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COMP1983-2003" sheetId="1" r:id="rId1"/>
  </sheets>
  <definedNames/>
  <calcPr fullCalcOnLoad="1"/>
</workbook>
</file>

<file path=xl/sharedStrings.xml><?xml version="1.0" encoding="utf-8"?>
<sst xmlns="http://schemas.openxmlformats.org/spreadsheetml/2006/main" count="97" uniqueCount="34">
  <si>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</si>
  <si>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</si>
  <si>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</si>
  <si>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</si>
  <si>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</si>
  <si>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</si>
  <si>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</si>
  <si>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</si>
  <si>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</si>
  <si>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</si>
  <si>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</si>
  <si>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</si>
  <si>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</si>
  <si>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</si>
  <si>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Ungraded</t>
  </si>
  <si>
    <t>Total</t>
  </si>
  <si>
    <t>Counts of ungraded students have decreased over the last 20 years because all pupils (including special education) are now reported within grade level.</t>
  </si>
  <si>
    <t>Spec Educ</t>
  </si>
  <si>
    <t>Post/Under Grad</t>
  </si>
  <si>
    <t>Pupil Count October 1983</t>
  </si>
  <si>
    <t>Pupil Count October 2003</t>
  </si>
  <si>
    <t>Count Change From 1983 to 2003</t>
  </si>
  <si>
    <t>Percent Change From 1983  to 2003</t>
  </si>
  <si>
    <t>Pupil Count October 1993</t>
  </si>
  <si>
    <t>Pupil Count October 2002</t>
  </si>
  <si>
    <t>Statewide, grades K, 8 and 12 showed the highest increases in fall 2003 membership from fall 2002.  The 2003 pre-kindergarten student counts include counts of students that may not have been previously reported.  The 2003 counts reflect Colorado Preschool Program, Special Education, tuitioned and non-funded pre-kindergarten students.</t>
  </si>
  <si>
    <t>Count Change From 1993 to 2003</t>
  </si>
  <si>
    <t>Percent Change From 1993  to 2003</t>
  </si>
  <si>
    <t>Count Change From 2002 to 2003</t>
  </si>
  <si>
    <t>Percent Change From 2002  to 2003</t>
  </si>
  <si>
    <t>COLORADO DEPARTMENT OF EDUCATION</t>
  </si>
  <si>
    <t>FALL PUPIL MEMBERSHIP COMPARISONS FROM 1983-2003</t>
  </si>
  <si>
    <t>Detention Cent.</t>
  </si>
  <si>
    <t>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</si>
</sst>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Font="1" applyBorder="1" applyAlignment="1" applyProtection="1">
      <alignment/>
      <protection/>
    </xf>
    <xf numFmtId="10" fontId="0" fillId="0" borderId="5" xfId="0" applyNumberFormat="1" applyBorder="1" applyAlignment="1">
      <alignment/>
    </xf>
    <xf numFmtId="0" fontId="0" fillId="0" borderId="6" xfId="0" applyFont="1" applyBorder="1" applyAlignment="1" applyProtection="1">
      <alignment/>
      <protection/>
    </xf>
    <xf numFmtId="10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="70" zoomScaleNormal="70" workbookViewId="0" topLeftCell="A1">
      <selection activeCell="A1" sqref="A1:Q1"/>
    </sheetView>
  </sheetViews>
  <sheetFormatPr defaultColWidth="9.140625" defaultRowHeight="12.75"/>
  <cols>
    <col min="1" max="1" width="15.00390625" style="0" bestFit="1" customWidth="1"/>
    <col min="6" max="6" width="5.7109375" style="0" customWidth="1"/>
    <col min="7" max="7" width="15.00390625" style="0" bestFit="1" customWidth="1"/>
    <col min="12" max="12" width="5.7109375" style="0" customWidth="1"/>
    <col min="13" max="13" width="15.00390625" style="0" bestFit="1" customWidth="1"/>
    <col min="17" max="17" width="9.28125" style="0" bestFit="1" customWidth="1"/>
    <col min="18" max="18" width="2.00390625" style="0" bestFit="1" customWidth="1"/>
  </cols>
  <sheetData>
    <row r="1" spans="1:23" ht="27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2"/>
      <c r="S1" s="12"/>
      <c r="T1" s="12"/>
      <c r="U1" s="12"/>
      <c r="V1" s="12"/>
      <c r="W1" s="12"/>
    </row>
    <row r="2" spans="1:17" s="14" customFormat="1" ht="99.75" customHeight="1" thickBo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64.5" thickTop="1">
      <c r="A3" s="2"/>
      <c r="B3" s="3" t="s">
        <v>24</v>
      </c>
      <c r="C3" s="3" t="s">
        <v>20</v>
      </c>
      <c r="D3" s="4" t="s">
        <v>28</v>
      </c>
      <c r="E3" s="5" t="s">
        <v>29</v>
      </c>
      <c r="G3" s="2"/>
      <c r="H3" s="3" t="s">
        <v>23</v>
      </c>
      <c r="I3" s="3" t="s">
        <v>20</v>
      </c>
      <c r="J3" s="4" t="s">
        <v>26</v>
      </c>
      <c r="K3" s="5" t="s">
        <v>27</v>
      </c>
      <c r="M3" s="2"/>
      <c r="N3" s="3" t="s">
        <v>19</v>
      </c>
      <c r="O3" s="3" t="s">
        <v>20</v>
      </c>
      <c r="P3" s="4" t="s">
        <v>21</v>
      </c>
      <c r="Q3" s="5" t="s">
        <v>22</v>
      </c>
    </row>
    <row r="4" spans="1:17" ht="12.75">
      <c r="A4" s="6" t="s">
        <v>0</v>
      </c>
      <c r="B4" s="12">
        <v>20368</v>
      </c>
      <c r="C4" s="10">
        <v>19993</v>
      </c>
      <c r="D4" s="10">
        <f>C4-B4</f>
        <v>-375</v>
      </c>
      <c r="E4" s="7">
        <f>D4/B4</f>
        <v>-0.01841123330714847</v>
      </c>
      <c r="G4" s="6" t="s">
        <v>0</v>
      </c>
      <c r="H4" s="12">
        <v>7249</v>
      </c>
      <c r="I4" s="10">
        <v>19993</v>
      </c>
      <c r="J4" s="10">
        <f>I4-H4</f>
        <v>12744</v>
      </c>
      <c r="K4" s="7">
        <f>J4/H4</f>
        <v>1.758035591116016</v>
      </c>
      <c r="M4" s="6" t="s">
        <v>0</v>
      </c>
      <c r="N4" s="10">
        <v>1589</v>
      </c>
      <c r="O4" s="10">
        <v>19993</v>
      </c>
      <c r="P4" s="10">
        <f>O4-N4</f>
        <v>18404</v>
      </c>
      <c r="Q4" s="7">
        <f>P4/N4</f>
        <v>11.582127123977344</v>
      </c>
    </row>
    <row r="5" spans="1:17" ht="12.75">
      <c r="A5" s="6" t="s">
        <v>1</v>
      </c>
      <c r="B5" s="12">
        <v>53872</v>
      </c>
      <c r="C5" s="10">
        <v>55913</v>
      </c>
      <c r="D5" s="10">
        <f aca="true" t="shared" si="0" ref="D5:D16">C5-B5</f>
        <v>2041</v>
      </c>
      <c r="E5" s="7">
        <f aca="true" t="shared" si="1" ref="E5:E17">D5/B5</f>
        <v>0.03788610038610039</v>
      </c>
      <c r="G5" s="6" t="s">
        <v>1</v>
      </c>
      <c r="H5" s="12">
        <v>47598</v>
      </c>
      <c r="I5" s="10">
        <v>55913</v>
      </c>
      <c r="J5" s="10">
        <f aca="true" t="shared" si="2" ref="J5:J16">I5-H5</f>
        <v>8315</v>
      </c>
      <c r="K5" s="7">
        <f aca="true" t="shared" si="3" ref="K5:K17">J5/H5</f>
        <v>0.17469221395856968</v>
      </c>
      <c r="M5" s="6" t="s">
        <v>1</v>
      </c>
      <c r="N5" s="10">
        <v>39925</v>
      </c>
      <c r="O5" s="10">
        <v>55913</v>
      </c>
      <c r="P5" s="10">
        <f aca="true" t="shared" si="4" ref="P5:P22">O5-N5</f>
        <v>15988</v>
      </c>
      <c r="Q5" s="7">
        <f aca="true" t="shared" si="5" ref="Q5:Q22">P5/N5</f>
        <v>0.40045084533500314</v>
      </c>
    </row>
    <row r="6" spans="1:17" ht="12.75">
      <c r="A6" s="6" t="s">
        <v>2</v>
      </c>
      <c r="B6" s="12">
        <v>56739</v>
      </c>
      <c r="C6" s="10">
        <v>57030</v>
      </c>
      <c r="D6" s="10">
        <f t="shared" si="0"/>
        <v>291</v>
      </c>
      <c r="E6" s="7">
        <f t="shared" si="1"/>
        <v>0.005128747422407868</v>
      </c>
      <c r="G6" s="6" t="s">
        <v>2</v>
      </c>
      <c r="H6" s="12">
        <v>51410</v>
      </c>
      <c r="I6" s="10">
        <v>57030</v>
      </c>
      <c r="J6" s="10">
        <f t="shared" si="2"/>
        <v>5620</v>
      </c>
      <c r="K6" s="7">
        <f t="shared" si="3"/>
        <v>0.10931725345263567</v>
      </c>
      <c r="M6" s="6" t="s">
        <v>2</v>
      </c>
      <c r="N6" s="10">
        <v>42517</v>
      </c>
      <c r="O6" s="10">
        <v>57030</v>
      </c>
      <c r="P6" s="10">
        <f t="shared" si="4"/>
        <v>14513</v>
      </c>
      <c r="Q6" s="7">
        <f t="shared" si="5"/>
        <v>0.3413458146153303</v>
      </c>
    </row>
    <row r="7" spans="1:17" ht="12.75">
      <c r="A7" s="6" t="s">
        <v>3</v>
      </c>
      <c r="B7" s="12">
        <v>55734</v>
      </c>
      <c r="C7" s="10">
        <v>56188</v>
      </c>
      <c r="D7" s="10">
        <f t="shared" si="0"/>
        <v>454</v>
      </c>
      <c r="E7" s="7">
        <f t="shared" si="1"/>
        <v>0.008145835576129473</v>
      </c>
      <c r="G7" s="6" t="s">
        <v>3</v>
      </c>
      <c r="H7" s="12">
        <v>51673</v>
      </c>
      <c r="I7" s="10">
        <v>56188</v>
      </c>
      <c r="J7" s="10">
        <f t="shared" si="2"/>
        <v>4515</v>
      </c>
      <c r="K7" s="7">
        <f t="shared" si="3"/>
        <v>0.08737638612041104</v>
      </c>
      <c r="M7" s="6" t="s">
        <v>3</v>
      </c>
      <c r="N7" s="10">
        <v>39596</v>
      </c>
      <c r="O7" s="10">
        <v>56188</v>
      </c>
      <c r="P7" s="10">
        <f t="shared" si="4"/>
        <v>16592</v>
      </c>
      <c r="Q7" s="7">
        <f t="shared" si="5"/>
        <v>0.41903222547732094</v>
      </c>
    </row>
    <row r="8" spans="1:17" ht="12.75">
      <c r="A8" s="6" t="s">
        <v>4</v>
      </c>
      <c r="B8" s="12">
        <v>55996</v>
      </c>
      <c r="C8" s="10">
        <v>55840</v>
      </c>
      <c r="D8" s="10">
        <f t="shared" si="0"/>
        <v>-156</v>
      </c>
      <c r="E8" s="7">
        <f t="shared" si="1"/>
        <v>-0.002785913279519966</v>
      </c>
      <c r="G8" s="6" t="s">
        <v>4</v>
      </c>
      <c r="H8" s="12">
        <v>51222</v>
      </c>
      <c r="I8" s="10">
        <v>55840</v>
      </c>
      <c r="J8" s="10">
        <f t="shared" si="2"/>
        <v>4618</v>
      </c>
      <c r="K8" s="7">
        <f t="shared" si="3"/>
        <v>0.09015657334738979</v>
      </c>
      <c r="M8" s="6" t="s">
        <v>4</v>
      </c>
      <c r="N8" s="10">
        <v>39324</v>
      </c>
      <c r="O8" s="10">
        <v>55840</v>
      </c>
      <c r="P8" s="10">
        <f t="shared" si="4"/>
        <v>16516</v>
      </c>
      <c r="Q8" s="7">
        <f t="shared" si="5"/>
        <v>0.4199979656189604</v>
      </c>
    </row>
    <row r="9" spans="1:17" ht="12.75">
      <c r="A9" s="6" t="s">
        <v>5</v>
      </c>
      <c r="B9" s="12">
        <v>57318</v>
      </c>
      <c r="C9" s="10">
        <v>56437</v>
      </c>
      <c r="D9" s="10">
        <f t="shared" si="0"/>
        <v>-881</v>
      </c>
      <c r="E9" s="7">
        <f t="shared" si="1"/>
        <v>-0.0153703897553997</v>
      </c>
      <c r="G9" s="6" t="s">
        <v>5</v>
      </c>
      <c r="H9" s="12">
        <v>50807</v>
      </c>
      <c r="I9" s="10">
        <v>56437</v>
      </c>
      <c r="J9" s="10">
        <f t="shared" si="2"/>
        <v>5630</v>
      </c>
      <c r="K9" s="7">
        <f t="shared" si="3"/>
        <v>0.1108115023520381</v>
      </c>
      <c r="M9" s="6" t="s">
        <v>5</v>
      </c>
      <c r="N9" s="10">
        <v>38339</v>
      </c>
      <c r="O9" s="10">
        <v>56437</v>
      </c>
      <c r="P9" s="10">
        <f t="shared" si="4"/>
        <v>18098</v>
      </c>
      <c r="Q9" s="7">
        <f t="shared" si="5"/>
        <v>0.472051957536712</v>
      </c>
    </row>
    <row r="10" spans="1:17" ht="12.75">
      <c r="A10" s="6" t="s">
        <v>6</v>
      </c>
      <c r="B10" s="12">
        <v>58895</v>
      </c>
      <c r="C10" s="10">
        <v>57662</v>
      </c>
      <c r="D10" s="10">
        <f t="shared" si="0"/>
        <v>-1233</v>
      </c>
      <c r="E10" s="7">
        <f t="shared" si="1"/>
        <v>-0.02093556329060192</v>
      </c>
      <c r="G10" s="6" t="s">
        <v>6</v>
      </c>
      <c r="H10" s="12">
        <v>51307</v>
      </c>
      <c r="I10" s="10">
        <v>57662</v>
      </c>
      <c r="J10" s="10">
        <f t="shared" si="2"/>
        <v>6355</v>
      </c>
      <c r="K10" s="7">
        <f t="shared" si="3"/>
        <v>0.1238622410197439</v>
      </c>
      <c r="M10" s="6" t="s">
        <v>6</v>
      </c>
      <c r="N10" s="10">
        <v>39231</v>
      </c>
      <c r="O10" s="10">
        <v>57662</v>
      </c>
      <c r="P10" s="10">
        <f t="shared" si="4"/>
        <v>18431</v>
      </c>
      <c r="Q10" s="7">
        <f t="shared" si="5"/>
        <v>0.46980704035074305</v>
      </c>
    </row>
    <row r="11" spans="1:18" ht="12.75">
      <c r="A11" s="6" t="s">
        <v>7</v>
      </c>
      <c r="B11" s="12">
        <v>58906</v>
      </c>
      <c r="C11" s="10">
        <f>59012-3</f>
        <v>59009</v>
      </c>
      <c r="D11" s="10">
        <f t="shared" si="0"/>
        <v>103</v>
      </c>
      <c r="E11" s="7">
        <f t="shared" si="1"/>
        <v>0.0017485485349539945</v>
      </c>
      <c r="F11" t="s">
        <v>33</v>
      </c>
      <c r="G11" s="6" t="s">
        <v>7</v>
      </c>
      <c r="H11" s="12">
        <v>50619</v>
      </c>
      <c r="I11" s="10">
        <v>59009</v>
      </c>
      <c r="J11" s="10">
        <f t="shared" si="2"/>
        <v>8390</v>
      </c>
      <c r="K11" s="7">
        <f t="shared" si="3"/>
        <v>0.16574803927379048</v>
      </c>
      <c r="L11" t="s">
        <v>33</v>
      </c>
      <c r="M11" s="6" t="s">
        <v>7</v>
      </c>
      <c r="N11" s="10">
        <v>41088</v>
      </c>
      <c r="O11" s="10">
        <v>59009</v>
      </c>
      <c r="P11" s="10">
        <f t="shared" si="4"/>
        <v>17921</v>
      </c>
      <c r="Q11" s="7">
        <f t="shared" si="5"/>
        <v>0.43616140965732086</v>
      </c>
      <c r="R11" t="s">
        <v>33</v>
      </c>
    </row>
    <row r="12" spans="1:18" ht="12.75">
      <c r="A12" s="6" t="s">
        <v>8</v>
      </c>
      <c r="B12" s="12">
        <v>58973</v>
      </c>
      <c r="C12" s="10">
        <f>59352-2</f>
        <v>59350</v>
      </c>
      <c r="D12" s="10">
        <f t="shared" si="0"/>
        <v>377</v>
      </c>
      <c r="E12" s="7">
        <f t="shared" si="1"/>
        <v>0.006392756006986248</v>
      </c>
      <c r="F12" t="s">
        <v>33</v>
      </c>
      <c r="G12" s="6" t="s">
        <v>8</v>
      </c>
      <c r="H12" s="12">
        <v>49168</v>
      </c>
      <c r="I12" s="10">
        <v>59350</v>
      </c>
      <c r="J12" s="10">
        <f t="shared" si="2"/>
        <v>10182</v>
      </c>
      <c r="K12" s="7">
        <f t="shared" si="3"/>
        <v>0.2070859095346567</v>
      </c>
      <c r="L12" t="s">
        <v>33</v>
      </c>
      <c r="M12" s="6" t="s">
        <v>8</v>
      </c>
      <c r="N12" s="10">
        <v>45575</v>
      </c>
      <c r="O12" s="10">
        <v>59350</v>
      </c>
      <c r="P12" s="10">
        <f t="shared" si="4"/>
        <v>13775</v>
      </c>
      <c r="Q12" s="7">
        <f t="shared" si="5"/>
        <v>0.3022490400438837</v>
      </c>
      <c r="R12" t="s">
        <v>33</v>
      </c>
    </row>
    <row r="13" spans="1:18" ht="12.75">
      <c r="A13" s="6" t="s">
        <v>9</v>
      </c>
      <c r="B13" s="12">
        <v>57664</v>
      </c>
      <c r="C13" s="10">
        <f>58894-22</f>
        <v>58872</v>
      </c>
      <c r="D13" s="10">
        <f t="shared" si="0"/>
        <v>1208</v>
      </c>
      <c r="E13" s="7">
        <f t="shared" si="1"/>
        <v>0.02094894561598224</v>
      </c>
      <c r="F13" t="s">
        <v>33</v>
      </c>
      <c r="G13" s="6" t="s">
        <v>9</v>
      </c>
      <c r="H13" s="12">
        <v>47665</v>
      </c>
      <c r="I13" s="10">
        <v>58872</v>
      </c>
      <c r="J13" s="10">
        <f t="shared" si="2"/>
        <v>11207</v>
      </c>
      <c r="K13" s="7">
        <f t="shared" si="3"/>
        <v>0.23512010909472358</v>
      </c>
      <c r="L13" t="s">
        <v>33</v>
      </c>
      <c r="M13" s="6" t="s">
        <v>9</v>
      </c>
      <c r="N13" s="10">
        <v>45816</v>
      </c>
      <c r="O13" s="10">
        <v>58872</v>
      </c>
      <c r="P13" s="10">
        <f t="shared" si="4"/>
        <v>13056</v>
      </c>
      <c r="Q13" s="7">
        <f t="shared" si="5"/>
        <v>0.28496595075956</v>
      </c>
      <c r="R13" t="s">
        <v>33</v>
      </c>
    </row>
    <row r="14" spans="1:18" ht="12.75">
      <c r="A14" s="6" t="s">
        <v>10</v>
      </c>
      <c r="B14" s="12">
        <v>63076</v>
      </c>
      <c r="C14" s="10">
        <f>63310-50</f>
        <v>63260</v>
      </c>
      <c r="D14" s="10">
        <f t="shared" si="0"/>
        <v>184</v>
      </c>
      <c r="E14" s="7">
        <f t="shared" si="1"/>
        <v>0.002917115860232101</v>
      </c>
      <c r="F14" t="s">
        <v>33</v>
      </c>
      <c r="G14" s="6" t="s">
        <v>10</v>
      </c>
      <c r="H14" s="12">
        <v>47344</v>
      </c>
      <c r="I14" s="10">
        <v>63260</v>
      </c>
      <c r="J14" s="10">
        <f t="shared" si="2"/>
        <v>15916</v>
      </c>
      <c r="K14" s="7">
        <f t="shared" si="3"/>
        <v>0.3361777627576884</v>
      </c>
      <c r="L14" t="s">
        <v>33</v>
      </c>
      <c r="M14" s="6" t="s">
        <v>10</v>
      </c>
      <c r="N14" s="10">
        <v>45008</v>
      </c>
      <c r="O14" s="10">
        <v>63260</v>
      </c>
      <c r="P14" s="10">
        <f t="shared" si="4"/>
        <v>18252</v>
      </c>
      <c r="Q14" s="7">
        <f t="shared" si="5"/>
        <v>0.40552790615001777</v>
      </c>
      <c r="R14" t="s">
        <v>33</v>
      </c>
    </row>
    <row r="15" spans="1:18" ht="12.75">
      <c r="A15" s="6" t="s">
        <v>11</v>
      </c>
      <c r="B15" s="12">
        <v>55938</v>
      </c>
      <c r="C15" s="10">
        <f>56837-58</f>
        <v>56779</v>
      </c>
      <c r="D15" s="10">
        <f t="shared" si="0"/>
        <v>841</v>
      </c>
      <c r="E15" s="7">
        <f t="shared" si="1"/>
        <v>0.01503450248489399</v>
      </c>
      <c r="F15" t="s">
        <v>33</v>
      </c>
      <c r="G15" s="6" t="s">
        <v>11</v>
      </c>
      <c r="H15" s="12">
        <v>42536</v>
      </c>
      <c r="I15" s="10">
        <v>56779</v>
      </c>
      <c r="J15" s="10">
        <f t="shared" si="2"/>
        <v>14243</v>
      </c>
      <c r="K15" s="7">
        <f t="shared" si="3"/>
        <v>0.33484577769418844</v>
      </c>
      <c r="L15" t="s">
        <v>33</v>
      </c>
      <c r="M15" s="6" t="s">
        <v>11</v>
      </c>
      <c r="N15" s="10">
        <v>42037</v>
      </c>
      <c r="O15" s="10">
        <v>56779</v>
      </c>
      <c r="P15" s="10">
        <f t="shared" si="4"/>
        <v>14742</v>
      </c>
      <c r="Q15" s="7">
        <f t="shared" si="5"/>
        <v>0.35069105787758403</v>
      </c>
      <c r="R15" t="s">
        <v>33</v>
      </c>
    </row>
    <row r="16" spans="1:18" ht="12.75">
      <c r="A16" s="6" t="s">
        <v>12</v>
      </c>
      <c r="B16" s="12">
        <v>51593</v>
      </c>
      <c r="C16" s="10">
        <f>52279-56</f>
        <v>52223</v>
      </c>
      <c r="D16" s="10">
        <f t="shared" si="0"/>
        <v>630</v>
      </c>
      <c r="E16" s="7">
        <f t="shared" si="1"/>
        <v>0.01221095885100692</v>
      </c>
      <c r="F16" t="s">
        <v>33</v>
      </c>
      <c r="G16" s="6" t="s">
        <v>12</v>
      </c>
      <c r="H16" s="12">
        <v>39610</v>
      </c>
      <c r="I16" s="10">
        <v>52223</v>
      </c>
      <c r="J16" s="10">
        <f t="shared" si="2"/>
        <v>12613</v>
      </c>
      <c r="K16" s="7">
        <f t="shared" si="3"/>
        <v>0.31842968947235545</v>
      </c>
      <c r="L16" t="s">
        <v>33</v>
      </c>
      <c r="M16" s="6" t="s">
        <v>12</v>
      </c>
      <c r="N16" s="10">
        <v>39390</v>
      </c>
      <c r="O16" s="10">
        <v>52223</v>
      </c>
      <c r="P16" s="10">
        <f t="shared" si="4"/>
        <v>12833</v>
      </c>
      <c r="Q16" s="7">
        <f t="shared" si="5"/>
        <v>0.3257933485656258</v>
      </c>
      <c r="R16" t="s">
        <v>33</v>
      </c>
    </row>
    <row r="17" spans="1:18" ht="12.75">
      <c r="A17" s="6" t="s">
        <v>13</v>
      </c>
      <c r="B17" s="13">
        <v>46790</v>
      </c>
      <c r="C17" s="10">
        <f>48921-36</f>
        <v>48885</v>
      </c>
      <c r="D17" s="10">
        <f>C17-B17</f>
        <v>2095</v>
      </c>
      <c r="E17" s="7">
        <f t="shared" si="1"/>
        <v>0.04477452447104082</v>
      </c>
      <c r="F17" t="s">
        <v>33</v>
      </c>
      <c r="G17" s="6" t="s">
        <v>13</v>
      </c>
      <c r="H17" s="12">
        <v>34770</v>
      </c>
      <c r="I17" s="10">
        <v>48885</v>
      </c>
      <c r="J17" s="10">
        <f>I17-H17</f>
        <v>14115</v>
      </c>
      <c r="K17" s="7">
        <f t="shared" si="3"/>
        <v>0.40595340811044006</v>
      </c>
      <c r="L17" t="s">
        <v>33</v>
      </c>
      <c r="M17" s="6" t="s">
        <v>13</v>
      </c>
      <c r="N17" s="10">
        <v>36119</v>
      </c>
      <c r="O17" s="10">
        <v>48885</v>
      </c>
      <c r="P17" s="10">
        <f t="shared" si="4"/>
        <v>12766</v>
      </c>
      <c r="Q17" s="7">
        <f t="shared" si="5"/>
        <v>0.35344278634513693</v>
      </c>
      <c r="R17" t="s">
        <v>33</v>
      </c>
    </row>
    <row r="18" spans="1:18" ht="12.75">
      <c r="A18" s="6" t="s">
        <v>32</v>
      </c>
      <c r="B18" s="13"/>
      <c r="C18" s="10">
        <v>227</v>
      </c>
      <c r="D18" s="10"/>
      <c r="E18" s="7"/>
      <c r="F18" t="s">
        <v>33</v>
      </c>
      <c r="G18" s="6" t="s">
        <v>32</v>
      </c>
      <c r="H18" s="12"/>
      <c r="I18" s="10">
        <v>227</v>
      </c>
      <c r="J18" s="10"/>
      <c r="K18" s="7"/>
      <c r="L18" t="s">
        <v>33</v>
      </c>
      <c r="M18" s="6" t="s">
        <v>32</v>
      </c>
      <c r="N18" s="10"/>
      <c r="O18" s="10">
        <v>227</v>
      </c>
      <c r="P18" s="10"/>
      <c r="Q18" s="7"/>
      <c r="R18" t="s">
        <v>33</v>
      </c>
    </row>
    <row r="19" spans="1:17" ht="12.75">
      <c r="A19" s="6" t="s">
        <v>17</v>
      </c>
      <c r="B19" s="12"/>
      <c r="C19" s="10"/>
      <c r="D19" s="10"/>
      <c r="E19" s="7"/>
      <c r="G19" s="6" t="s">
        <v>17</v>
      </c>
      <c r="H19">
        <v>739</v>
      </c>
      <c r="I19" s="10"/>
      <c r="J19" s="10"/>
      <c r="K19" s="7"/>
      <c r="M19" s="6" t="s">
        <v>17</v>
      </c>
      <c r="N19" s="10">
        <v>5683</v>
      </c>
      <c r="O19" s="10"/>
      <c r="P19" s="10"/>
      <c r="Q19" s="7"/>
    </row>
    <row r="20" spans="1:17" ht="12.75">
      <c r="A20" s="6" t="s">
        <v>14</v>
      </c>
      <c r="B20" s="12"/>
      <c r="C20" s="10"/>
      <c r="D20" s="10"/>
      <c r="E20" s="7"/>
      <c r="G20" s="6" t="s">
        <v>14</v>
      </c>
      <c r="H20" s="12">
        <v>1345</v>
      </c>
      <c r="I20" s="10"/>
      <c r="J20" s="10"/>
      <c r="K20" s="7"/>
      <c r="M20" s="6" t="s">
        <v>14</v>
      </c>
      <c r="N20" s="10">
        <v>896</v>
      </c>
      <c r="O20" s="10"/>
      <c r="P20" s="10"/>
      <c r="Q20" s="7"/>
    </row>
    <row r="21" spans="1:17" ht="12.75">
      <c r="A21" s="6" t="s">
        <v>18</v>
      </c>
      <c r="B21" s="12"/>
      <c r="C21" s="10"/>
      <c r="D21" s="10"/>
      <c r="E21" s="7"/>
      <c r="G21" s="6" t="s">
        <v>18</v>
      </c>
      <c r="H21" s="12"/>
      <c r="I21" s="10"/>
      <c r="J21" s="10"/>
      <c r="K21" s="7"/>
      <c r="M21" s="6" t="s">
        <v>18</v>
      </c>
      <c r="N21" s="10">
        <v>63</v>
      </c>
      <c r="O21" s="10"/>
      <c r="P21" s="10"/>
      <c r="Q21" s="7"/>
    </row>
    <row r="22" spans="1:17" ht="13.5" thickBot="1">
      <c r="A22" s="8" t="s">
        <v>15</v>
      </c>
      <c r="B22" s="11">
        <v>751862</v>
      </c>
      <c r="C22" s="11">
        <f>SUM(C4:C21)</f>
        <v>757668</v>
      </c>
      <c r="D22" s="11">
        <f>C22-B22</f>
        <v>5806</v>
      </c>
      <c r="E22" s="9">
        <f>D22/B22</f>
        <v>0.007722161779688294</v>
      </c>
      <c r="G22" s="8" t="s">
        <v>15</v>
      </c>
      <c r="H22" s="11">
        <v>625062</v>
      </c>
      <c r="I22" s="11">
        <v>757668</v>
      </c>
      <c r="J22" s="11">
        <f>I22-H22</f>
        <v>132606</v>
      </c>
      <c r="K22" s="9">
        <f>J22/H22</f>
        <v>0.21214855486335754</v>
      </c>
      <c r="M22" s="8" t="s">
        <v>15</v>
      </c>
      <c r="N22" s="11">
        <v>542196</v>
      </c>
      <c r="O22" s="11">
        <v>757668</v>
      </c>
      <c r="P22" s="11">
        <f t="shared" si="4"/>
        <v>215472</v>
      </c>
      <c r="Q22" s="9">
        <f t="shared" si="5"/>
        <v>0.39740610406568844</v>
      </c>
    </row>
    <row r="23" ht="13.5" thickTop="1"/>
    <row r="24" spans="1:17" ht="29.25" customHeight="1">
      <c r="A24" s="15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6" ht="12.75">
      <c r="A26" s="1" t="s">
        <v>16</v>
      </c>
    </row>
  </sheetData>
  <mergeCells count="3">
    <mergeCell ref="A24:Q24"/>
    <mergeCell ref="A1:Q1"/>
    <mergeCell ref="A2:Q2"/>
  </mergeCells>
  <printOptions horizontalCentered="1"/>
  <pageMargins left="0.25" right="0.25" top="0.25" bottom="0.5" header="0.25" footer="0.25"/>
  <pageSetup fitToHeight="1" fitToWidth="1" horizontalDpi="600" verticalDpi="600" orientation="landscape" scale="81" r:id="rId2"/>
  <headerFooter alignWithMargins="0">
    <oddHeader>&amp;C&amp;G</oddHeader>
    <oddFooter>&amp;L&amp;8PREPARED BY DATA AND RESEARCH
12/31/2003&amp;R&amp;8PAGE: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2004-02-04T20:35:07Z</cp:lastPrinted>
  <dcterms:created xsi:type="dcterms:W3CDTF">2002-02-13T19:24:06Z</dcterms:created>
  <dcterms:modified xsi:type="dcterms:W3CDTF">2004-02-04T20:35:12Z</dcterms:modified>
  <cp:category/>
  <cp:version/>
  <cp:contentType/>
  <cp:contentStatus/>
</cp:coreProperties>
</file>