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<sst xmlns="http://schemas.openxmlformats.org/spreadsheetml/2006/main" count="582" uniqueCount="570">
  <si>
    <t>AMERICAN INDIAN OR ALASKAN NATIVE</t>
  </si>
  <si>
    <t>ASIAN OR PACIFIC ISLANDER</t>
  </si>
  <si>
    <t>BLACK (NOT HISPANIC)</t>
  </si>
  <si>
    <t>HISPANIC</t>
  </si>
  <si>
    <t>WHITE (NOT HISPANIC)</t>
  </si>
  <si>
    <t>Grand Total</t>
  </si>
  <si>
    <t>01</t>
  </si>
  <si>
    <t>ADAMS</t>
  </si>
  <si>
    <t>0010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</si>
  <si>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</si>
  <si>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</si>
  <si>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</si>
  <si>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</si>
  <si>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</si>
  <si>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</si>
  <si>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</si>
  <si>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</si>
  <si>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</si>
  <si>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</si>
  <si>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</si>
  <si>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</si>
  <si>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</si>
  <si>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</si>
  <si>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>02</t>
  </si>
  <si>
    <t>ALAMOSA</t>
  </si>
  <si>
    <t>0100</t>
  </si>
  <si>
    <t>ALAMOSA RE-11J</t>
  </si>
  <si>
    <t>0110</t>
  </si>
  <si>
    <t>SANGRE DE CRISTO RE-22J</t>
  </si>
  <si>
    <t>ALAMOSA Total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</si>
  <si>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</si>
  <si>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</si>
  <si>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</si>
  <si>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</si>
  <si>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</si>
  <si>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</si>
  <si>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</si>
  <si>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</si>
  <si>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</si>
  <si>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</si>
  <si>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</si>
  <si>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</si>
  <si>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</si>
  <si>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</si>
  <si>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</si>
  <si>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</si>
  <si>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</si>
  <si>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04</t>
  </si>
  <si>
    <t>ARCHULETA</t>
  </si>
  <si>
    <t>0220</t>
  </si>
  <si>
    <t>ARCHULETA COUNTY 50 JT</t>
  </si>
  <si>
    <t>ARCHULETA Total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</si>
  <si>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</si>
  <si>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</si>
  <si>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</si>
  <si>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</si>
  <si>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</si>
  <si>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</si>
  <si>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</si>
  <si>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</si>
  <si>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</si>
  <si>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</si>
  <si>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</si>
  <si>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</si>
  <si>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</si>
  <si>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06</t>
  </si>
  <si>
    <t>BENT</t>
  </si>
  <si>
    <t>0290</t>
  </si>
  <si>
    <t>LAS ANIMAS RE-1</t>
  </si>
  <si>
    <t>0310</t>
  </si>
  <si>
    <t>MC CLAVE RE-2</t>
  </si>
  <si>
    <t>BENT Total</t>
  </si>
  <si>
    <t>07</t>
  </si>
  <si>
    <t>BOULDER</t>
  </si>
  <si>
    <t>0470</t>
  </si>
  <si>
    <t>ST VRAIN VALLEY RE 1J</t>
  </si>
  <si>
    <t>0480</t>
  </si>
  <si>
    <t>BOULDER VALLEY RE 2</t>
  </si>
  <si>
    <t>BOULDER Total</t>
  </si>
  <si>
    <t>08</t>
  </si>
  <si>
    <t>CHAFFEE</t>
  </si>
  <si>
    <t>0490</t>
  </si>
  <si>
    <t>BUENA VISTA R-31</t>
  </si>
  <si>
    <t>0500</t>
  </si>
  <si>
    <t>SALIDA R-32</t>
  </si>
  <si>
    <t>CHAFFEE Total</t>
  </si>
  <si>
    <t>09</t>
  </si>
  <si>
    <t>CHEYENNE</t>
  </si>
  <si>
    <t>0510</t>
  </si>
  <si>
    <t>KIT CARSON R-1</t>
  </si>
  <si>
    <t>0520</t>
  </si>
  <si>
    <t>CHEYENNE COUNTY RE-5</t>
  </si>
  <si>
    <t>CHEYENNE Total</t>
  </si>
  <si>
    <t>10</t>
  </si>
  <si>
    <t>CLEAR CREEK</t>
  </si>
  <si>
    <t>0540</t>
  </si>
  <si>
    <t>CLEAR CREEK RE-1</t>
  </si>
  <si>
    <t>CLEAR CREEK Total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</si>
  <si>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</si>
  <si>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</si>
  <si>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</si>
  <si>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</si>
  <si>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</si>
  <si>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</si>
  <si>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</si>
  <si>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</si>
  <si>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</si>
  <si>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12</t>
  </si>
  <si>
    <t>COSTILLA</t>
  </si>
  <si>
    <t>0640</t>
  </si>
  <si>
    <t>CENTENNIAL R-1</t>
  </si>
  <si>
    <t>0740</t>
  </si>
  <si>
    <t>SIERRA GRANDE R-30</t>
  </si>
  <si>
    <t>COSTILLA Total</t>
  </si>
  <si>
    <t>13</t>
  </si>
  <si>
    <t>CROWLEY</t>
  </si>
  <si>
    <t>0770</t>
  </si>
  <si>
    <t>CROWLEY COUNTY RE-1-J</t>
  </si>
  <si>
    <t>CROWLEY Total</t>
  </si>
  <si>
    <t>14</t>
  </si>
  <si>
    <t>CUSTER</t>
  </si>
  <si>
    <t>0860</t>
  </si>
  <si>
    <t>CUSTER COUNTY SCHOOL DISTRICT C-1</t>
  </si>
  <si>
    <t>CUSTER Total</t>
  </si>
  <si>
    <t>15</t>
  </si>
  <si>
    <t>DELTA</t>
  </si>
  <si>
    <t>0870</t>
  </si>
  <si>
    <t>DELTA COUNTY 50(J)</t>
  </si>
  <si>
    <t>DELTA Total</t>
  </si>
  <si>
    <t>16</t>
  </si>
  <si>
    <t>DENVER</t>
  </si>
  <si>
    <t>0880</t>
  </si>
  <si>
    <t>DENVER COUNTY 1</t>
  </si>
  <si>
    <t>DENVER Total</t>
  </si>
  <si>
    <t>17</t>
  </si>
  <si>
    <t>DOLORES</t>
  </si>
  <si>
    <t>0890</t>
  </si>
  <si>
    <t>DOLORES COUNTY RE NO.2</t>
  </si>
  <si>
    <t>DOLORES Total</t>
  </si>
  <si>
    <t>18</t>
  </si>
  <si>
    <t>DOUGLAS</t>
  </si>
  <si>
    <t>0900</t>
  </si>
  <si>
    <t>DOUGLAS COUNTY RE 1</t>
  </si>
  <si>
    <t>DOUGLAS Total</t>
  </si>
  <si>
    <t>19</t>
  </si>
  <si>
    <t>EAGLE</t>
  </si>
  <si>
    <t>0910</t>
  </si>
  <si>
    <t>EAGLE COUNTY RE 50</t>
  </si>
  <si>
    <t>EAGLE Total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</si>
  <si>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</si>
  <si>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</si>
  <si>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</si>
  <si>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</si>
  <si>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</si>
  <si>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</si>
  <si>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</si>
  <si>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</si>
  <si>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</si>
  <si>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</si>
  <si>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</si>
  <si>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</si>
  <si>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</si>
  <si>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</si>
  <si>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</si>
  <si>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</si>
  <si>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</si>
  <si>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</si>
  <si>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</si>
  <si>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</si>
  <si>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</si>
  <si>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</si>
  <si>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</si>
  <si>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</si>
  <si>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</si>
  <si>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</si>
  <si>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</si>
  <si>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</si>
  <si>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</si>
  <si>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</si>
  <si>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</si>
  <si>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</si>
  <si>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</si>
  <si>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</si>
  <si>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</si>
  <si>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</si>
  <si>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</si>
  <si>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</si>
  <si>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</si>
  <si>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</si>
  <si>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</si>
  <si>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</si>
  <si>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</si>
  <si>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</si>
  <si>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</si>
  <si>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EL PASO Total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</si>
  <si>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</si>
  <si>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</si>
  <si>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</si>
  <si>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</si>
  <si>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</si>
  <si>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</si>
  <si>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</si>
  <si>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</si>
  <si>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</si>
  <si>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</si>
  <si>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</si>
  <si>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</si>
  <si>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</si>
  <si>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</si>
  <si>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</si>
  <si>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</si>
  <si>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</si>
  <si>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</si>
  <si>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24</t>
  </si>
  <si>
    <t>GILPIN</t>
  </si>
  <si>
    <t>1330</t>
  </si>
  <si>
    <t>GILPIN COUNTY RE-1</t>
  </si>
  <si>
    <t>GILPIN Total</t>
  </si>
  <si>
    <t>25</t>
  </si>
  <si>
    <t>GRAND</t>
  </si>
  <si>
    <t>1340</t>
  </si>
  <si>
    <t>WEST GRAND 1-JT.</t>
  </si>
  <si>
    <t>1350</t>
  </si>
  <si>
    <t>EAST GRAND 2</t>
  </si>
  <si>
    <t>GRAND Total</t>
  </si>
  <si>
    <t>26</t>
  </si>
  <si>
    <t>GUNNISON</t>
  </si>
  <si>
    <t>1360</t>
  </si>
  <si>
    <t>GUNNISON WATERSHED RE1J</t>
  </si>
  <si>
    <t>GUNNISON Total</t>
  </si>
  <si>
    <t>27</t>
  </si>
  <si>
    <t>HINSDALE</t>
  </si>
  <si>
    <t>1380</t>
  </si>
  <si>
    <t>HINSDALE COUNTY RE 1</t>
  </si>
  <si>
    <t>HINSDALE Total</t>
  </si>
  <si>
    <t>28</t>
  </si>
  <si>
    <t>HUERFANO</t>
  </si>
  <si>
    <t>1390</t>
  </si>
  <si>
    <t>HUERFANO RE-1</t>
  </si>
  <si>
    <t>1400</t>
  </si>
  <si>
    <t>LA VETA RE-2</t>
  </si>
  <si>
    <t>HUERFANO Total</t>
  </si>
  <si>
    <t>29</t>
  </si>
  <si>
    <t>JACKSON</t>
  </si>
  <si>
    <t>1410</t>
  </si>
  <si>
    <t xml:space="preserve">NORTH PARK R-1 </t>
  </si>
  <si>
    <t>JACKSON Total</t>
  </si>
  <si>
    <t>30</t>
  </si>
  <si>
    <t>JEFFERSON</t>
  </si>
  <si>
    <t>1420</t>
  </si>
  <si>
    <t>JEFFERSON COUNTY R-1</t>
  </si>
  <si>
    <t>JEFFERSON Total</t>
  </si>
  <si>
    <t>31</t>
  </si>
  <si>
    <t>KIOWA</t>
  </si>
  <si>
    <t>1430</t>
  </si>
  <si>
    <t>EADS RE-1</t>
  </si>
  <si>
    <t>1440</t>
  </si>
  <si>
    <t>PLAINVIEW RE-2</t>
  </si>
  <si>
    <t>KIOWA Total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</si>
  <si>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</si>
  <si>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</si>
  <si>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</si>
  <si>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</si>
  <si>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</si>
  <si>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</si>
  <si>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</si>
  <si>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</si>
  <si>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</si>
  <si>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</si>
  <si>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</si>
  <si>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</si>
  <si>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</si>
  <si>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33</t>
  </si>
  <si>
    <t>LAKE</t>
  </si>
  <si>
    <t>1510</t>
  </si>
  <si>
    <t>LAKE COUNTY R-1</t>
  </si>
  <si>
    <t>LAKE Total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</si>
  <si>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</si>
  <si>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</si>
  <si>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</si>
  <si>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</si>
  <si>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</si>
  <si>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</si>
  <si>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</si>
  <si>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</si>
  <si>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</si>
  <si>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</si>
  <si>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</si>
  <si>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</si>
  <si>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</si>
  <si>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</si>
  <si>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</si>
  <si>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</si>
  <si>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</si>
  <si>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</si>
  <si>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</si>
  <si>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</si>
  <si>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</si>
  <si>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</si>
  <si>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</si>
  <si>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</si>
  <si>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</si>
  <si>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</si>
  <si>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</si>
  <si>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</si>
  <si>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</si>
  <si>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</si>
  <si>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</si>
  <si>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</si>
  <si>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</si>
  <si>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</si>
  <si>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</si>
  <si>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</si>
  <si>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</si>
  <si>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</si>
  <si>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</si>
  <si>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</si>
  <si>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</si>
  <si>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LINCOLN Total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</si>
  <si>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</si>
  <si>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</si>
  <si>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</si>
  <si>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</si>
  <si>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</si>
  <si>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</si>
  <si>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</si>
  <si>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</si>
  <si>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</si>
  <si>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</si>
  <si>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</si>
  <si>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</si>
  <si>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</si>
  <si>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</si>
  <si>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</si>
  <si>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</si>
  <si>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</si>
  <si>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</si>
  <si>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</si>
  <si>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</si>
  <si>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40</t>
  </si>
  <si>
    <t>MINERAL</t>
  </si>
  <si>
    <t>2010</t>
  </si>
  <si>
    <t>CREEDE CONSOLIDATED 1</t>
  </si>
  <si>
    <t>MINERAL Total</t>
  </si>
  <si>
    <t>41</t>
  </si>
  <si>
    <t>MOFFAT</t>
  </si>
  <si>
    <t>2020</t>
  </si>
  <si>
    <t>MOFFAT COUNTY RE:NO 1</t>
  </si>
  <si>
    <t>MOFFAT Total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</si>
  <si>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</si>
  <si>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</si>
  <si>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</si>
  <si>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</si>
  <si>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</si>
  <si>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</si>
  <si>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</si>
  <si>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</si>
  <si>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</si>
  <si>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43</t>
  </si>
  <si>
    <t>MONTROSE</t>
  </si>
  <si>
    <t>2180</t>
  </si>
  <si>
    <t>MONTROSE COUNTY RE-1J</t>
  </si>
  <si>
    <t>2190</t>
  </si>
  <si>
    <t>WEST END RE-2</t>
  </si>
  <si>
    <t>MONTROSE Total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</si>
  <si>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</si>
  <si>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</si>
  <si>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</si>
  <si>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</si>
  <si>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</si>
  <si>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</si>
  <si>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</si>
  <si>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</si>
  <si>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</si>
  <si>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</si>
  <si>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</si>
  <si>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</si>
  <si>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</si>
  <si>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</si>
  <si>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</si>
  <si>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</si>
  <si>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</si>
  <si>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</si>
  <si>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</si>
  <si>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</si>
  <si>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</si>
  <si>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</si>
  <si>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</si>
  <si>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</si>
  <si>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</si>
  <si>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</si>
  <si>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46</t>
  </si>
  <si>
    <t>OURAY</t>
  </si>
  <si>
    <t>2580</t>
  </si>
  <si>
    <t>OURAY R-1</t>
  </si>
  <si>
    <t>2590</t>
  </si>
  <si>
    <t>RIDGWAY R-2</t>
  </si>
  <si>
    <t>OURAY Total</t>
  </si>
  <si>
    <t>47</t>
  </si>
  <si>
    <t>PARK</t>
  </si>
  <si>
    <t>2600</t>
  </si>
  <si>
    <t>PLATTE CANYON 1</t>
  </si>
  <si>
    <t>2610</t>
  </si>
  <si>
    <t>PARK COUNTY RE-2</t>
  </si>
  <si>
    <t>PARK Total</t>
  </si>
  <si>
    <t>48</t>
  </si>
  <si>
    <t>PHILLIPS</t>
  </si>
  <si>
    <t>2620</t>
  </si>
  <si>
    <t>HOLYOKE RE-1J</t>
  </si>
  <si>
    <t>2630</t>
  </si>
  <si>
    <t>HAXTUN RE-2J</t>
  </si>
  <si>
    <t>PHILLIPS Total</t>
  </si>
  <si>
    <t>49</t>
  </si>
  <si>
    <t>PITKIN</t>
  </si>
  <si>
    <t>2640</t>
  </si>
  <si>
    <t>ASPEN 1</t>
  </si>
  <si>
    <t>PITKIN Total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</si>
  <si>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</si>
  <si>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</si>
  <si>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</si>
  <si>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</si>
  <si>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</si>
  <si>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</si>
  <si>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</si>
  <si>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</si>
  <si>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</si>
  <si>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</si>
  <si>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</si>
  <si>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51</t>
  </si>
  <si>
    <t>PUEBLO</t>
  </si>
  <si>
    <t>2690</t>
  </si>
  <si>
    <t>PUEBLO CITY 60</t>
  </si>
  <si>
    <t>2700</t>
  </si>
  <si>
    <t>PUEBLO COUNTY RURAL 70</t>
  </si>
  <si>
    <t>PUEBLO Total</t>
  </si>
  <si>
    <t>52</t>
  </si>
  <si>
    <t>RIO BLANCO</t>
  </si>
  <si>
    <t>2710</t>
  </si>
  <si>
    <t>MEEKER RE1</t>
  </si>
  <si>
    <t>2720</t>
  </si>
  <si>
    <t>RANGELY RE-4</t>
  </si>
  <si>
    <t>RIO BLANCO Total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</si>
  <si>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</si>
  <si>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</si>
  <si>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</si>
  <si>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</si>
  <si>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</si>
  <si>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</si>
  <si>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</si>
  <si>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</si>
  <si>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</si>
  <si>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</si>
  <si>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</si>
  <si>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</si>
  <si>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</si>
  <si>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</si>
  <si>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</si>
  <si>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</si>
  <si>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</si>
  <si>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</si>
  <si>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</si>
  <si>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</si>
  <si>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</si>
  <si>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</si>
  <si>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</si>
  <si>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</si>
  <si>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</si>
  <si>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</si>
  <si>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</si>
  <si>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56</t>
  </si>
  <si>
    <t>SAN JUAN</t>
  </si>
  <si>
    <t>2820</t>
  </si>
  <si>
    <t>SILVERTON 1</t>
  </si>
  <si>
    <t>SAN JUAN Total</t>
  </si>
  <si>
    <t>57</t>
  </si>
  <si>
    <t>SAN MIGUEL</t>
  </si>
  <si>
    <t>2830</t>
  </si>
  <si>
    <t>TELLURIDE R-1</t>
  </si>
  <si>
    <t>2840</t>
  </si>
  <si>
    <t>NORWOOD R-2J</t>
  </si>
  <si>
    <t>SAN MIGUEL Total</t>
  </si>
  <si>
    <t>58</t>
  </si>
  <si>
    <t>SEDGWICK</t>
  </si>
  <si>
    <t>2862</t>
  </si>
  <si>
    <t>JULESBURG RE-1</t>
  </si>
  <si>
    <t>2865</t>
  </si>
  <si>
    <t>PLATTE VALLEY RE-3</t>
  </si>
  <si>
    <t>SEDGWICK Total</t>
  </si>
  <si>
    <t>59</t>
  </si>
  <si>
    <t>SUMMIT</t>
  </si>
  <si>
    <t>3000</t>
  </si>
  <si>
    <t>SUMMIT RE-1</t>
  </si>
  <si>
    <t>SUMMIT Total</t>
  </si>
  <si>
    <t>60</t>
  </si>
  <si>
    <t>TELLER</t>
  </si>
  <si>
    <t>3010</t>
  </si>
  <si>
    <t>CRIPPLE CREEK-VICTOR RE-1</t>
  </si>
  <si>
    <t>3020</t>
  </si>
  <si>
    <t>WOODLAND PARK RE-2</t>
  </si>
  <si>
    <t>TELLER Total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</si>
  <si>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</si>
  <si>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</si>
  <si>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</si>
  <si>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</si>
  <si>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</si>
  <si>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</si>
  <si>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</si>
  <si>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</si>
  <si>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</si>
  <si>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</si>
  <si>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</si>
  <si>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</si>
  <si>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</si>
  <si>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</si>
  <si>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</si>
  <si>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</si>
  <si>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</si>
  <si>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</si>
  <si>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</si>
  <si>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</si>
  <si>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</si>
  <si>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</si>
  <si>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</si>
  <si>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</si>
  <si>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</si>
  <si>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</si>
  <si>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</si>
  <si>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</si>
  <si>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</si>
  <si>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</si>
  <si>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</si>
  <si>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</si>
  <si>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</si>
  <si>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</si>
  <si>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</si>
  <si>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</si>
  <si>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</si>
  <si>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</si>
  <si>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</si>
  <si>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</si>
  <si>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</si>
  <si>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</si>
  <si>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</si>
  <si>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</si>
  <si>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</si>
  <si>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</si>
  <si>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</si>
  <si>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</si>
  <si>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</si>
  <si>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</si>
  <si>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</si>
  <si>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</si>
  <si>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</si>
  <si>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</si>
  <si>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</si>
  <si>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</si>
  <si>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</si>
  <si>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</si>
  <si>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</si>
  <si>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</si>
  <si>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COLORADO DEPARTMENT OF EDUCATION</t>
  </si>
  <si>
    <t>FALL 2003 PUPIL MEMBERSHIP BY COUNTY, DISTRICT, RACE/ETHNICITY, AND PERCENT MINORITY</t>
  </si>
  <si>
    <t>COUNTY/DISTRICT</t>
  </si>
  <si>
    <t>TOTAL PUPILS</t>
  </si>
  <si>
    <t>TOTAL MINORITY</t>
  </si>
  <si>
    <t>% MINORITY</t>
  </si>
  <si>
    <t>STATE TOTAL</t>
  </si>
  <si>
    <t>COLORADO DETENTION CENTERS TOTAL</t>
  </si>
  <si>
    <t>*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</si>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</sst>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64" fontId="0" fillId="0" borderId="0" xfId="19" applyNumberFormat="1" applyAlignment="1">
      <alignment/>
    </xf>
    <xf numFmtId="164" fontId="0" fillId="0" borderId="1" xfId="19" applyNumberForma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2"/>
  <sheetViews>
    <sheetView tabSelected="1" zoomScale="85" zoomScaleNormal="85" workbookViewId="0" topLeftCell="B1">
      <pane ySplit="3" topLeftCell="BM4" activePane="bottomLeft" state="frozen"/>
      <selection pane="topLeft" activeCell="B1" sqref="B1"/>
      <selection pane="bottomLeft" activeCell="B4" sqref="B4"/>
    </sheetView>
  </sheetViews>
  <sheetFormatPr defaultColWidth="9.140625" defaultRowHeight="12.75"/>
  <cols>
    <col min="1" max="1" width="0" style="0" hidden="1" customWidth="1"/>
    <col min="2" max="2" width="1.7109375" style="6" customWidth="1"/>
    <col min="3" max="3" width="0" style="0" hidden="1" customWidth="1"/>
    <col min="4" max="4" width="37.7109375" style="0" bestFit="1" customWidth="1"/>
    <col min="5" max="10" width="10.7109375" style="8" customWidth="1"/>
    <col min="11" max="11" width="10.7109375" style="8" hidden="1" customWidth="1"/>
    <col min="12" max="12" width="10.7109375" style="3" customWidth="1"/>
    <col min="13" max="13" width="1.7109375" style="0" bestFit="1" customWidth="1"/>
  </cols>
  <sheetData>
    <row r="1" spans="2:13" ht="27" customHeight="1">
      <c r="B1" s="9" t="s">
        <v>560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25.5" customHeight="1">
      <c r="B2" s="10" t="s">
        <v>561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2" ht="51">
      <c r="B3" s="2" t="s">
        <v>562</v>
      </c>
      <c r="C3" s="1"/>
      <c r="D3" s="1"/>
      <c r="E3" s="7" t="s">
        <v>0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563</v>
      </c>
      <c r="K3" s="7" t="s">
        <v>564</v>
      </c>
      <c r="L3" s="4" t="s">
        <v>565</v>
      </c>
    </row>
    <row r="4" spans="1:12" ht="12.75">
      <c r="A4" t="s">
        <v>6</v>
      </c>
      <c r="B4" s="6" t="s">
        <v>7</v>
      </c>
      <c r="L4"/>
    </row>
    <row r="5" spans="3:12" ht="12.75">
      <c r="C5" t="s">
        <v>8</v>
      </c>
      <c r="D5" t="s">
        <v>9</v>
      </c>
      <c r="E5" s="8">
        <v>109</v>
      </c>
      <c r="F5" s="8">
        <v>193</v>
      </c>
      <c r="G5" s="8">
        <v>146</v>
      </c>
      <c r="H5" s="8">
        <v>3134</v>
      </c>
      <c r="I5" s="8">
        <v>2139</v>
      </c>
      <c r="J5" s="8">
        <v>5721</v>
      </c>
      <c r="K5" s="8">
        <f>SUM(E5:H5)</f>
        <v>3582</v>
      </c>
      <c r="L5" s="3">
        <f>K5/J5</f>
        <v>0.626114315679077</v>
      </c>
    </row>
    <row r="6" spans="3:12" ht="12.75">
      <c r="C6" t="s">
        <v>10</v>
      </c>
      <c r="D6" t="s">
        <v>11</v>
      </c>
      <c r="E6" s="8">
        <v>387</v>
      </c>
      <c r="F6" s="8">
        <v>1746</v>
      </c>
      <c r="G6" s="8">
        <v>860</v>
      </c>
      <c r="H6" s="8">
        <v>9260</v>
      </c>
      <c r="I6" s="8">
        <v>22616</v>
      </c>
      <c r="J6" s="8">
        <v>34869</v>
      </c>
      <c r="K6" s="8">
        <f aca="true" t="shared" si="0" ref="K6:K12">SUM(E6:H6)</f>
        <v>12253</v>
      </c>
      <c r="L6" s="3">
        <f aca="true" t="shared" si="1" ref="L6:L12">K6/J6</f>
        <v>0.3514009578708882</v>
      </c>
    </row>
    <row r="7" spans="3:12" ht="12.75">
      <c r="C7" t="s">
        <v>12</v>
      </c>
      <c r="D7" t="s">
        <v>13</v>
      </c>
      <c r="E7" s="8">
        <v>110</v>
      </c>
      <c r="F7" s="8">
        <v>43</v>
      </c>
      <c r="G7" s="8">
        <v>230</v>
      </c>
      <c r="H7" s="8">
        <v>4624</v>
      </c>
      <c r="I7" s="8">
        <v>1521</v>
      </c>
      <c r="J7" s="8">
        <v>6528</v>
      </c>
      <c r="K7" s="8">
        <f t="shared" si="0"/>
        <v>5007</v>
      </c>
      <c r="L7" s="3">
        <f t="shared" si="1"/>
        <v>0.7670036764705882</v>
      </c>
    </row>
    <row r="8" spans="3:13" ht="12.75">
      <c r="C8" t="s">
        <v>14</v>
      </c>
      <c r="D8" t="s">
        <v>15</v>
      </c>
      <c r="E8" s="8">
        <v>63</v>
      </c>
      <c r="F8" s="8">
        <v>148</v>
      </c>
      <c r="G8" s="8">
        <v>128</v>
      </c>
      <c r="H8" s="8">
        <v>3423</v>
      </c>
      <c r="I8" s="8">
        <v>4503</v>
      </c>
      <c r="J8" s="8">
        <v>8265</v>
      </c>
      <c r="K8" s="8">
        <f t="shared" si="0"/>
        <v>3762</v>
      </c>
      <c r="L8" s="3">
        <f t="shared" si="1"/>
        <v>0.45517241379310347</v>
      </c>
      <c r="M8" t="s">
        <v>568</v>
      </c>
    </row>
    <row r="9" spans="3:12" ht="12.75">
      <c r="C9" t="s">
        <v>16</v>
      </c>
      <c r="D9" t="s">
        <v>17</v>
      </c>
      <c r="E9" s="8">
        <v>13</v>
      </c>
      <c r="F9" s="8">
        <v>8</v>
      </c>
      <c r="G9" s="8">
        <v>21</v>
      </c>
      <c r="H9" s="8">
        <v>98</v>
      </c>
      <c r="I9" s="8">
        <v>928</v>
      </c>
      <c r="J9" s="8">
        <v>1068</v>
      </c>
      <c r="K9" s="8">
        <f t="shared" si="0"/>
        <v>140</v>
      </c>
      <c r="L9" s="3">
        <f t="shared" si="1"/>
        <v>0.13108614232209737</v>
      </c>
    </row>
    <row r="10" spans="3:12" ht="12.75">
      <c r="C10" t="s">
        <v>18</v>
      </c>
      <c r="D10" t="s">
        <v>19</v>
      </c>
      <c r="E10" s="8">
        <v>3</v>
      </c>
      <c r="F10" s="8">
        <v>14</v>
      </c>
      <c r="G10" s="8">
        <v>12</v>
      </c>
      <c r="H10" s="8">
        <v>59</v>
      </c>
      <c r="I10" s="8">
        <v>802</v>
      </c>
      <c r="J10" s="8">
        <v>890</v>
      </c>
      <c r="K10" s="8">
        <f t="shared" si="0"/>
        <v>88</v>
      </c>
      <c r="L10" s="3">
        <f t="shared" si="1"/>
        <v>0.09887640449438202</v>
      </c>
    </row>
    <row r="11" spans="3:12" ht="12.75">
      <c r="C11" t="s">
        <v>20</v>
      </c>
      <c r="D11" t="s">
        <v>21</v>
      </c>
      <c r="E11" s="8">
        <v>111</v>
      </c>
      <c r="F11" s="8">
        <v>863</v>
      </c>
      <c r="G11" s="8">
        <v>235</v>
      </c>
      <c r="H11" s="8">
        <v>5747</v>
      </c>
      <c r="I11" s="8">
        <v>3606</v>
      </c>
      <c r="J11" s="8">
        <v>10562</v>
      </c>
      <c r="K11" s="8">
        <f t="shared" si="0"/>
        <v>6956</v>
      </c>
      <c r="L11" s="3">
        <f t="shared" si="1"/>
        <v>0.6585873887521303</v>
      </c>
    </row>
    <row r="12" spans="2:13" ht="12.75">
      <c r="B12" s="5" t="s">
        <v>22</v>
      </c>
      <c r="E12" s="8">
        <v>796</v>
      </c>
      <c r="F12" s="8">
        <v>3015</v>
      </c>
      <c r="G12" s="8">
        <v>1632</v>
      </c>
      <c r="H12" s="8">
        <v>26345</v>
      </c>
      <c r="I12" s="8">
        <v>36115</v>
      </c>
      <c r="J12" s="8">
        <v>67903</v>
      </c>
      <c r="K12" s="8">
        <f t="shared" si="0"/>
        <v>31788</v>
      </c>
      <c r="L12" s="3">
        <f t="shared" si="1"/>
        <v>0.46813837385682516</v>
      </c>
      <c r="M12" t="s">
        <v>568</v>
      </c>
    </row>
    <row r="13" ht="12.75">
      <c r="L13"/>
    </row>
    <row r="14" spans="1:12" ht="12.75">
      <c r="A14" t="s">
        <v>23</v>
      </c>
      <c r="B14" s="6" t="s">
        <v>24</v>
      </c>
      <c r="L14"/>
    </row>
    <row r="15" spans="3:12" ht="12.75">
      <c r="C15" t="s">
        <v>25</v>
      </c>
      <c r="D15" t="s">
        <v>26</v>
      </c>
      <c r="E15" s="8">
        <v>24</v>
      </c>
      <c r="F15" s="8">
        <v>27</v>
      </c>
      <c r="G15" s="8">
        <v>16</v>
      </c>
      <c r="H15" s="8">
        <v>1417</v>
      </c>
      <c r="I15" s="8">
        <v>972</v>
      </c>
      <c r="J15" s="8">
        <v>2456</v>
      </c>
      <c r="K15" s="8">
        <f>SUM(E15:H15)</f>
        <v>1484</v>
      </c>
      <c r="L15" s="3">
        <f>K15/J15</f>
        <v>0.6042345276872965</v>
      </c>
    </row>
    <row r="16" spans="3:12" ht="12.75">
      <c r="C16" t="s">
        <v>27</v>
      </c>
      <c r="D16" t="s">
        <v>28</v>
      </c>
      <c r="E16" s="8">
        <v>6</v>
      </c>
      <c r="F16" s="8">
        <v>6</v>
      </c>
      <c r="G16" s="8">
        <v>8</v>
      </c>
      <c r="H16" s="8">
        <v>67</v>
      </c>
      <c r="I16" s="8">
        <v>248</v>
      </c>
      <c r="J16" s="8">
        <v>335</v>
      </c>
      <c r="K16" s="8">
        <f>SUM(E16:H16)</f>
        <v>87</v>
      </c>
      <c r="L16" s="3">
        <f>K16/J16</f>
        <v>0.25970149253731345</v>
      </c>
    </row>
    <row r="17" spans="2:12" ht="12.75">
      <c r="B17" s="5" t="s">
        <v>29</v>
      </c>
      <c r="E17" s="8">
        <v>30</v>
      </c>
      <c r="F17" s="8">
        <v>33</v>
      </c>
      <c r="G17" s="8">
        <v>24</v>
      </c>
      <c r="H17" s="8">
        <v>1484</v>
      </c>
      <c r="I17" s="8">
        <v>1220</v>
      </c>
      <c r="J17" s="8">
        <v>2791</v>
      </c>
      <c r="K17" s="8">
        <f>SUM(E17:H17)</f>
        <v>1571</v>
      </c>
      <c r="L17" s="3">
        <f>K17/J17</f>
        <v>0.5628806879254747</v>
      </c>
    </row>
    <row r="18" ht="12.75">
      <c r="L18"/>
    </row>
    <row r="19" spans="1:12" ht="12.75">
      <c r="A19" t="s">
        <v>30</v>
      </c>
      <c r="B19" s="6" t="s">
        <v>31</v>
      </c>
      <c r="L19"/>
    </row>
    <row r="20" spans="3:12" ht="12.75">
      <c r="C20" t="s">
        <v>32</v>
      </c>
      <c r="D20" t="s">
        <v>33</v>
      </c>
      <c r="E20" s="8">
        <v>108</v>
      </c>
      <c r="F20" s="8">
        <v>75</v>
      </c>
      <c r="G20" s="8">
        <v>181</v>
      </c>
      <c r="H20" s="8">
        <v>1032</v>
      </c>
      <c r="I20" s="8">
        <v>2689</v>
      </c>
      <c r="J20" s="8">
        <v>4085</v>
      </c>
      <c r="K20" s="8">
        <f aca="true" t="shared" si="2" ref="K20:K27">SUM(E20:H20)</f>
        <v>1396</v>
      </c>
      <c r="L20" s="3">
        <f aca="true" t="shared" si="3" ref="L20:L27">K20/J20</f>
        <v>0.34173806609547125</v>
      </c>
    </row>
    <row r="21" spans="3:12" ht="12.75">
      <c r="C21" t="s">
        <v>34</v>
      </c>
      <c r="D21" t="s">
        <v>35</v>
      </c>
      <c r="E21" s="8">
        <v>35</v>
      </c>
      <c r="F21" s="8">
        <v>73</v>
      </c>
      <c r="G21" s="8">
        <v>59</v>
      </c>
      <c r="H21" s="8">
        <v>1099</v>
      </c>
      <c r="I21" s="8">
        <v>595</v>
      </c>
      <c r="J21" s="8">
        <v>1861</v>
      </c>
      <c r="K21" s="8">
        <f t="shared" si="2"/>
        <v>1266</v>
      </c>
      <c r="L21" s="3">
        <f t="shared" si="3"/>
        <v>0.6802794196668458</v>
      </c>
    </row>
    <row r="22" spans="3:13" ht="12.75">
      <c r="C22" t="s">
        <v>36</v>
      </c>
      <c r="D22" t="s">
        <v>37</v>
      </c>
      <c r="E22" s="8">
        <v>216</v>
      </c>
      <c r="F22" s="8">
        <v>3221</v>
      </c>
      <c r="G22" s="8">
        <v>5568</v>
      </c>
      <c r="H22" s="8">
        <v>4632</v>
      </c>
      <c r="I22" s="8">
        <v>33017</v>
      </c>
      <c r="J22" s="8">
        <v>46654</v>
      </c>
      <c r="K22" s="8">
        <f t="shared" si="2"/>
        <v>13637</v>
      </c>
      <c r="L22" s="3">
        <f t="shared" si="3"/>
        <v>0.2923007673511382</v>
      </c>
      <c r="M22" t="s">
        <v>568</v>
      </c>
    </row>
    <row r="23" spans="3:12" ht="12.75">
      <c r="C23" t="s">
        <v>38</v>
      </c>
      <c r="D23" t="s">
        <v>39</v>
      </c>
      <c r="E23" s="8">
        <v>109</v>
      </c>
      <c r="F23" s="8">
        <v>486</v>
      </c>
      <c r="G23" s="8">
        <v>342</v>
      </c>
      <c r="H23" s="8">
        <v>1481</v>
      </c>
      <c r="I23" s="8">
        <v>14040</v>
      </c>
      <c r="J23" s="8">
        <v>16458</v>
      </c>
      <c r="K23" s="8">
        <f t="shared" si="2"/>
        <v>2418</v>
      </c>
      <c r="L23" s="3">
        <f t="shared" si="3"/>
        <v>0.14691943127962084</v>
      </c>
    </row>
    <row r="24" spans="3:12" ht="12.75">
      <c r="C24" t="s">
        <v>40</v>
      </c>
      <c r="D24" t="s">
        <v>41</v>
      </c>
      <c r="E24" s="8">
        <v>6</v>
      </c>
      <c r="F24" s="8">
        <v>5</v>
      </c>
      <c r="G24" s="8">
        <v>2</v>
      </c>
      <c r="H24" s="8">
        <v>4</v>
      </c>
      <c r="I24" s="8">
        <v>184</v>
      </c>
      <c r="J24" s="8">
        <v>201</v>
      </c>
      <c r="K24" s="8">
        <f t="shared" si="2"/>
        <v>17</v>
      </c>
      <c r="L24" s="3">
        <f t="shared" si="3"/>
        <v>0.0845771144278607</v>
      </c>
    </row>
    <row r="25" spans="3:12" ht="12.75">
      <c r="C25" t="s">
        <v>42</v>
      </c>
      <c r="D25" t="s">
        <v>43</v>
      </c>
      <c r="E25" s="8">
        <v>274</v>
      </c>
      <c r="F25" s="8">
        <v>1299</v>
      </c>
      <c r="G25" s="8">
        <v>7149</v>
      </c>
      <c r="H25" s="8">
        <v>13478</v>
      </c>
      <c r="I25" s="8">
        <v>10330</v>
      </c>
      <c r="J25" s="8">
        <v>32530</v>
      </c>
      <c r="K25" s="8">
        <f t="shared" si="2"/>
        <v>22200</v>
      </c>
      <c r="L25" s="3">
        <f t="shared" si="3"/>
        <v>0.6824469720258223</v>
      </c>
    </row>
    <row r="26" spans="3:12" ht="12.75">
      <c r="C26" t="s">
        <v>44</v>
      </c>
      <c r="D26" t="s">
        <v>45</v>
      </c>
      <c r="E26" s="8">
        <v>3</v>
      </c>
      <c r="F26" s="8">
        <v>0</v>
      </c>
      <c r="G26" s="8">
        <v>6</v>
      </c>
      <c r="H26" s="8">
        <v>41</v>
      </c>
      <c r="I26" s="8">
        <v>527</v>
      </c>
      <c r="J26" s="8">
        <v>577</v>
      </c>
      <c r="K26" s="8">
        <f t="shared" si="2"/>
        <v>50</v>
      </c>
      <c r="L26" s="3">
        <f t="shared" si="3"/>
        <v>0.08665511265164645</v>
      </c>
    </row>
    <row r="27" spans="2:13" ht="12.75">
      <c r="B27" s="5" t="s">
        <v>46</v>
      </c>
      <c r="E27" s="8">
        <v>751</v>
      </c>
      <c r="F27" s="8">
        <v>5159</v>
      </c>
      <c r="G27" s="8">
        <v>13307</v>
      </c>
      <c r="H27" s="8">
        <v>21767</v>
      </c>
      <c r="I27" s="8">
        <v>61382</v>
      </c>
      <c r="J27" s="8">
        <v>102366</v>
      </c>
      <c r="K27" s="8">
        <f t="shared" si="2"/>
        <v>40984</v>
      </c>
      <c r="L27" s="3">
        <f t="shared" si="3"/>
        <v>0.4003673094582185</v>
      </c>
      <c r="M27" t="s">
        <v>568</v>
      </c>
    </row>
    <row r="28" ht="12.75">
      <c r="L28"/>
    </row>
    <row r="29" spans="1:12" ht="12.75">
      <c r="A29" t="s">
        <v>47</v>
      </c>
      <c r="B29" s="6" t="s">
        <v>48</v>
      </c>
      <c r="L29"/>
    </row>
    <row r="30" spans="3:12" ht="12.75">
      <c r="C30" t="s">
        <v>49</v>
      </c>
      <c r="D30" t="s">
        <v>50</v>
      </c>
      <c r="E30" s="8">
        <v>20</v>
      </c>
      <c r="F30" s="8">
        <v>8</v>
      </c>
      <c r="G30" s="8">
        <v>17</v>
      </c>
      <c r="H30" s="8">
        <v>303</v>
      </c>
      <c r="I30" s="8">
        <v>1205</v>
      </c>
      <c r="J30" s="8">
        <v>1553</v>
      </c>
      <c r="K30" s="8">
        <f>SUM(E30:H30)</f>
        <v>348</v>
      </c>
      <c r="L30" s="3">
        <f>K30/J30</f>
        <v>0.2240824211204121</v>
      </c>
    </row>
    <row r="31" spans="2:12" ht="12.75">
      <c r="B31" s="5" t="s">
        <v>51</v>
      </c>
      <c r="E31" s="8">
        <v>20</v>
      </c>
      <c r="F31" s="8">
        <v>8</v>
      </c>
      <c r="G31" s="8">
        <v>17</v>
      </c>
      <c r="H31" s="8">
        <v>303</v>
      </c>
      <c r="I31" s="8">
        <v>1205</v>
      </c>
      <c r="J31" s="8">
        <v>1553</v>
      </c>
      <c r="K31" s="8">
        <f>SUM(E31:H31)</f>
        <v>348</v>
      </c>
      <c r="L31" s="3">
        <f>K31/J31</f>
        <v>0.2240824211204121</v>
      </c>
    </row>
    <row r="32" ht="12.75">
      <c r="L32"/>
    </row>
    <row r="33" spans="1:12" ht="12.75">
      <c r="A33" t="s">
        <v>52</v>
      </c>
      <c r="B33" s="6" t="s">
        <v>53</v>
      </c>
      <c r="L33"/>
    </row>
    <row r="34" spans="3:12" ht="12.75">
      <c r="C34" t="s">
        <v>54</v>
      </c>
      <c r="D34" t="s">
        <v>55</v>
      </c>
      <c r="E34" s="8">
        <v>2</v>
      </c>
      <c r="F34" s="8">
        <v>1</v>
      </c>
      <c r="G34" s="8">
        <v>1</v>
      </c>
      <c r="H34" s="8">
        <v>47</v>
      </c>
      <c r="I34" s="8">
        <v>180</v>
      </c>
      <c r="J34" s="8">
        <v>231</v>
      </c>
      <c r="K34" s="8">
        <f aca="true" t="shared" si="4" ref="K34:K39">SUM(E34:H34)</f>
        <v>51</v>
      </c>
      <c r="L34" s="3">
        <f aca="true" t="shared" si="5" ref="L34:L39">K34/J34</f>
        <v>0.22077922077922077</v>
      </c>
    </row>
    <row r="35" spans="3:12" ht="12.75">
      <c r="C35" t="s">
        <v>56</v>
      </c>
      <c r="D35" t="s">
        <v>57</v>
      </c>
      <c r="E35" s="8">
        <v>0</v>
      </c>
      <c r="F35" s="8">
        <v>1</v>
      </c>
      <c r="G35" s="8">
        <v>0</v>
      </c>
      <c r="H35" s="8">
        <v>0</v>
      </c>
      <c r="I35" s="8">
        <v>72</v>
      </c>
      <c r="J35" s="8">
        <v>73</v>
      </c>
      <c r="K35" s="8">
        <f t="shared" si="4"/>
        <v>1</v>
      </c>
      <c r="L35" s="3">
        <f t="shared" si="5"/>
        <v>0.0136986301369863</v>
      </c>
    </row>
    <row r="36" spans="3:12" ht="12.75">
      <c r="C36" t="s">
        <v>58</v>
      </c>
      <c r="D36" t="s">
        <v>59</v>
      </c>
      <c r="E36" s="8">
        <v>1</v>
      </c>
      <c r="F36" s="8">
        <v>2</v>
      </c>
      <c r="G36" s="8">
        <v>1</v>
      </c>
      <c r="H36" s="8">
        <v>38</v>
      </c>
      <c r="I36" s="8">
        <v>300</v>
      </c>
      <c r="J36" s="8">
        <v>342</v>
      </c>
      <c r="K36" s="8">
        <f t="shared" si="4"/>
        <v>42</v>
      </c>
      <c r="L36" s="3">
        <f t="shared" si="5"/>
        <v>0.12280701754385964</v>
      </c>
    </row>
    <row r="37" spans="3:12" ht="12.75">
      <c r="C37" t="s">
        <v>60</v>
      </c>
      <c r="D37" t="s">
        <v>61</v>
      </c>
      <c r="E37" s="8">
        <v>6</v>
      </c>
      <c r="F37" s="8">
        <v>0</v>
      </c>
      <c r="G37" s="8">
        <v>9</v>
      </c>
      <c r="H37" s="8">
        <v>109</v>
      </c>
      <c r="I37" s="8">
        <v>261</v>
      </c>
      <c r="J37" s="8">
        <v>385</v>
      </c>
      <c r="K37" s="8">
        <f t="shared" si="4"/>
        <v>124</v>
      </c>
      <c r="L37" s="3">
        <f t="shared" si="5"/>
        <v>0.3220779220779221</v>
      </c>
    </row>
    <row r="38" spans="3:12" ht="12.75">
      <c r="C38" t="s">
        <v>62</v>
      </c>
      <c r="D38" t="s">
        <v>63</v>
      </c>
      <c r="E38" s="8">
        <v>0</v>
      </c>
      <c r="F38" s="8">
        <v>0</v>
      </c>
      <c r="G38" s="8">
        <v>0</v>
      </c>
      <c r="H38" s="8">
        <v>8</v>
      </c>
      <c r="I38" s="8">
        <v>65</v>
      </c>
      <c r="J38" s="8">
        <v>73</v>
      </c>
      <c r="K38" s="8">
        <f t="shared" si="4"/>
        <v>8</v>
      </c>
      <c r="L38" s="3">
        <f t="shared" si="5"/>
        <v>0.1095890410958904</v>
      </c>
    </row>
    <row r="39" spans="2:12" ht="12.75">
      <c r="B39" s="5" t="s">
        <v>64</v>
      </c>
      <c r="E39" s="8">
        <v>9</v>
      </c>
      <c r="F39" s="8">
        <v>4</v>
      </c>
      <c r="G39" s="8">
        <v>11</v>
      </c>
      <c r="H39" s="8">
        <v>202</v>
      </c>
      <c r="I39" s="8">
        <v>878</v>
      </c>
      <c r="J39" s="8">
        <v>1104</v>
      </c>
      <c r="K39" s="8">
        <f t="shared" si="4"/>
        <v>226</v>
      </c>
      <c r="L39" s="3">
        <f t="shared" si="5"/>
        <v>0.20471014492753623</v>
      </c>
    </row>
    <row r="40" ht="12.75">
      <c r="L40"/>
    </row>
    <row r="41" spans="1:12" ht="12.75">
      <c r="A41" t="s">
        <v>65</v>
      </c>
      <c r="B41" s="6" t="s">
        <v>66</v>
      </c>
      <c r="L41"/>
    </row>
    <row r="42" spans="3:12" ht="12.75">
      <c r="C42" t="s">
        <v>67</v>
      </c>
      <c r="D42" t="s">
        <v>68</v>
      </c>
      <c r="E42" s="8">
        <v>4</v>
      </c>
      <c r="F42" s="8">
        <v>3</v>
      </c>
      <c r="G42" s="8">
        <v>3</v>
      </c>
      <c r="H42" s="8">
        <v>235</v>
      </c>
      <c r="I42" s="8">
        <v>342</v>
      </c>
      <c r="J42" s="8">
        <v>587</v>
      </c>
      <c r="K42" s="8">
        <f>SUM(E42:H42)</f>
        <v>245</v>
      </c>
      <c r="L42" s="3">
        <f>K42/J42</f>
        <v>0.41737649063032367</v>
      </c>
    </row>
    <row r="43" spans="3:12" ht="12.75">
      <c r="C43" t="s">
        <v>69</v>
      </c>
      <c r="D43" t="s">
        <v>70</v>
      </c>
      <c r="E43" s="8">
        <v>0</v>
      </c>
      <c r="F43" s="8">
        <v>0</v>
      </c>
      <c r="G43" s="8">
        <v>2</v>
      </c>
      <c r="H43" s="8">
        <v>69</v>
      </c>
      <c r="I43" s="8">
        <v>202</v>
      </c>
      <c r="J43" s="8">
        <v>273</v>
      </c>
      <c r="K43" s="8">
        <f>SUM(E43:H43)</f>
        <v>71</v>
      </c>
      <c r="L43" s="3">
        <f>K43/J43</f>
        <v>0.2600732600732601</v>
      </c>
    </row>
    <row r="44" spans="2:12" ht="12.75">
      <c r="B44" s="5" t="s">
        <v>71</v>
      </c>
      <c r="E44" s="8">
        <v>4</v>
      </c>
      <c r="F44" s="8">
        <v>3</v>
      </c>
      <c r="G44" s="8">
        <v>5</v>
      </c>
      <c r="H44" s="8">
        <v>304</v>
      </c>
      <c r="I44" s="8">
        <v>544</v>
      </c>
      <c r="J44" s="8">
        <v>860</v>
      </c>
      <c r="K44" s="8">
        <f>SUM(E44:H44)</f>
        <v>316</v>
      </c>
      <c r="L44" s="3">
        <f>K44/J44</f>
        <v>0.3674418604651163</v>
      </c>
    </row>
    <row r="45" ht="12.75">
      <c r="L45"/>
    </row>
    <row r="46" spans="1:12" ht="12.75">
      <c r="A46" t="s">
        <v>72</v>
      </c>
      <c r="B46" s="6" t="s">
        <v>73</v>
      </c>
      <c r="L46"/>
    </row>
    <row r="47" spans="3:12" ht="12.75">
      <c r="C47" t="s">
        <v>74</v>
      </c>
      <c r="D47" t="s">
        <v>75</v>
      </c>
      <c r="E47" s="8">
        <v>184</v>
      </c>
      <c r="F47" s="8">
        <v>667</v>
      </c>
      <c r="G47" s="8">
        <v>230</v>
      </c>
      <c r="H47" s="8">
        <v>5420</v>
      </c>
      <c r="I47" s="8">
        <v>15095</v>
      </c>
      <c r="J47" s="8">
        <v>21596</v>
      </c>
      <c r="K47" s="8">
        <f>SUM(E47:H47)</f>
        <v>6501</v>
      </c>
      <c r="L47" s="3">
        <f>K47/J47</f>
        <v>0.3010279681422486</v>
      </c>
    </row>
    <row r="48" spans="3:12" ht="12.75">
      <c r="C48" t="s">
        <v>76</v>
      </c>
      <c r="D48" t="s">
        <v>77</v>
      </c>
      <c r="E48" s="8">
        <v>186</v>
      </c>
      <c r="F48" s="8">
        <v>1616</v>
      </c>
      <c r="G48" s="8">
        <v>452</v>
      </c>
      <c r="H48" s="8">
        <v>3618</v>
      </c>
      <c r="I48" s="8">
        <v>21966</v>
      </c>
      <c r="J48" s="8">
        <v>27838</v>
      </c>
      <c r="K48" s="8">
        <f>SUM(E48:H48)</f>
        <v>5872</v>
      </c>
      <c r="L48" s="3">
        <f>K48/J48</f>
        <v>0.21093469358430922</v>
      </c>
    </row>
    <row r="49" spans="2:12" ht="12.75">
      <c r="B49" s="5" t="s">
        <v>78</v>
      </c>
      <c r="E49" s="8">
        <v>370</v>
      </c>
      <c r="F49" s="8">
        <v>2283</v>
      </c>
      <c r="G49" s="8">
        <v>682</v>
      </c>
      <c r="H49" s="8">
        <v>9038</v>
      </c>
      <c r="I49" s="8">
        <v>37061</v>
      </c>
      <c r="J49" s="8">
        <v>49434</v>
      </c>
      <c r="K49" s="8">
        <f>SUM(E49:H49)</f>
        <v>12373</v>
      </c>
      <c r="L49" s="3">
        <f>K49/J49</f>
        <v>0.2502933203867783</v>
      </c>
    </row>
    <row r="50" ht="12.75">
      <c r="L50"/>
    </row>
    <row r="51" spans="1:12" ht="12.75">
      <c r="A51" t="s">
        <v>79</v>
      </c>
      <c r="B51" s="6" t="s">
        <v>80</v>
      </c>
      <c r="L51"/>
    </row>
    <row r="52" spans="3:12" ht="12.75">
      <c r="C52" t="s">
        <v>81</v>
      </c>
      <c r="D52" t="s">
        <v>82</v>
      </c>
      <c r="E52" s="8">
        <v>10</v>
      </c>
      <c r="F52" s="8">
        <v>5</v>
      </c>
      <c r="G52" s="8">
        <v>4</v>
      </c>
      <c r="H52" s="8">
        <v>64</v>
      </c>
      <c r="I52" s="8">
        <v>897</v>
      </c>
      <c r="J52" s="8">
        <v>980</v>
      </c>
      <c r="K52" s="8">
        <f>SUM(E52:H52)</f>
        <v>83</v>
      </c>
      <c r="L52" s="3">
        <f>K52/J52</f>
        <v>0.08469387755102041</v>
      </c>
    </row>
    <row r="53" spans="3:12" ht="12.75">
      <c r="C53" t="s">
        <v>83</v>
      </c>
      <c r="D53" t="s">
        <v>84</v>
      </c>
      <c r="E53" s="8">
        <v>17</v>
      </c>
      <c r="F53" s="8">
        <v>12</v>
      </c>
      <c r="G53" s="8">
        <v>2</v>
      </c>
      <c r="H53" s="8">
        <v>114</v>
      </c>
      <c r="I53" s="8">
        <v>1026</v>
      </c>
      <c r="J53" s="8">
        <v>1171</v>
      </c>
      <c r="K53" s="8">
        <f>SUM(E53:H53)</f>
        <v>145</v>
      </c>
      <c r="L53" s="3">
        <f>K53/J53</f>
        <v>0.12382578992314261</v>
      </c>
    </row>
    <row r="54" spans="2:12" ht="12.75">
      <c r="B54" s="5" t="s">
        <v>85</v>
      </c>
      <c r="E54" s="8">
        <v>27</v>
      </c>
      <c r="F54" s="8">
        <v>17</v>
      </c>
      <c r="G54" s="8">
        <v>6</v>
      </c>
      <c r="H54" s="8">
        <v>178</v>
      </c>
      <c r="I54" s="8">
        <v>1923</v>
      </c>
      <c r="J54" s="8">
        <v>2151</v>
      </c>
      <c r="K54" s="8">
        <f>SUM(E54:H54)</f>
        <v>228</v>
      </c>
      <c r="L54" s="3">
        <f>K54/J54</f>
        <v>0.10599721059972106</v>
      </c>
    </row>
    <row r="55" ht="12.75">
      <c r="L55"/>
    </row>
    <row r="56" spans="1:12" ht="12.75">
      <c r="A56" t="s">
        <v>86</v>
      </c>
      <c r="B56" s="6" t="s">
        <v>87</v>
      </c>
      <c r="L56"/>
    </row>
    <row r="57" spans="3:12" ht="12.75">
      <c r="C57" t="s">
        <v>88</v>
      </c>
      <c r="D57" t="s">
        <v>89</v>
      </c>
      <c r="E57" s="8">
        <v>0</v>
      </c>
      <c r="F57" s="8">
        <v>1</v>
      </c>
      <c r="G57" s="8">
        <v>0</v>
      </c>
      <c r="H57" s="8">
        <v>13</v>
      </c>
      <c r="I57" s="8">
        <v>85</v>
      </c>
      <c r="J57" s="8">
        <v>99</v>
      </c>
      <c r="K57" s="8">
        <f>SUM(E57:H57)</f>
        <v>14</v>
      </c>
      <c r="L57" s="3">
        <f>K57/J57</f>
        <v>0.1414141414141414</v>
      </c>
    </row>
    <row r="58" spans="3:12" ht="12.75">
      <c r="C58" t="s">
        <v>90</v>
      </c>
      <c r="D58" t="s">
        <v>91</v>
      </c>
      <c r="E58" s="8">
        <v>0</v>
      </c>
      <c r="F58" s="8">
        <v>3</v>
      </c>
      <c r="G58" s="8">
        <v>2</v>
      </c>
      <c r="H58" s="8">
        <v>19</v>
      </c>
      <c r="I58" s="8">
        <v>252</v>
      </c>
      <c r="J58" s="8">
        <v>276</v>
      </c>
      <c r="K58" s="8">
        <f>SUM(E58:H58)</f>
        <v>24</v>
      </c>
      <c r="L58" s="3">
        <f>K58/J58</f>
        <v>0.08695652173913043</v>
      </c>
    </row>
    <row r="59" spans="2:12" ht="12.75">
      <c r="B59" s="5" t="s">
        <v>92</v>
      </c>
      <c r="E59" s="8">
        <v>0</v>
      </c>
      <c r="F59" s="8">
        <v>4</v>
      </c>
      <c r="G59" s="8">
        <v>2</v>
      </c>
      <c r="H59" s="8">
        <v>32</v>
      </c>
      <c r="I59" s="8">
        <v>337</v>
      </c>
      <c r="J59" s="8">
        <v>375</v>
      </c>
      <c r="K59" s="8">
        <f>SUM(E59:H59)</f>
        <v>38</v>
      </c>
      <c r="L59" s="3">
        <f>K59/J59</f>
        <v>0.10133333333333333</v>
      </c>
    </row>
    <row r="60" ht="12.75">
      <c r="L60"/>
    </row>
    <row r="61" spans="1:12" ht="12.75">
      <c r="A61" t="s">
        <v>93</v>
      </c>
      <c r="B61" s="6" t="s">
        <v>94</v>
      </c>
      <c r="L61"/>
    </row>
    <row r="62" spans="3:12" ht="12.75">
      <c r="C62" t="s">
        <v>95</v>
      </c>
      <c r="D62" t="s">
        <v>96</v>
      </c>
      <c r="E62" s="8">
        <v>11</v>
      </c>
      <c r="F62" s="8">
        <v>16</v>
      </c>
      <c r="G62" s="8">
        <v>13</v>
      </c>
      <c r="H62" s="8">
        <v>53</v>
      </c>
      <c r="I62" s="8">
        <v>1123</v>
      </c>
      <c r="J62" s="8">
        <v>1216</v>
      </c>
      <c r="K62" s="8">
        <f>SUM(E62:H62)</f>
        <v>93</v>
      </c>
      <c r="L62" s="3">
        <f>K62/J62</f>
        <v>0.07648026315789473</v>
      </c>
    </row>
    <row r="63" spans="2:12" ht="12.75">
      <c r="B63" s="5" t="s">
        <v>97</v>
      </c>
      <c r="E63" s="8">
        <v>11</v>
      </c>
      <c r="F63" s="8">
        <v>16</v>
      </c>
      <c r="G63" s="8">
        <v>13</v>
      </c>
      <c r="H63" s="8">
        <v>53</v>
      </c>
      <c r="I63" s="8">
        <v>1123</v>
      </c>
      <c r="J63" s="8">
        <v>1216</v>
      </c>
      <c r="K63" s="8">
        <f>SUM(E63:H63)</f>
        <v>93</v>
      </c>
      <c r="L63" s="3">
        <f>K63/J63</f>
        <v>0.07648026315789473</v>
      </c>
    </row>
    <row r="64" ht="12.75">
      <c r="L64"/>
    </row>
    <row r="65" spans="1:12" ht="12.75">
      <c r="A65" t="s">
        <v>98</v>
      </c>
      <c r="B65" s="6" t="s">
        <v>99</v>
      </c>
      <c r="L65"/>
    </row>
    <row r="66" spans="3:12" ht="12.75">
      <c r="C66" t="s">
        <v>100</v>
      </c>
      <c r="D66" t="s">
        <v>101</v>
      </c>
      <c r="E66" s="8">
        <v>3</v>
      </c>
      <c r="F66" s="8">
        <v>2</v>
      </c>
      <c r="G66" s="8">
        <v>7</v>
      </c>
      <c r="H66" s="8">
        <v>631</v>
      </c>
      <c r="I66" s="8">
        <v>554</v>
      </c>
      <c r="J66" s="8">
        <v>1197</v>
      </c>
      <c r="K66" s="8">
        <f>SUM(E66:H66)</f>
        <v>643</v>
      </c>
      <c r="L66" s="3">
        <f>K66/J66</f>
        <v>0.5371762740183793</v>
      </c>
    </row>
    <row r="67" spans="3:12" ht="12.75">
      <c r="C67" t="s">
        <v>102</v>
      </c>
      <c r="D67" t="s">
        <v>103</v>
      </c>
      <c r="E67" s="8">
        <v>0</v>
      </c>
      <c r="F67" s="8">
        <v>0</v>
      </c>
      <c r="G67" s="8">
        <v>0</v>
      </c>
      <c r="H67" s="8">
        <v>150</v>
      </c>
      <c r="I67" s="8">
        <v>234</v>
      </c>
      <c r="J67" s="8">
        <v>384</v>
      </c>
      <c r="K67" s="8">
        <f>SUM(E67:H67)</f>
        <v>150</v>
      </c>
      <c r="L67" s="3">
        <f>K67/J67</f>
        <v>0.390625</v>
      </c>
    </row>
    <row r="68" spans="3:12" ht="12.75">
      <c r="C68" t="s">
        <v>104</v>
      </c>
      <c r="D68" t="s">
        <v>105</v>
      </c>
      <c r="E68" s="8">
        <v>2</v>
      </c>
      <c r="F68" s="8">
        <v>0</v>
      </c>
      <c r="G68" s="8">
        <v>4</v>
      </c>
      <c r="H68" s="8">
        <v>302</v>
      </c>
      <c r="I68" s="8">
        <v>13</v>
      </c>
      <c r="J68" s="8">
        <v>321</v>
      </c>
      <c r="K68" s="8">
        <f>SUM(E68:H68)</f>
        <v>308</v>
      </c>
      <c r="L68" s="3">
        <f>K68/J68</f>
        <v>0.9595015576323987</v>
      </c>
    </row>
    <row r="69" spans="2:12" ht="12.75">
      <c r="B69" s="5" t="s">
        <v>106</v>
      </c>
      <c r="E69" s="8">
        <v>5</v>
      </c>
      <c r="F69" s="8">
        <v>2</v>
      </c>
      <c r="G69" s="8">
        <v>11</v>
      </c>
      <c r="H69" s="8">
        <v>1083</v>
      </c>
      <c r="I69" s="8">
        <v>801</v>
      </c>
      <c r="J69" s="8">
        <v>1902</v>
      </c>
      <c r="K69" s="8">
        <f>SUM(E69:H69)</f>
        <v>1101</v>
      </c>
      <c r="L69" s="3">
        <f>K69/J69</f>
        <v>0.5788643533123028</v>
      </c>
    </row>
    <row r="70" ht="12.75">
      <c r="L70"/>
    </row>
    <row r="71" spans="1:12" ht="12.75">
      <c r="A71" t="s">
        <v>107</v>
      </c>
      <c r="B71" s="6" t="s">
        <v>108</v>
      </c>
      <c r="L71"/>
    </row>
    <row r="72" spans="3:12" ht="12.75">
      <c r="C72" t="s">
        <v>109</v>
      </c>
      <c r="D72" t="s">
        <v>110</v>
      </c>
      <c r="E72" s="8">
        <v>4</v>
      </c>
      <c r="F72" s="8">
        <v>3</v>
      </c>
      <c r="G72" s="8">
        <v>0</v>
      </c>
      <c r="H72" s="8">
        <v>161</v>
      </c>
      <c r="I72" s="8">
        <v>10</v>
      </c>
      <c r="J72" s="8">
        <v>178</v>
      </c>
      <c r="K72" s="8">
        <f>SUM(E72:H72)</f>
        <v>168</v>
      </c>
      <c r="L72" s="3">
        <f>K72/J72</f>
        <v>0.9438202247191011</v>
      </c>
    </row>
    <row r="73" spans="3:12" ht="12.75">
      <c r="C73" t="s">
        <v>111</v>
      </c>
      <c r="D73" t="s">
        <v>112</v>
      </c>
      <c r="E73" s="8">
        <v>0</v>
      </c>
      <c r="F73" s="8">
        <v>12</v>
      </c>
      <c r="G73" s="8">
        <v>1</v>
      </c>
      <c r="H73" s="8">
        <v>182</v>
      </c>
      <c r="I73" s="8">
        <v>92</v>
      </c>
      <c r="J73" s="8">
        <v>287</v>
      </c>
      <c r="K73" s="8">
        <f>SUM(E73:H73)</f>
        <v>195</v>
      </c>
      <c r="L73" s="3">
        <f>K73/J73</f>
        <v>0.6794425087108014</v>
      </c>
    </row>
    <row r="74" spans="2:12" ht="12.75">
      <c r="B74" s="5" t="s">
        <v>113</v>
      </c>
      <c r="E74" s="8">
        <v>4</v>
      </c>
      <c r="F74" s="8">
        <v>15</v>
      </c>
      <c r="G74" s="8">
        <v>1</v>
      </c>
      <c r="H74" s="8">
        <v>343</v>
      </c>
      <c r="I74" s="8">
        <v>102</v>
      </c>
      <c r="J74" s="8">
        <v>465</v>
      </c>
      <c r="K74" s="8">
        <f>SUM(E74:H74)</f>
        <v>363</v>
      </c>
      <c r="L74" s="3">
        <f>K74/J74</f>
        <v>0.7806451612903226</v>
      </c>
    </row>
    <row r="75" ht="12.75">
      <c r="L75"/>
    </row>
    <row r="76" spans="1:12" ht="12.75">
      <c r="A76" t="s">
        <v>114</v>
      </c>
      <c r="B76" s="6" t="s">
        <v>115</v>
      </c>
      <c r="L76"/>
    </row>
    <row r="77" spans="3:12" ht="12.75">
      <c r="C77" t="s">
        <v>116</v>
      </c>
      <c r="D77" t="s">
        <v>117</v>
      </c>
      <c r="E77" s="8">
        <v>4</v>
      </c>
      <c r="F77" s="8">
        <v>2</v>
      </c>
      <c r="G77" s="8">
        <v>3</v>
      </c>
      <c r="H77" s="8">
        <v>200</v>
      </c>
      <c r="I77" s="8">
        <v>394</v>
      </c>
      <c r="J77" s="8">
        <v>603</v>
      </c>
      <c r="K77" s="8">
        <f>SUM(E77:H77)</f>
        <v>209</v>
      </c>
      <c r="L77" s="3">
        <f>K77/J77</f>
        <v>0.3466003316749585</v>
      </c>
    </row>
    <row r="78" spans="2:12" ht="12.75">
      <c r="B78" s="5" t="s">
        <v>118</v>
      </c>
      <c r="E78" s="8">
        <v>4</v>
      </c>
      <c r="F78" s="8">
        <v>2</v>
      </c>
      <c r="G78" s="8">
        <v>3</v>
      </c>
      <c r="H78" s="8">
        <v>200</v>
      </c>
      <c r="I78" s="8">
        <v>394</v>
      </c>
      <c r="J78" s="8">
        <v>603</v>
      </c>
      <c r="K78" s="8">
        <f>SUM(E78:H78)</f>
        <v>209</v>
      </c>
      <c r="L78" s="3">
        <f>K78/J78</f>
        <v>0.3466003316749585</v>
      </c>
    </row>
    <row r="79" ht="12.75">
      <c r="L79"/>
    </row>
    <row r="80" spans="1:12" ht="12.75">
      <c r="A80" t="s">
        <v>119</v>
      </c>
      <c r="B80" s="6" t="s">
        <v>120</v>
      </c>
      <c r="L80"/>
    </row>
    <row r="81" spans="3:12" ht="12.75">
      <c r="C81" t="s">
        <v>121</v>
      </c>
      <c r="D81" t="s">
        <v>122</v>
      </c>
      <c r="E81" s="8">
        <v>3</v>
      </c>
      <c r="F81" s="8">
        <v>1</v>
      </c>
      <c r="G81" s="8">
        <v>7</v>
      </c>
      <c r="H81" s="8">
        <v>15</v>
      </c>
      <c r="I81" s="8">
        <v>467</v>
      </c>
      <c r="J81" s="8">
        <v>493</v>
      </c>
      <c r="K81" s="8">
        <f>SUM(E81:H81)</f>
        <v>26</v>
      </c>
      <c r="L81" s="3">
        <f>K81/J81</f>
        <v>0.05273833671399594</v>
      </c>
    </row>
    <row r="82" spans="2:12" ht="12.75">
      <c r="B82" s="5" t="s">
        <v>123</v>
      </c>
      <c r="E82" s="8">
        <v>3</v>
      </c>
      <c r="F82" s="8">
        <v>1</v>
      </c>
      <c r="G82" s="8">
        <v>7</v>
      </c>
      <c r="H82" s="8">
        <v>15</v>
      </c>
      <c r="I82" s="8">
        <v>467</v>
      </c>
      <c r="J82" s="8">
        <v>493</v>
      </c>
      <c r="K82" s="8">
        <f>SUM(E82:H82)</f>
        <v>26</v>
      </c>
      <c r="L82" s="3">
        <f>K82/J82</f>
        <v>0.05273833671399594</v>
      </c>
    </row>
    <row r="83" ht="12.75">
      <c r="L83"/>
    </row>
    <row r="84" spans="1:12" ht="12.75">
      <c r="A84" t="s">
        <v>124</v>
      </c>
      <c r="B84" s="6" t="s">
        <v>125</v>
      </c>
      <c r="L84"/>
    </row>
    <row r="85" spans="3:12" ht="12.75">
      <c r="C85" t="s">
        <v>126</v>
      </c>
      <c r="D85" t="s">
        <v>127</v>
      </c>
      <c r="E85" s="8">
        <v>59</v>
      </c>
      <c r="F85" s="8">
        <v>38</v>
      </c>
      <c r="G85" s="8">
        <v>28</v>
      </c>
      <c r="H85" s="8">
        <v>845</v>
      </c>
      <c r="I85" s="8">
        <v>4117</v>
      </c>
      <c r="J85" s="8">
        <v>5087</v>
      </c>
      <c r="K85" s="8">
        <f>SUM(E85:H85)</f>
        <v>970</v>
      </c>
      <c r="L85" s="3">
        <f>K85/J85</f>
        <v>0.19068213092195793</v>
      </c>
    </row>
    <row r="86" spans="2:12" ht="12.75">
      <c r="B86" s="5" t="s">
        <v>128</v>
      </c>
      <c r="E86" s="8">
        <v>59</v>
      </c>
      <c r="F86" s="8">
        <v>38</v>
      </c>
      <c r="G86" s="8">
        <v>28</v>
      </c>
      <c r="H86" s="8">
        <v>845</v>
      </c>
      <c r="I86" s="8">
        <v>4117</v>
      </c>
      <c r="J86" s="8">
        <v>5087</v>
      </c>
      <c r="K86" s="8">
        <f>SUM(E86:H86)</f>
        <v>970</v>
      </c>
      <c r="L86" s="3">
        <f>K86/J86</f>
        <v>0.19068213092195793</v>
      </c>
    </row>
    <row r="87" ht="12.75">
      <c r="L87"/>
    </row>
    <row r="88" spans="1:12" ht="12.75">
      <c r="A88" t="s">
        <v>129</v>
      </c>
      <c r="B88" s="6" t="s">
        <v>130</v>
      </c>
      <c r="L88"/>
    </row>
    <row r="89" spans="3:12" ht="12.75">
      <c r="C89" t="s">
        <v>131</v>
      </c>
      <c r="D89" t="s">
        <v>132</v>
      </c>
      <c r="E89" s="8">
        <v>872</v>
      </c>
      <c r="F89" s="8">
        <v>2268</v>
      </c>
      <c r="G89" s="8">
        <v>13577</v>
      </c>
      <c r="H89" s="8">
        <v>41166</v>
      </c>
      <c r="I89" s="8">
        <v>14220</v>
      </c>
      <c r="J89" s="8">
        <v>72103</v>
      </c>
      <c r="K89" s="8">
        <f>SUM(E89:H89)</f>
        <v>57883</v>
      </c>
      <c r="L89" s="3">
        <f>K89/J89</f>
        <v>0.802782131117984</v>
      </c>
    </row>
    <row r="90" spans="2:12" ht="12.75">
      <c r="B90" s="5" t="s">
        <v>133</v>
      </c>
      <c r="E90" s="8">
        <v>872</v>
      </c>
      <c r="F90" s="8">
        <v>2268</v>
      </c>
      <c r="G90" s="8">
        <v>13577</v>
      </c>
      <c r="H90" s="8">
        <v>41166</v>
      </c>
      <c r="I90" s="8">
        <v>14220</v>
      </c>
      <c r="J90" s="8">
        <v>72103</v>
      </c>
      <c r="K90" s="8">
        <f>SUM(E90:H90)</f>
        <v>57883</v>
      </c>
      <c r="L90" s="3">
        <f>K90/J90</f>
        <v>0.802782131117984</v>
      </c>
    </row>
    <row r="91" ht="12.75">
      <c r="L91"/>
    </row>
    <row r="92" spans="1:12" ht="12.75">
      <c r="A92" t="s">
        <v>134</v>
      </c>
      <c r="B92" s="6" t="s">
        <v>135</v>
      </c>
      <c r="L92"/>
    </row>
    <row r="93" spans="3:12" ht="12.75">
      <c r="C93" t="s">
        <v>136</v>
      </c>
      <c r="D93" t="s">
        <v>137</v>
      </c>
      <c r="E93" s="8">
        <v>14</v>
      </c>
      <c r="F93" s="8">
        <v>2</v>
      </c>
      <c r="G93" s="8">
        <v>0</v>
      </c>
      <c r="H93" s="8">
        <v>12</v>
      </c>
      <c r="I93" s="8">
        <v>252</v>
      </c>
      <c r="J93" s="8">
        <v>280</v>
      </c>
      <c r="K93" s="8">
        <f>SUM(E93:H93)</f>
        <v>28</v>
      </c>
      <c r="L93" s="3">
        <f>K93/J93</f>
        <v>0.1</v>
      </c>
    </row>
    <row r="94" spans="2:12" ht="12.75">
      <c r="B94" s="5" t="s">
        <v>138</v>
      </c>
      <c r="E94" s="8">
        <v>14</v>
      </c>
      <c r="F94" s="8">
        <v>2</v>
      </c>
      <c r="G94" s="8">
        <v>0</v>
      </c>
      <c r="H94" s="8">
        <v>12</v>
      </c>
      <c r="I94" s="8">
        <v>252</v>
      </c>
      <c r="J94" s="8">
        <v>280</v>
      </c>
      <c r="K94" s="8">
        <f>SUM(E94:H94)</f>
        <v>28</v>
      </c>
      <c r="L94" s="3">
        <f>K94/J94</f>
        <v>0.1</v>
      </c>
    </row>
    <row r="95" ht="12.75">
      <c r="L95"/>
    </row>
    <row r="96" spans="1:12" ht="12.75">
      <c r="A96" t="s">
        <v>139</v>
      </c>
      <c r="B96" s="6" t="s">
        <v>140</v>
      </c>
      <c r="L96"/>
    </row>
    <row r="97" spans="3:12" ht="12.75">
      <c r="C97" t="s">
        <v>141</v>
      </c>
      <c r="D97" t="s">
        <v>142</v>
      </c>
      <c r="E97" s="8">
        <v>259</v>
      </c>
      <c r="F97" s="8">
        <v>1505</v>
      </c>
      <c r="G97" s="8">
        <v>764</v>
      </c>
      <c r="H97" s="8">
        <v>2639</v>
      </c>
      <c r="I97" s="8">
        <v>36842</v>
      </c>
      <c r="J97" s="8">
        <v>42009</v>
      </c>
      <c r="K97" s="8">
        <f>SUM(E97:H97)</f>
        <v>5167</v>
      </c>
      <c r="L97" s="3">
        <f>K97/J97</f>
        <v>0.12299745292675379</v>
      </c>
    </row>
    <row r="98" spans="2:12" ht="12.75">
      <c r="B98" s="5" t="s">
        <v>143</v>
      </c>
      <c r="E98" s="8">
        <v>259</v>
      </c>
      <c r="F98" s="8">
        <v>1505</v>
      </c>
      <c r="G98" s="8">
        <v>764</v>
      </c>
      <c r="H98" s="8">
        <v>2639</v>
      </c>
      <c r="I98" s="8">
        <v>36842</v>
      </c>
      <c r="J98" s="8">
        <v>42009</v>
      </c>
      <c r="K98" s="8">
        <f>SUM(E98:H98)</f>
        <v>5167</v>
      </c>
      <c r="L98" s="3">
        <f>K98/J98</f>
        <v>0.12299745292675379</v>
      </c>
    </row>
    <row r="99" ht="12.75">
      <c r="L99"/>
    </row>
    <row r="100" spans="1:12" ht="12.75">
      <c r="A100" t="s">
        <v>144</v>
      </c>
      <c r="B100" s="6" t="s">
        <v>145</v>
      </c>
      <c r="L100"/>
    </row>
    <row r="101" spans="3:12" ht="12.75">
      <c r="C101" t="s">
        <v>146</v>
      </c>
      <c r="D101" t="s">
        <v>147</v>
      </c>
      <c r="E101" s="8">
        <v>22</v>
      </c>
      <c r="F101" s="8">
        <v>40</v>
      </c>
      <c r="G101" s="8">
        <v>22</v>
      </c>
      <c r="H101" s="8">
        <v>2139</v>
      </c>
      <c r="I101" s="8">
        <v>2844</v>
      </c>
      <c r="J101" s="8">
        <v>5067</v>
      </c>
      <c r="K101" s="8">
        <f>SUM(E101:H101)</f>
        <v>2223</v>
      </c>
      <c r="L101" s="3">
        <f>K101/J101</f>
        <v>0.43872113676731794</v>
      </c>
    </row>
    <row r="102" spans="2:12" ht="12.75">
      <c r="B102" s="5" t="s">
        <v>148</v>
      </c>
      <c r="E102" s="8">
        <v>22</v>
      </c>
      <c r="F102" s="8">
        <v>40</v>
      </c>
      <c r="G102" s="8">
        <v>22</v>
      </c>
      <c r="H102" s="8">
        <v>2139</v>
      </c>
      <c r="I102" s="8">
        <v>2844</v>
      </c>
      <c r="J102" s="8">
        <v>5067</v>
      </c>
      <c r="K102" s="8">
        <f>SUM(E102:H102)</f>
        <v>2223</v>
      </c>
      <c r="L102" s="3">
        <f>K102/J102</f>
        <v>0.43872113676731794</v>
      </c>
    </row>
    <row r="103" ht="12.75">
      <c r="L103"/>
    </row>
    <row r="104" spans="1:12" ht="12.75">
      <c r="A104" t="s">
        <v>149</v>
      </c>
      <c r="B104" s="6" t="s">
        <v>150</v>
      </c>
      <c r="L104"/>
    </row>
    <row r="105" spans="3:12" ht="12.75">
      <c r="C105" t="s">
        <v>151</v>
      </c>
      <c r="D105" t="s">
        <v>152</v>
      </c>
      <c r="E105" s="8">
        <v>26</v>
      </c>
      <c r="F105" s="8">
        <v>38</v>
      </c>
      <c r="G105" s="8">
        <v>38</v>
      </c>
      <c r="H105" s="8">
        <v>175</v>
      </c>
      <c r="I105" s="8">
        <v>2590</v>
      </c>
      <c r="J105" s="8">
        <v>2867</v>
      </c>
      <c r="K105" s="8">
        <f aca="true" t="shared" si="6" ref="K105:K110">SUM(E105:H105)</f>
        <v>277</v>
      </c>
      <c r="L105" s="3">
        <f aca="true" t="shared" si="7" ref="L105:L110">K105/J105</f>
        <v>0.0966166724799442</v>
      </c>
    </row>
    <row r="106" spans="3:12" ht="12.75">
      <c r="C106" t="s">
        <v>153</v>
      </c>
      <c r="D106" t="s">
        <v>154</v>
      </c>
      <c r="E106" s="8">
        <v>4</v>
      </c>
      <c r="F106" s="8">
        <v>5</v>
      </c>
      <c r="G106" s="8">
        <v>3</v>
      </c>
      <c r="H106" s="8">
        <v>22</v>
      </c>
      <c r="I106" s="8">
        <v>406</v>
      </c>
      <c r="J106" s="8">
        <v>440</v>
      </c>
      <c r="K106" s="8">
        <f t="shared" si="6"/>
        <v>34</v>
      </c>
      <c r="L106" s="3">
        <f t="shared" si="7"/>
        <v>0.07727272727272727</v>
      </c>
    </row>
    <row r="107" spans="3:12" ht="12.75">
      <c r="C107" t="s">
        <v>155</v>
      </c>
      <c r="D107" t="s">
        <v>156</v>
      </c>
      <c r="E107" s="8">
        <v>3</v>
      </c>
      <c r="F107" s="8">
        <v>2</v>
      </c>
      <c r="G107" s="8">
        <v>1</v>
      </c>
      <c r="H107" s="8">
        <v>25</v>
      </c>
      <c r="I107" s="8">
        <v>326</v>
      </c>
      <c r="J107" s="8">
        <v>357</v>
      </c>
      <c r="K107" s="8">
        <f t="shared" si="6"/>
        <v>31</v>
      </c>
      <c r="L107" s="3">
        <f t="shared" si="7"/>
        <v>0.08683473389355742</v>
      </c>
    </row>
    <row r="108" spans="3:12" ht="12.75">
      <c r="C108" t="s">
        <v>157</v>
      </c>
      <c r="D108" t="s">
        <v>158</v>
      </c>
      <c r="E108" s="8">
        <v>4</v>
      </c>
      <c r="F108" s="8">
        <v>5</v>
      </c>
      <c r="G108" s="8">
        <v>2</v>
      </c>
      <c r="H108" s="8">
        <v>6</v>
      </c>
      <c r="I108" s="8">
        <v>287</v>
      </c>
      <c r="J108" s="8">
        <v>304</v>
      </c>
      <c r="K108" s="8">
        <f t="shared" si="6"/>
        <v>17</v>
      </c>
      <c r="L108" s="3">
        <f t="shared" si="7"/>
        <v>0.05592105263157895</v>
      </c>
    </row>
    <row r="109" spans="3:12" ht="12.75">
      <c r="C109" t="s">
        <v>159</v>
      </c>
      <c r="D109" t="s">
        <v>160</v>
      </c>
      <c r="E109" s="8">
        <v>0</v>
      </c>
      <c r="F109" s="8">
        <v>1</v>
      </c>
      <c r="G109" s="8">
        <v>5</v>
      </c>
      <c r="H109" s="8">
        <v>11</v>
      </c>
      <c r="I109" s="8">
        <v>73</v>
      </c>
      <c r="J109" s="8">
        <v>90</v>
      </c>
      <c r="K109" s="8">
        <f t="shared" si="6"/>
        <v>17</v>
      </c>
      <c r="L109" s="3">
        <f t="shared" si="7"/>
        <v>0.18888888888888888</v>
      </c>
    </row>
    <row r="110" spans="2:12" ht="12.75">
      <c r="B110" s="5" t="s">
        <v>161</v>
      </c>
      <c r="E110" s="8">
        <v>37</v>
      </c>
      <c r="F110" s="8">
        <v>51</v>
      </c>
      <c r="G110" s="8">
        <v>49</v>
      </c>
      <c r="H110" s="8">
        <v>239</v>
      </c>
      <c r="I110" s="8">
        <v>3682</v>
      </c>
      <c r="J110" s="8">
        <v>4058</v>
      </c>
      <c r="K110" s="8">
        <f t="shared" si="6"/>
        <v>376</v>
      </c>
      <c r="L110" s="3">
        <f t="shared" si="7"/>
        <v>0.09265648102513553</v>
      </c>
    </row>
    <row r="111" ht="12.75">
      <c r="L111"/>
    </row>
    <row r="112" spans="1:12" ht="12.75">
      <c r="A112" t="s">
        <v>162</v>
      </c>
      <c r="B112" s="6" t="s">
        <v>163</v>
      </c>
      <c r="L112"/>
    </row>
    <row r="113" spans="3:12" ht="12.75">
      <c r="C113" t="s">
        <v>164</v>
      </c>
      <c r="D113" t="s">
        <v>165</v>
      </c>
      <c r="E113" s="8">
        <v>0</v>
      </c>
      <c r="F113" s="8">
        <v>15</v>
      </c>
      <c r="G113" s="8">
        <v>0</v>
      </c>
      <c r="H113" s="8">
        <v>15</v>
      </c>
      <c r="I113" s="8">
        <v>655</v>
      </c>
      <c r="J113" s="8">
        <v>685</v>
      </c>
      <c r="K113" s="8">
        <f aca="true" t="shared" si="8" ref="K113:K128">SUM(E113:H113)</f>
        <v>30</v>
      </c>
      <c r="L113" s="3">
        <f aca="true" t="shared" si="9" ref="L113:L128">K113/J113</f>
        <v>0.043795620437956206</v>
      </c>
    </row>
    <row r="114" spans="3:12" ht="12.75">
      <c r="C114" t="s">
        <v>166</v>
      </c>
      <c r="D114" t="s">
        <v>167</v>
      </c>
      <c r="E114" s="8">
        <v>190</v>
      </c>
      <c r="F114" s="8">
        <v>554</v>
      </c>
      <c r="G114" s="8">
        <v>2717</v>
      </c>
      <c r="H114" s="8">
        <v>3543</v>
      </c>
      <c r="I114" s="8">
        <v>3940</v>
      </c>
      <c r="J114" s="8">
        <v>10944</v>
      </c>
      <c r="K114" s="8">
        <f t="shared" si="8"/>
        <v>7004</v>
      </c>
      <c r="L114" s="3">
        <f t="shared" si="9"/>
        <v>0.639985380116959</v>
      </c>
    </row>
    <row r="115" spans="3:12" ht="12.75">
      <c r="C115" t="s">
        <v>168</v>
      </c>
      <c r="D115" t="s">
        <v>169</v>
      </c>
      <c r="E115" s="8">
        <v>115</v>
      </c>
      <c r="F115" s="8">
        <v>338</v>
      </c>
      <c r="G115" s="8">
        <v>1319</v>
      </c>
      <c r="H115" s="8">
        <v>1368</v>
      </c>
      <c r="I115" s="8">
        <v>5335</v>
      </c>
      <c r="J115" s="8">
        <v>8475</v>
      </c>
      <c r="K115" s="8">
        <f t="shared" si="8"/>
        <v>3140</v>
      </c>
      <c r="L115" s="3">
        <f t="shared" si="9"/>
        <v>0.3705014749262537</v>
      </c>
    </row>
    <row r="116" spans="3:12" ht="12.75">
      <c r="C116" t="s">
        <v>170</v>
      </c>
      <c r="D116" t="s">
        <v>171</v>
      </c>
      <c r="E116" s="8">
        <v>140</v>
      </c>
      <c r="F116" s="8">
        <v>239</v>
      </c>
      <c r="G116" s="8">
        <v>1075</v>
      </c>
      <c r="H116" s="8">
        <v>931</v>
      </c>
      <c r="I116" s="8">
        <v>3494</v>
      </c>
      <c r="J116" s="8">
        <v>5879</v>
      </c>
      <c r="K116" s="8">
        <f t="shared" si="8"/>
        <v>2385</v>
      </c>
      <c r="L116" s="3">
        <f t="shared" si="9"/>
        <v>0.4056812383058343</v>
      </c>
    </row>
    <row r="117" spans="3:12" ht="12.75">
      <c r="C117" t="s">
        <v>172</v>
      </c>
      <c r="D117" t="s">
        <v>173</v>
      </c>
      <c r="E117" s="8">
        <v>466</v>
      </c>
      <c r="F117" s="8">
        <v>873</v>
      </c>
      <c r="G117" s="8">
        <v>3248</v>
      </c>
      <c r="H117" s="8">
        <v>6061</v>
      </c>
      <c r="I117" s="8">
        <v>21192</v>
      </c>
      <c r="J117" s="8">
        <v>31840</v>
      </c>
      <c r="K117" s="8">
        <f t="shared" si="8"/>
        <v>10648</v>
      </c>
      <c r="L117" s="3">
        <f t="shared" si="9"/>
        <v>0.33442211055276383</v>
      </c>
    </row>
    <row r="118" spans="3:12" ht="12.75">
      <c r="C118" t="s">
        <v>174</v>
      </c>
      <c r="D118" t="s">
        <v>175</v>
      </c>
      <c r="E118" s="8">
        <v>33</v>
      </c>
      <c r="F118" s="8">
        <v>215</v>
      </c>
      <c r="G118" s="8">
        <v>120</v>
      </c>
      <c r="H118" s="8">
        <v>388</v>
      </c>
      <c r="I118" s="8">
        <v>3750</v>
      </c>
      <c r="J118" s="8">
        <v>4506</v>
      </c>
      <c r="K118" s="8">
        <f t="shared" si="8"/>
        <v>756</v>
      </c>
      <c r="L118" s="3">
        <f t="shared" si="9"/>
        <v>0.1677762982689747</v>
      </c>
    </row>
    <row r="119" spans="3:12" ht="12.75">
      <c r="C119" t="s">
        <v>176</v>
      </c>
      <c r="D119" t="s">
        <v>177</v>
      </c>
      <c r="E119" s="8">
        <v>20</v>
      </c>
      <c r="F119" s="8">
        <v>23</v>
      </c>
      <c r="G119" s="8">
        <v>10</v>
      </c>
      <c r="H119" s="8">
        <v>81</v>
      </c>
      <c r="I119" s="8">
        <v>1170</v>
      </c>
      <c r="J119" s="8">
        <v>1304</v>
      </c>
      <c r="K119" s="8">
        <f t="shared" si="8"/>
        <v>134</v>
      </c>
      <c r="L119" s="3">
        <f t="shared" si="9"/>
        <v>0.10276073619631902</v>
      </c>
    </row>
    <row r="120" spans="3:12" ht="12.75">
      <c r="C120" t="s">
        <v>178</v>
      </c>
      <c r="D120" t="s">
        <v>179</v>
      </c>
      <c r="E120" s="8">
        <v>171</v>
      </c>
      <c r="F120" s="8">
        <v>831</v>
      </c>
      <c r="G120" s="8">
        <v>714</v>
      </c>
      <c r="H120" s="8">
        <v>1209</v>
      </c>
      <c r="I120" s="8">
        <v>16158</v>
      </c>
      <c r="J120" s="8">
        <v>19083</v>
      </c>
      <c r="K120" s="8">
        <f t="shared" si="8"/>
        <v>2925</v>
      </c>
      <c r="L120" s="3">
        <f t="shared" si="9"/>
        <v>0.1532777865115548</v>
      </c>
    </row>
    <row r="121" spans="3:12" ht="12.75">
      <c r="C121" t="s">
        <v>180</v>
      </c>
      <c r="D121" t="s">
        <v>181</v>
      </c>
      <c r="E121" s="8">
        <v>17</v>
      </c>
      <c r="F121" s="8">
        <v>0</v>
      </c>
      <c r="G121" s="8">
        <v>27</v>
      </c>
      <c r="H121" s="8">
        <v>149</v>
      </c>
      <c r="I121" s="8">
        <v>715</v>
      </c>
      <c r="J121" s="8">
        <v>908</v>
      </c>
      <c r="K121" s="8">
        <f t="shared" si="8"/>
        <v>193</v>
      </c>
      <c r="L121" s="3">
        <f t="shared" si="9"/>
        <v>0.21255506607929514</v>
      </c>
    </row>
    <row r="122" spans="3:12" ht="12.75">
      <c r="C122" t="s">
        <v>182</v>
      </c>
      <c r="D122" t="s">
        <v>183</v>
      </c>
      <c r="E122" s="8">
        <v>15</v>
      </c>
      <c r="F122" s="8">
        <v>6</v>
      </c>
      <c r="G122" s="8">
        <v>16</v>
      </c>
      <c r="H122" s="8">
        <v>34</v>
      </c>
      <c r="I122" s="8">
        <v>622</v>
      </c>
      <c r="J122" s="8">
        <v>693</v>
      </c>
      <c r="K122" s="8">
        <f t="shared" si="8"/>
        <v>71</v>
      </c>
      <c r="L122" s="3">
        <f t="shared" si="9"/>
        <v>0.10245310245310245</v>
      </c>
    </row>
    <row r="123" spans="3:12" ht="12.75">
      <c r="C123" t="s">
        <v>184</v>
      </c>
      <c r="D123" t="s">
        <v>185</v>
      </c>
      <c r="E123" s="8">
        <v>11</v>
      </c>
      <c r="F123" s="8">
        <v>4</v>
      </c>
      <c r="G123" s="8">
        <v>13</v>
      </c>
      <c r="H123" s="8">
        <v>63</v>
      </c>
      <c r="I123" s="8">
        <v>226</v>
      </c>
      <c r="J123" s="8">
        <v>317</v>
      </c>
      <c r="K123" s="8">
        <f t="shared" si="8"/>
        <v>91</v>
      </c>
      <c r="L123" s="3">
        <f t="shared" si="9"/>
        <v>0.2870662460567823</v>
      </c>
    </row>
    <row r="124" spans="3:12" ht="12.75">
      <c r="C124" t="s">
        <v>186</v>
      </c>
      <c r="D124" t="s">
        <v>187</v>
      </c>
      <c r="E124" s="8">
        <v>32</v>
      </c>
      <c r="F124" s="8">
        <v>118</v>
      </c>
      <c r="G124" s="8">
        <v>76</v>
      </c>
      <c r="H124" s="8">
        <v>244</v>
      </c>
      <c r="I124" s="8">
        <v>4900</v>
      </c>
      <c r="J124" s="8">
        <v>5370</v>
      </c>
      <c r="K124" s="8">
        <f t="shared" si="8"/>
        <v>470</v>
      </c>
      <c r="L124" s="3">
        <f t="shared" si="9"/>
        <v>0.08752327746741155</v>
      </c>
    </row>
    <row r="125" spans="3:12" ht="12.75">
      <c r="C125" t="s">
        <v>188</v>
      </c>
      <c r="D125" t="s">
        <v>189</v>
      </c>
      <c r="E125" s="8">
        <v>148</v>
      </c>
      <c r="F125" s="8">
        <v>396</v>
      </c>
      <c r="G125" s="8">
        <v>690</v>
      </c>
      <c r="H125" s="8">
        <v>1086</v>
      </c>
      <c r="I125" s="8">
        <v>6340</v>
      </c>
      <c r="J125" s="8">
        <v>8660</v>
      </c>
      <c r="K125" s="8">
        <f t="shared" si="8"/>
        <v>2320</v>
      </c>
      <c r="L125" s="3">
        <f t="shared" si="9"/>
        <v>0.2678983833718245</v>
      </c>
    </row>
    <row r="126" spans="3:12" ht="12.75">
      <c r="C126" t="s">
        <v>190</v>
      </c>
      <c r="D126" t="s">
        <v>191</v>
      </c>
      <c r="E126" s="8">
        <v>2</v>
      </c>
      <c r="F126" s="8">
        <v>0</v>
      </c>
      <c r="G126" s="8">
        <v>5</v>
      </c>
      <c r="H126" s="8">
        <v>12</v>
      </c>
      <c r="I126" s="8">
        <v>100</v>
      </c>
      <c r="J126" s="8">
        <v>119</v>
      </c>
      <c r="K126" s="8">
        <f t="shared" si="8"/>
        <v>19</v>
      </c>
      <c r="L126" s="3">
        <f t="shared" si="9"/>
        <v>0.15966386554621848</v>
      </c>
    </row>
    <row r="127" spans="3:12" ht="12.75">
      <c r="C127" t="s">
        <v>192</v>
      </c>
      <c r="D127" t="s">
        <v>193</v>
      </c>
      <c r="E127" s="8">
        <v>11</v>
      </c>
      <c r="F127" s="8">
        <v>3</v>
      </c>
      <c r="G127" s="8">
        <v>4</v>
      </c>
      <c r="H127" s="8">
        <v>37</v>
      </c>
      <c r="I127" s="8">
        <v>327</v>
      </c>
      <c r="J127" s="8">
        <v>382</v>
      </c>
      <c r="K127" s="8">
        <f t="shared" si="8"/>
        <v>55</v>
      </c>
      <c r="L127" s="3">
        <f t="shared" si="9"/>
        <v>0.14397905759162305</v>
      </c>
    </row>
    <row r="128" spans="2:12" ht="12.75">
      <c r="B128" s="5" t="s">
        <v>194</v>
      </c>
      <c r="E128" s="8">
        <v>1371</v>
      </c>
      <c r="F128" s="8">
        <v>3615</v>
      </c>
      <c r="G128" s="8">
        <v>10034</v>
      </c>
      <c r="H128" s="8">
        <v>15221</v>
      </c>
      <c r="I128" s="8">
        <v>68924</v>
      </c>
      <c r="J128" s="8">
        <v>99165</v>
      </c>
      <c r="K128" s="8">
        <f t="shared" si="8"/>
        <v>30241</v>
      </c>
      <c r="L128" s="3">
        <f t="shared" si="9"/>
        <v>0.30495638582161044</v>
      </c>
    </row>
    <row r="129" ht="12.75">
      <c r="L129"/>
    </row>
    <row r="130" spans="1:12" ht="12.75">
      <c r="A130" t="s">
        <v>195</v>
      </c>
      <c r="B130" s="6" t="s">
        <v>196</v>
      </c>
      <c r="L130"/>
    </row>
    <row r="131" spans="3:12" ht="12.75">
      <c r="C131" t="s">
        <v>197</v>
      </c>
      <c r="D131" t="s">
        <v>198</v>
      </c>
      <c r="E131" s="8">
        <v>37</v>
      </c>
      <c r="F131" s="8">
        <v>50</v>
      </c>
      <c r="G131" s="8">
        <v>31</v>
      </c>
      <c r="H131" s="8">
        <v>292</v>
      </c>
      <c r="I131" s="8">
        <v>3704</v>
      </c>
      <c r="J131" s="8">
        <v>4114</v>
      </c>
      <c r="K131" s="8">
        <f>SUM(E131:H131)</f>
        <v>410</v>
      </c>
      <c r="L131" s="3">
        <f>K131/J131</f>
        <v>0.09965969859017987</v>
      </c>
    </row>
    <row r="132" spans="3:12" ht="12.75">
      <c r="C132" t="s">
        <v>199</v>
      </c>
      <c r="D132" t="s">
        <v>200</v>
      </c>
      <c r="E132" s="8">
        <v>15</v>
      </c>
      <c r="F132" s="8">
        <v>14</v>
      </c>
      <c r="G132" s="8">
        <v>23</v>
      </c>
      <c r="H132" s="8">
        <v>211</v>
      </c>
      <c r="I132" s="8">
        <v>1593</v>
      </c>
      <c r="J132" s="8">
        <v>1856</v>
      </c>
      <c r="K132" s="8">
        <f>SUM(E132:H132)</f>
        <v>263</v>
      </c>
      <c r="L132" s="3">
        <f>K132/J132</f>
        <v>0.14170258620689655</v>
      </c>
    </row>
    <row r="133" spans="3:12" ht="12.75">
      <c r="C133" t="s">
        <v>201</v>
      </c>
      <c r="D133" t="s">
        <v>202</v>
      </c>
      <c r="E133" s="8">
        <v>2</v>
      </c>
      <c r="F133" s="8">
        <v>5</v>
      </c>
      <c r="G133" s="8">
        <v>1</v>
      </c>
      <c r="H133" s="8">
        <v>36</v>
      </c>
      <c r="I133" s="8">
        <v>306</v>
      </c>
      <c r="J133" s="8">
        <v>350</v>
      </c>
      <c r="K133" s="8">
        <f>SUM(E133:H133)</f>
        <v>44</v>
      </c>
      <c r="L133" s="3">
        <f>K133/J133</f>
        <v>0.12571428571428572</v>
      </c>
    </row>
    <row r="134" spans="2:12" ht="12.75">
      <c r="B134" s="5" t="s">
        <v>203</v>
      </c>
      <c r="E134" s="8">
        <v>54</v>
      </c>
      <c r="F134" s="8">
        <v>69</v>
      </c>
      <c r="G134" s="8">
        <v>55</v>
      </c>
      <c r="H134" s="8">
        <v>539</v>
      </c>
      <c r="I134" s="8">
        <v>5603</v>
      </c>
      <c r="J134" s="8">
        <v>6320</v>
      </c>
      <c r="K134" s="8">
        <f>SUM(E134:H134)</f>
        <v>717</v>
      </c>
      <c r="L134" s="3">
        <f>K134/J134</f>
        <v>0.11344936708860759</v>
      </c>
    </row>
    <row r="135" ht="12.75">
      <c r="L135"/>
    </row>
    <row r="136" spans="1:12" ht="12.75">
      <c r="A136" t="s">
        <v>204</v>
      </c>
      <c r="B136" s="6" t="s">
        <v>205</v>
      </c>
      <c r="L136"/>
    </row>
    <row r="137" spans="3:12" ht="12.75">
      <c r="C137" t="s">
        <v>206</v>
      </c>
      <c r="D137" t="s">
        <v>207</v>
      </c>
      <c r="E137" s="8">
        <v>16</v>
      </c>
      <c r="F137" s="8">
        <v>43</v>
      </c>
      <c r="G137" s="8">
        <v>14</v>
      </c>
      <c r="H137" s="8">
        <v>1773</v>
      </c>
      <c r="I137" s="8">
        <v>3036</v>
      </c>
      <c r="J137" s="8">
        <v>4882</v>
      </c>
      <c r="K137" s="8">
        <f>SUM(E137:H137)</f>
        <v>1846</v>
      </c>
      <c r="L137" s="3">
        <f>K137/J137</f>
        <v>0.37812371978697257</v>
      </c>
    </row>
    <row r="138" spans="3:12" ht="12.75">
      <c r="C138" t="s">
        <v>208</v>
      </c>
      <c r="D138" t="s">
        <v>209</v>
      </c>
      <c r="E138" s="8">
        <v>25</v>
      </c>
      <c r="F138" s="8">
        <v>15</v>
      </c>
      <c r="G138" s="8">
        <v>20</v>
      </c>
      <c r="H138" s="8">
        <v>1082</v>
      </c>
      <c r="I138" s="8">
        <v>2668</v>
      </c>
      <c r="J138" s="8">
        <v>3810</v>
      </c>
      <c r="K138" s="8">
        <f>SUM(E138:H138)</f>
        <v>1142</v>
      </c>
      <c r="L138" s="3">
        <f>K138/J138</f>
        <v>0.29973753280839893</v>
      </c>
    </row>
    <row r="139" spans="3:12" ht="12.75">
      <c r="C139" t="s">
        <v>210</v>
      </c>
      <c r="D139" t="s">
        <v>211</v>
      </c>
      <c r="E139" s="8">
        <v>11</v>
      </c>
      <c r="F139" s="8">
        <v>12</v>
      </c>
      <c r="G139" s="8">
        <v>8</v>
      </c>
      <c r="H139" s="8">
        <v>225</v>
      </c>
      <c r="I139" s="8">
        <v>740</v>
      </c>
      <c r="J139" s="8">
        <v>996</v>
      </c>
      <c r="K139" s="8">
        <f>SUM(E139:H139)</f>
        <v>256</v>
      </c>
      <c r="L139" s="3">
        <f>K139/J139</f>
        <v>0.2570281124497992</v>
      </c>
    </row>
    <row r="140" spans="2:12" ht="12.75">
      <c r="B140" s="5" t="s">
        <v>212</v>
      </c>
      <c r="E140" s="8">
        <v>52</v>
      </c>
      <c r="F140" s="8">
        <v>70</v>
      </c>
      <c r="G140" s="8">
        <v>42</v>
      </c>
      <c r="H140" s="8">
        <v>3080</v>
      </c>
      <c r="I140" s="8">
        <v>6444</v>
      </c>
      <c r="J140" s="8">
        <v>9688</v>
      </c>
      <c r="K140" s="8">
        <f>SUM(E140:H140)</f>
        <v>3244</v>
      </c>
      <c r="L140" s="3">
        <f>K140/J140</f>
        <v>0.3348472336911643</v>
      </c>
    </row>
    <row r="141" ht="12.75">
      <c r="L141"/>
    </row>
    <row r="142" spans="1:12" ht="12.75">
      <c r="A142" t="s">
        <v>213</v>
      </c>
      <c r="B142" s="6" t="s">
        <v>214</v>
      </c>
      <c r="L142"/>
    </row>
    <row r="143" spans="3:12" ht="12.75">
      <c r="C143" t="s">
        <v>215</v>
      </c>
      <c r="D143" t="s">
        <v>216</v>
      </c>
      <c r="E143" s="8">
        <v>0</v>
      </c>
      <c r="F143" s="8">
        <v>0</v>
      </c>
      <c r="G143" s="8">
        <v>0</v>
      </c>
      <c r="H143" s="8">
        <v>40</v>
      </c>
      <c r="I143" s="8">
        <v>381</v>
      </c>
      <c r="J143" s="8">
        <v>421</v>
      </c>
      <c r="K143" s="8">
        <f>SUM(E143:H143)</f>
        <v>40</v>
      </c>
      <c r="L143" s="3">
        <f>K143/J143</f>
        <v>0.09501187648456057</v>
      </c>
    </row>
    <row r="144" spans="2:12" ht="12.75">
      <c r="B144" s="5" t="s">
        <v>217</v>
      </c>
      <c r="E144" s="8">
        <v>0</v>
      </c>
      <c r="F144" s="8">
        <v>0</v>
      </c>
      <c r="G144" s="8">
        <v>0</v>
      </c>
      <c r="H144" s="8">
        <v>40</v>
      </c>
      <c r="I144" s="8">
        <v>381</v>
      </c>
      <c r="J144" s="8">
        <v>421</v>
      </c>
      <c r="K144" s="8">
        <f>SUM(E144:H144)</f>
        <v>40</v>
      </c>
      <c r="L144" s="3">
        <f>K144/J144</f>
        <v>0.09501187648456057</v>
      </c>
    </row>
    <row r="145" ht="12.75">
      <c r="L145"/>
    </row>
    <row r="146" spans="1:12" ht="12.75">
      <c r="A146" t="s">
        <v>218</v>
      </c>
      <c r="B146" s="6" t="s">
        <v>219</v>
      </c>
      <c r="L146"/>
    </row>
    <row r="147" spans="3:12" ht="12.75">
      <c r="C147" t="s">
        <v>220</v>
      </c>
      <c r="D147" t="s">
        <v>221</v>
      </c>
      <c r="E147" s="8">
        <v>1</v>
      </c>
      <c r="F147" s="8">
        <v>1</v>
      </c>
      <c r="G147" s="8">
        <v>0</v>
      </c>
      <c r="H147" s="8">
        <v>72</v>
      </c>
      <c r="I147" s="8">
        <v>437</v>
      </c>
      <c r="J147" s="8">
        <v>511</v>
      </c>
      <c r="K147" s="8">
        <f>SUM(E147:H147)</f>
        <v>74</v>
      </c>
      <c r="L147" s="3">
        <f>K147/J147</f>
        <v>0.14481409001956946</v>
      </c>
    </row>
    <row r="148" spans="3:12" ht="12.75">
      <c r="C148" t="s">
        <v>222</v>
      </c>
      <c r="D148" t="s">
        <v>223</v>
      </c>
      <c r="E148" s="8">
        <v>6</v>
      </c>
      <c r="F148" s="8">
        <v>20</v>
      </c>
      <c r="G148" s="8">
        <v>7</v>
      </c>
      <c r="H148" s="8">
        <v>71</v>
      </c>
      <c r="I148" s="8">
        <v>1234</v>
      </c>
      <c r="J148" s="8">
        <v>1338</v>
      </c>
      <c r="K148" s="8">
        <f>SUM(E148:H148)</f>
        <v>104</v>
      </c>
      <c r="L148" s="3">
        <f>K148/J148</f>
        <v>0.07772795216741404</v>
      </c>
    </row>
    <row r="149" spans="2:12" ht="12.75">
      <c r="B149" s="5" t="s">
        <v>224</v>
      </c>
      <c r="E149" s="8">
        <v>7</v>
      </c>
      <c r="F149" s="8">
        <v>21</v>
      </c>
      <c r="G149" s="8">
        <v>7</v>
      </c>
      <c r="H149" s="8">
        <v>143</v>
      </c>
      <c r="I149" s="8">
        <v>1671</v>
      </c>
      <c r="J149" s="8">
        <v>1849</v>
      </c>
      <c r="K149" s="8">
        <f>SUM(E149:H149)</f>
        <v>178</v>
      </c>
      <c r="L149" s="3">
        <f>K149/J149</f>
        <v>0.09626825310978908</v>
      </c>
    </row>
    <row r="150" ht="12.75">
      <c r="L150"/>
    </row>
    <row r="151" spans="1:12" ht="12.75">
      <c r="A151" t="s">
        <v>225</v>
      </c>
      <c r="B151" s="6" t="s">
        <v>226</v>
      </c>
      <c r="L151"/>
    </row>
    <row r="152" spans="3:12" ht="12.75">
      <c r="C152" t="s">
        <v>227</v>
      </c>
      <c r="D152" t="s">
        <v>228</v>
      </c>
      <c r="E152" s="8">
        <v>41</v>
      </c>
      <c r="F152" s="8">
        <v>18</v>
      </c>
      <c r="G152" s="8">
        <v>7</v>
      </c>
      <c r="H152" s="8">
        <v>164</v>
      </c>
      <c r="I152" s="8">
        <v>1411</v>
      </c>
      <c r="J152" s="8">
        <v>1641</v>
      </c>
      <c r="K152" s="8">
        <f>SUM(E152:H152)</f>
        <v>230</v>
      </c>
      <c r="L152" s="3">
        <f>K152/J152</f>
        <v>0.14015843997562463</v>
      </c>
    </row>
    <row r="153" spans="2:12" ht="12.75">
      <c r="B153" s="5" t="s">
        <v>229</v>
      </c>
      <c r="E153" s="8">
        <v>41</v>
      </c>
      <c r="F153" s="8">
        <v>18</v>
      </c>
      <c r="G153" s="8">
        <v>7</v>
      </c>
      <c r="H153" s="8">
        <v>164</v>
      </c>
      <c r="I153" s="8">
        <v>1411</v>
      </c>
      <c r="J153" s="8">
        <v>1641</v>
      </c>
      <c r="K153" s="8">
        <f>SUM(E153:H153)</f>
        <v>230</v>
      </c>
      <c r="L153" s="3">
        <f>K153/J153</f>
        <v>0.14015843997562463</v>
      </c>
    </row>
    <row r="154" ht="12.75">
      <c r="L154"/>
    </row>
    <row r="155" spans="1:12" ht="12.75">
      <c r="A155" t="s">
        <v>230</v>
      </c>
      <c r="B155" s="6" t="s">
        <v>231</v>
      </c>
      <c r="L155"/>
    </row>
    <row r="156" spans="3:12" ht="12.75">
      <c r="C156" t="s">
        <v>232</v>
      </c>
      <c r="D156" t="s">
        <v>233</v>
      </c>
      <c r="E156" s="8">
        <v>0</v>
      </c>
      <c r="F156" s="8">
        <v>1</v>
      </c>
      <c r="G156" s="8">
        <v>0</v>
      </c>
      <c r="H156" s="8">
        <v>3</v>
      </c>
      <c r="I156" s="8">
        <v>81</v>
      </c>
      <c r="J156" s="8">
        <v>85</v>
      </c>
      <c r="K156" s="8">
        <f>SUM(E156:H156)</f>
        <v>4</v>
      </c>
      <c r="L156" s="3">
        <f>K156/J156</f>
        <v>0.047058823529411764</v>
      </c>
    </row>
    <row r="157" spans="2:12" ht="12.75">
      <c r="B157" s="5" t="s">
        <v>234</v>
      </c>
      <c r="E157" s="8">
        <v>0</v>
      </c>
      <c r="F157" s="8">
        <v>1</v>
      </c>
      <c r="G157" s="8">
        <v>0</v>
      </c>
      <c r="H157" s="8">
        <v>3</v>
      </c>
      <c r="I157" s="8">
        <v>81</v>
      </c>
      <c r="J157" s="8">
        <v>85</v>
      </c>
      <c r="K157" s="8">
        <f>SUM(E157:H157)</f>
        <v>4</v>
      </c>
      <c r="L157" s="3">
        <f>K157/J157</f>
        <v>0.047058823529411764</v>
      </c>
    </row>
    <row r="158" ht="12.75">
      <c r="L158"/>
    </row>
    <row r="159" spans="1:12" ht="12.75">
      <c r="A159" t="s">
        <v>235</v>
      </c>
      <c r="B159" s="6" t="s">
        <v>236</v>
      </c>
      <c r="L159"/>
    </row>
    <row r="160" spans="3:12" ht="12.75">
      <c r="C160" t="s">
        <v>237</v>
      </c>
      <c r="D160" t="s">
        <v>238</v>
      </c>
      <c r="E160" s="8">
        <v>10</v>
      </c>
      <c r="F160" s="8">
        <v>3</v>
      </c>
      <c r="G160" s="8">
        <v>5</v>
      </c>
      <c r="H160" s="8">
        <v>419</v>
      </c>
      <c r="I160" s="8">
        <v>300</v>
      </c>
      <c r="J160" s="8">
        <v>737</v>
      </c>
      <c r="K160" s="8">
        <f>SUM(E160:H160)</f>
        <v>437</v>
      </c>
      <c r="L160" s="3">
        <f>K160/J160</f>
        <v>0.592944369063772</v>
      </c>
    </row>
    <row r="161" spans="3:12" ht="12.75">
      <c r="C161" t="s">
        <v>239</v>
      </c>
      <c r="D161" t="s">
        <v>240</v>
      </c>
      <c r="E161" s="8">
        <v>1</v>
      </c>
      <c r="F161" s="8">
        <v>1</v>
      </c>
      <c r="G161" s="8">
        <v>1</v>
      </c>
      <c r="H161" s="8">
        <v>32</v>
      </c>
      <c r="I161" s="8">
        <v>217</v>
      </c>
      <c r="J161" s="8">
        <v>252</v>
      </c>
      <c r="K161" s="8">
        <f>SUM(E161:H161)</f>
        <v>35</v>
      </c>
      <c r="L161" s="3">
        <f>K161/J161</f>
        <v>0.1388888888888889</v>
      </c>
    </row>
    <row r="162" spans="2:12" ht="12.75">
      <c r="B162" s="5" t="s">
        <v>241</v>
      </c>
      <c r="E162" s="8">
        <v>11</v>
      </c>
      <c r="F162" s="8">
        <v>4</v>
      </c>
      <c r="G162" s="8">
        <v>6</v>
      </c>
      <c r="H162" s="8">
        <v>451</v>
      </c>
      <c r="I162" s="8">
        <v>517</v>
      </c>
      <c r="J162" s="8">
        <v>989</v>
      </c>
      <c r="K162" s="8">
        <f>SUM(E162:H162)</f>
        <v>472</v>
      </c>
      <c r="L162" s="3">
        <f>K162/J162</f>
        <v>0.47724974721941354</v>
      </c>
    </row>
    <row r="163" ht="12.75">
      <c r="L163"/>
    </row>
    <row r="164" spans="1:12" ht="12.75">
      <c r="A164" t="s">
        <v>242</v>
      </c>
      <c r="B164" s="6" t="s">
        <v>243</v>
      </c>
      <c r="L164"/>
    </row>
    <row r="165" spans="3:12" ht="12.75">
      <c r="C165" t="s">
        <v>244</v>
      </c>
      <c r="D165" t="s">
        <v>245</v>
      </c>
      <c r="E165" s="8">
        <v>4</v>
      </c>
      <c r="F165" s="8">
        <v>4</v>
      </c>
      <c r="G165" s="8">
        <v>1</v>
      </c>
      <c r="H165" s="8">
        <v>39</v>
      </c>
      <c r="I165" s="8">
        <v>231</v>
      </c>
      <c r="J165" s="8">
        <v>279</v>
      </c>
      <c r="K165" s="8">
        <f>SUM(E165:H165)</f>
        <v>48</v>
      </c>
      <c r="L165" s="3">
        <f>K165/J165</f>
        <v>0.17204301075268819</v>
      </c>
    </row>
    <row r="166" spans="2:12" ht="12.75">
      <c r="B166" s="5" t="s">
        <v>246</v>
      </c>
      <c r="E166" s="8">
        <v>4</v>
      </c>
      <c r="F166" s="8">
        <v>4</v>
      </c>
      <c r="G166" s="8">
        <v>1</v>
      </c>
      <c r="H166" s="8">
        <v>39</v>
      </c>
      <c r="I166" s="8">
        <v>231</v>
      </c>
      <c r="J166" s="8">
        <v>279</v>
      </c>
      <c r="K166" s="8">
        <f>SUM(E166:H166)</f>
        <v>48</v>
      </c>
      <c r="L166" s="3">
        <f>K166/J166</f>
        <v>0.17204301075268819</v>
      </c>
    </row>
    <row r="167" ht="12.75">
      <c r="L167"/>
    </row>
    <row r="168" spans="1:12" ht="12.75">
      <c r="A168" t="s">
        <v>247</v>
      </c>
      <c r="B168" s="6" t="s">
        <v>248</v>
      </c>
      <c r="L168"/>
    </row>
    <row r="169" spans="3:13" ht="12.75">
      <c r="C169" t="s">
        <v>249</v>
      </c>
      <c r="D169" t="s">
        <v>250</v>
      </c>
      <c r="E169" s="8">
        <v>921</v>
      </c>
      <c r="F169" s="8">
        <v>3090</v>
      </c>
      <c r="G169" s="8">
        <v>1607</v>
      </c>
      <c r="H169" s="8">
        <v>13258</v>
      </c>
      <c r="I169" s="8">
        <v>68304</v>
      </c>
      <c r="J169" s="8">
        <v>87180</v>
      </c>
      <c r="K169" s="8">
        <f>SUM(E169:H169)</f>
        <v>18876</v>
      </c>
      <c r="L169" s="3">
        <f>K169/J169</f>
        <v>0.2165175498967653</v>
      </c>
      <c r="M169" t="s">
        <v>568</v>
      </c>
    </row>
    <row r="170" spans="2:13" ht="12.75">
      <c r="B170" s="5" t="s">
        <v>251</v>
      </c>
      <c r="E170" s="8">
        <v>921</v>
      </c>
      <c r="F170" s="8">
        <v>3090</v>
      </c>
      <c r="G170" s="8">
        <v>1607</v>
      </c>
      <c r="H170" s="8">
        <v>13258</v>
      </c>
      <c r="I170" s="8">
        <v>68304</v>
      </c>
      <c r="J170" s="8">
        <v>87180</v>
      </c>
      <c r="K170" s="8">
        <f>SUM(E170:H170)</f>
        <v>18876</v>
      </c>
      <c r="L170" s="3">
        <f>K170/J170</f>
        <v>0.2165175498967653</v>
      </c>
      <c r="M170" t="s">
        <v>568</v>
      </c>
    </row>
    <row r="171" ht="12.75">
      <c r="L171"/>
    </row>
    <row r="172" spans="1:12" ht="12.75">
      <c r="A172" t="s">
        <v>252</v>
      </c>
      <c r="B172" s="6" t="s">
        <v>253</v>
      </c>
      <c r="L172"/>
    </row>
    <row r="173" spans="3:12" ht="12.75">
      <c r="C173" t="s">
        <v>254</v>
      </c>
      <c r="D173" t="s">
        <v>255</v>
      </c>
      <c r="E173" s="8">
        <v>2</v>
      </c>
      <c r="F173" s="8">
        <v>4</v>
      </c>
      <c r="G173" s="8">
        <v>5</v>
      </c>
      <c r="H173" s="8">
        <v>7</v>
      </c>
      <c r="I173" s="8">
        <v>192</v>
      </c>
      <c r="J173" s="8">
        <v>210</v>
      </c>
      <c r="K173" s="8">
        <f>SUM(E173:H173)</f>
        <v>18</v>
      </c>
      <c r="L173" s="3">
        <f>K173/J173</f>
        <v>0.08571428571428572</v>
      </c>
    </row>
    <row r="174" spans="3:12" ht="12.75">
      <c r="C174" t="s">
        <v>256</v>
      </c>
      <c r="D174" t="s">
        <v>257</v>
      </c>
      <c r="E174" s="8">
        <v>0</v>
      </c>
      <c r="F174" s="8">
        <v>1</v>
      </c>
      <c r="G174" s="8">
        <v>0</v>
      </c>
      <c r="H174" s="8">
        <v>1</v>
      </c>
      <c r="I174" s="8">
        <v>60</v>
      </c>
      <c r="J174" s="8">
        <v>62</v>
      </c>
      <c r="K174" s="8">
        <f>SUM(E174:H174)</f>
        <v>2</v>
      </c>
      <c r="L174" s="3">
        <f>K174/J174</f>
        <v>0.03225806451612903</v>
      </c>
    </row>
    <row r="175" spans="2:12" ht="12.75">
      <c r="B175" s="5" t="s">
        <v>258</v>
      </c>
      <c r="E175" s="8">
        <v>2</v>
      </c>
      <c r="F175" s="8">
        <v>5</v>
      </c>
      <c r="G175" s="8">
        <v>5</v>
      </c>
      <c r="H175" s="8">
        <v>8</v>
      </c>
      <c r="I175" s="8">
        <v>252</v>
      </c>
      <c r="J175" s="8">
        <v>272</v>
      </c>
      <c r="K175" s="8">
        <f>SUM(E175:H175)</f>
        <v>20</v>
      </c>
      <c r="L175" s="3">
        <f>K175/J175</f>
        <v>0.07352941176470588</v>
      </c>
    </row>
    <row r="176" ht="12.75">
      <c r="L176"/>
    </row>
    <row r="177" spans="1:12" ht="12.75">
      <c r="A177" t="s">
        <v>259</v>
      </c>
      <c r="B177" s="6" t="s">
        <v>260</v>
      </c>
      <c r="L177"/>
    </row>
    <row r="178" spans="3:12" ht="12.75">
      <c r="C178" t="s">
        <v>261</v>
      </c>
      <c r="D178" t="s">
        <v>262</v>
      </c>
      <c r="E178" s="8">
        <v>3</v>
      </c>
      <c r="F178" s="8">
        <v>3</v>
      </c>
      <c r="G178" s="8">
        <v>0</v>
      </c>
      <c r="H178" s="8">
        <v>7</v>
      </c>
      <c r="I178" s="8">
        <v>215</v>
      </c>
      <c r="J178" s="8">
        <v>228</v>
      </c>
      <c r="K178" s="8">
        <f aca="true" t="shared" si="10" ref="K178:K183">SUM(E178:H178)</f>
        <v>13</v>
      </c>
      <c r="L178" s="3">
        <f aca="true" t="shared" si="11" ref="L178:L183">K178/J178</f>
        <v>0.05701754385964912</v>
      </c>
    </row>
    <row r="179" spans="3:12" ht="12.75">
      <c r="C179" t="s">
        <v>263</v>
      </c>
      <c r="D179" t="s">
        <v>264</v>
      </c>
      <c r="E179" s="8">
        <v>0</v>
      </c>
      <c r="F179" s="8">
        <v>0</v>
      </c>
      <c r="G179" s="8">
        <v>0</v>
      </c>
      <c r="H179" s="8">
        <v>3</v>
      </c>
      <c r="I179" s="8">
        <v>119</v>
      </c>
      <c r="J179" s="8">
        <v>122</v>
      </c>
      <c r="K179" s="8">
        <f t="shared" si="10"/>
        <v>3</v>
      </c>
      <c r="L179" s="3">
        <f t="shared" si="11"/>
        <v>0.02459016393442623</v>
      </c>
    </row>
    <row r="180" spans="3:12" ht="12.75">
      <c r="C180" t="s">
        <v>265</v>
      </c>
      <c r="D180" t="s">
        <v>266</v>
      </c>
      <c r="E180" s="8">
        <v>0</v>
      </c>
      <c r="F180" s="8">
        <v>2</v>
      </c>
      <c r="G180" s="8">
        <v>1</v>
      </c>
      <c r="H180" s="8">
        <v>28</v>
      </c>
      <c r="I180" s="8">
        <v>246</v>
      </c>
      <c r="J180" s="8">
        <v>277</v>
      </c>
      <c r="K180" s="8">
        <f t="shared" si="10"/>
        <v>31</v>
      </c>
      <c r="L180" s="3">
        <f t="shared" si="11"/>
        <v>0.11191335740072202</v>
      </c>
    </row>
    <row r="181" spans="3:12" ht="12.75">
      <c r="C181" t="s">
        <v>267</v>
      </c>
      <c r="D181" t="s">
        <v>268</v>
      </c>
      <c r="E181" s="8">
        <v>3</v>
      </c>
      <c r="F181" s="8">
        <v>1</v>
      </c>
      <c r="G181" s="8">
        <v>0</v>
      </c>
      <c r="H181" s="8">
        <v>31</v>
      </c>
      <c r="I181" s="8">
        <v>72</v>
      </c>
      <c r="J181" s="8">
        <v>107</v>
      </c>
      <c r="K181" s="8">
        <f t="shared" si="10"/>
        <v>35</v>
      </c>
      <c r="L181" s="3">
        <f t="shared" si="11"/>
        <v>0.32710280373831774</v>
      </c>
    </row>
    <row r="182" spans="3:12" ht="12.75">
      <c r="C182" t="s">
        <v>269</v>
      </c>
      <c r="D182" t="s">
        <v>270</v>
      </c>
      <c r="E182" s="8">
        <v>2</v>
      </c>
      <c r="F182" s="8">
        <v>5</v>
      </c>
      <c r="G182" s="8">
        <v>3</v>
      </c>
      <c r="H182" s="8">
        <v>234</v>
      </c>
      <c r="I182" s="8">
        <v>579</v>
      </c>
      <c r="J182" s="8">
        <v>823</v>
      </c>
      <c r="K182" s="8">
        <f t="shared" si="10"/>
        <v>244</v>
      </c>
      <c r="L182" s="3">
        <f t="shared" si="11"/>
        <v>0.29647630619684084</v>
      </c>
    </row>
    <row r="183" spans="2:12" ht="12.75">
      <c r="B183" s="5" t="s">
        <v>271</v>
      </c>
      <c r="E183" s="8">
        <v>8</v>
      </c>
      <c r="F183" s="8">
        <v>11</v>
      </c>
      <c r="G183" s="8">
        <v>4</v>
      </c>
      <c r="H183" s="8">
        <v>303</v>
      </c>
      <c r="I183" s="8">
        <v>1231</v>
      </c>
      <c r="J183" s="8">
        <v>1557</v>
      </c>
      <c r="K183" s="8">
        <f t="shared" si="10"/>
        <v>326</v>
      </c>
      <c r="L183" s="3">
        <f t="shared" si="11"/>
        <v>0.20937700706486834</v>
      </c>
    </row>
    <row r="184" ht="12.75">
      <c r="L184"/>
    </row>
    <row r="185" spans="1:12" ht="12.75">
      <c r="A185" t="s">
        <v>272</v>
      </c>
      <c r="B185" s="6" t="s">
        <v>273</v>
      </c>
      <c r="L185"/>
    </row>
    <row r="186" spans="3:12" ht="12.75">
      <c r="C186" t="s">
        <v>274</v>
      </c>
      <c r="D186" t="s">
        <v>275</v>
      </c>
      <c r="E186" s="8">
        <v>7</v>
      </c>
      <c r="F186" s="8">
        <v>7</v>
      </c>
      <c r="G186" s="8">
        <v>8</v>
      </c>
      <c r="H186" s="8">
        <v>721</v>
      </c>
      <c r="I186" s="8">
        <v>462</v>
      </c>
      <c r="J186" s="8">
        <v>1205</v>
      </c>
      <c r="K186" s="8">
        <f>SUM(E186:H186)</f>
        <v>743</v>
      </c>
      <c r="L186" s="3">
        <f>K186/J186</f>
        <v>0.616597510373444</v>
      </c>
    </row>
    <row r="187" spans="2:12" ht="12.75">
      <c r="B187" s="5" t="s">
        <v>276</v>
      </c>
      <c r="E187" s="8">
        <v>7</v>
      </c>
      <c r="F187" s="8">
        <v>7</v>
      </c>
      <c r="G187" s="8">
        <v>8</v>
      </c>
      <c r="H187" s="8">
        <v>721</v>
      </c>
      <c r="I187" s="8">
        <v>462</v>
      </c>
      <c r="J187" s="8">
        <v>1205</v>
      </c>
      <c r="K187" s="8">
        <f>SUM(E187:H187)</f>
        <v>743</v>
      </c>
      <c r="L187" s="3">
        <f>K187/J187</f>
        <v>0.616597510373444</v>
      </c>
    </row>
    <row r="188" ht="12.75">
      <c r="L188"/>
    </row>
    <row r="189" spans="1:12" ht="12.75">
      <c r="A189" t="s">
        <v>277</v>
      </c>
      <c r="B189" s="6" t="s">
        <v>278</v>
      </c>
      <c r="L189"/>
    </row>
    <row r="190" spans="3:13" ht="12.75">
      <c r="C190" t="s">
        <v>279</v>
      </c>
      <c r="D190" t="s">
        <v>280</v>
      </c>
      <c r="E190" s="8">
        <v>229</v>
      </c>
      <c r="F190" s="8">
        <v>51</v>
      </c>
      <c r="G190" s="8">
        <v>37</v>
      </c>
      <c r="H190" s="8">
        <v>548</v>
      </c>
      <c r="I190" s="8">
        <v>3753</v>
      </c>
      <c r="J190" s="8">
        <v>4618</v>
      </c>
      <c r="K190" s="8">
        <f>SUM(E190:H190)</f>
        <v>865</v>
      </c>
      <c r="L190" s="3">
        <f>K190/J190</f>
        <v>0.18731052403637938</v>
      </c>
      <c r="M190" t="s">
        <v>568</v>
      </c>
    </row>
    <row r="191" spans="3:12" ht="12.75">
      <c r="C191" t="s">
        <v>281</v>
      </c>
      <c r="D191" t="s">
        <v>282</v>
      </c>
      <c r="E191" s="8">
        <v>28</v>
      </c>
      <c r="F191" s="8">
        <v>7</v>
      </c>
      <c r="G191" s="8">
        <v>1</v>
      </c>
      <c r="H191" s="8">
        <v>87</v>
      </c>
      <c r="I191" s="8">
        <v>1081</v>
      </c>
      <c r="J191" s="8">
        <v>1204</v>
      </c>
      <c r="K191" s="8">
        <f>SUM(E191:H191)</f>
        <v>123</v>
      </c>
      <c r="L191" s="3">
        <f>K191/J191</f>
        <v>0.10215946843853821</v>
      </c>
    </row>
    <row r="192" spans="3:12" ht="12.75">
      <c r="C192" t="s">
        <v>283</v>
      </c>
      <c r="D192" t="s">
        <v>284</v>
      </c>
      <c r="E192" s="8">
        <v>303</v>
      </c>
      <c r="F192" s="8">
        <v>2</v>
      </c>
      <c r="G192" s="8">
        <v>6</v>
      </c>
      <c r="H192" s="8">
        <v>187</v>
      </c>
      <c r="I192" s="8">
        <v>266</v>
      </c>
      <c r="J192" s="8">
        <v>764</v>
      </c>
      <c r="K192" s="8">
        <f>SUM(E192:H192)</f>
        <v>498</v>
      </c>
      <c r="L192" s="3">
        <f>K192/J192</f>
        <v>0.6518324607329843</v>
      </c>
    </row>
    <row r="193" spans="2:13" ht="12.75">
      <c r="B193" s="5" t="s">
        <v>285</v>
      </c>
      <c r="E193" s="8">
        <v>560</v>
      </c>
      <c r="F193" s="8">
        <v>60</v>
      </c>
      <c r="G193" s="8">
        <v>44</v>
      </c>
      <c r="H193" s="8">
        <v>822</v>
      </c>
      <c r="I193" s="8">
        <v>5100</v>
      </c>
      <c r="J193" s="8">
        <v>6586</v>
      </c>
      <c r="K193" s="8">
        <f>SUM(E193:H193)</f>
        <v>1486</v>
      </c>
      <c r="L193" s="3">
        <f>K193/J193</f>
        <v>0.225630124506529</v>
      </c>
      <c r="M193" t="s">
        <v>568</v>
      </c>
    </row>
    <row r="194" ht="12.75">
      <c r="L194"/>
    </row>
    <row r="195" spans="1:12" ht="12.75">
      <c r="A195" t="s">
        <v>286</v>
      </c>
      <c r="B195" s="6" t="s">
        <v>287</v>
      </c>
      <c r="L195"/>
    </row>
    <row r="196" spans="3:12" ht="12.75">
      <c r="C196" t="s">
        <v>288</v>
      </c>
      <c r="D196" t="s">
        <v>289</v>
      </c>
      <c r="E196" s="8">
        <v>285</v>
      </c>
      <c r="F196" s="8">
        <v>809</v>
      </c>
      <c r="G196" s="8">
        <v>461</v>
      </c>
      <c r="H196" s="8">
        <v>3462</v>
      </c>
      <c r="I196" s="8">
        <v>19874</v>
      </c>
      <c r="J196" s="8">
        <v>24891</v>
      </c>
      <c r="K196" s="8">
        <f>SUM(E196:H196)</f>
        <v>5017</v>
      </c>
      <c r="L196" s="3">
        <f>K196/J196</f>
        <v>0.20155879635209514</v>
      </c>
    </row>
    <row r="197" spans="3:12" ht="12.75">
      <c r="C197" t="s">
        <v>290</v>
      </c>
      <c r="D197" t="s">
        <v>291</v>
      </c>
      <c r="E197" s="8">
        <v>124</v>
      </c>
      <c r="F197" s="8">
        <v>189</v>
      </c>
      <c r="G197" s="8">
        <v>150</v>
      </c>
      <c r="H197" s="8">
        <v>1746</v>
      </c>
      <c r="I197" s="8">
        <v>12818</v>
      </c>
      <c r="J197" s="8">
        <v>15027</v>
      </c>
      <c r="K197" s="8">
        <f>SUM(E197:H197)</f>
        <v>2209</v>
      </c>
      <c r="L197" s="3">
        <f>K197/J197</f>
        <v>0.14700206295335064</v>
      </c>
    </row>
    <row r="198" spans="3:12" ht="12.75">
      <c r="C198" t="s">
        <v>292</v>
      </c>
      <c r="D198" t="s">
        <v>293</v>
      </c>
      <c r="E198" s="8">
        <v>20</v>
      </c>
      <c r="F198" s="8">
        <v>18</v>
      </c>
      <c r="G198" s="8">
        <v>12</v>
      </c>
      <c r="H198" s="8">
        <v>194</v>
      </c>
      <c r="I198" s="8">
        <v>1117</v>
      </c>
      <c r="J198" s="8">
        <v>1361</v>
      </c>
      <c r="K198" s="8">
        <f>SUM(E198:H198)</f>
        <v>244</v>
      </c>
      <c r="L198" s="3">
        <f>K198/J198</f>
        <v>0.1792799412196914</v>
      </c>
    </row>
    <row r="199" spans="2:12" ht="12.75">
      <c r="B199" s="5" t="s">
        <v>294</v>
      </c>
      <c r="E199" s="8">
        <v>429</v>
      </c>
      <c r="F199" s="8">
        <v>1016</v>
      </c>
      <c r="G199" s="8">
        <v>623</v>
      </c>
      <c r="H199" s="8">
        <v>5402</v>
      </c>
      <c r="I199" s="8">
        <v>33809</v>
      </c>
      <c r="J199" s="8">
        <v>41279</v>
      </c>
      <c r="K199" s="8">
        <f>SUM(E199:H199)</f>
        <v>7470</v>
      </c>
      <c r="L199" s="3">
        <f>K199/J199</f>
        <v>0.18096368613580754</v>
      </c>
    </row>
    <row r="200" ht="12.75">
      <c r="L200"/>
    </row>
    <row r="201" spans="1:12" ht="12.75">
      <c r="A201" t="s">
        <v>295</v>
      </c>
      <c r="B201" s="6" t="s">
        <v>296</v>
      </c>
      <c r="L201"/>
    </row>
    <row r="202" spans="3:12" ht="12.75">
      <c r="C202" t="s">
        <v>297</v>
      </c>
      <c r="D202" t="s">
        <v>298</v>
      </c>
      <c r="E202" s="8">
        <v>27</v>
      </c>
      <c r="F202" s="8">
        <v>11</v>
      </c>
      <c r="G202" s="8">
        <v>2</v>
      </c>
      <c r="H202" s="8">
        <v>957</v>
      </c>
      <c r="I202" s="8">
        <v>522</v>
      </c>
      <c r="J202" s="8">
        <v>1519</v>
      </c>
      <c r="K202" s="8">
        <f aca="true" t="shared" si="12" ref="K202:K208">SUM(E202:H202)</f>
        <v>997</v>
      </c>
      <c r="L202" s="3">
        <f aca="true" t="shared" si="13" ref="L202:L208">K202/J202</f>
        <v>0.6563528637261357</v>
      </c>
    </row>
    <row r="203" spans="3:12" ht="12.75">
      <c r="C203" t="s">
        <v>299</v>
      </c>
      <c r="D203" t="s">
        <v>300</v>
      </c>
      <c r="E203" s="8">
        <v>0</v>
      </c>
      <c r="F203" s="8">
        <v>1</v>
      </c>
      <c r="G203" s="8">
        <v>0</v>
      </c>
      <c r="H203" s="8">
        <v>83</v>
      </c>
      <c r="I203" s="8">
        <v>131</v>
      </c>
      <c r="J203" s="8">
        <v>215</v>
      </c>
      <c r="K203" s="8">
        <f t="shared" si="12"/>
        <v>84</v>
      </c>
      <c r="L203" s="3">
        <f t="shared" si="13"/>
        <v>0.39069767441860465</v>
      </c>
    </row>
    <row r="204" spans="3:12" ht="12.75">
      <c r="C204" t="s">
        <v>301</v>
      </c>
      <c r="D204" t="s">
        <v>302</v>
      </c>
      <c r="E204" s="8">
        <v>4</v>
      </c>
      <c r="F204" s="8">
        <v>1</v>
      </c>
      <c r="G204" s="8">
        <v>1</v>
      </c>
      <c r="H204" s="8">
        <v>132</v>
      </c>
      <c r="I204" s="8">
        <v>224</v>
      </c>
      <c r="J204" s="8">
        <v>362</v>
      </c>
      <c r="K204" s="8">
        <f t="shared" si="12"/>
        <v>138</v>
      </c>
      <c r="L204" s="3">
        <f t="shared" si="13"/>
        <v>0.3812154696132597</v>
      </c>
    </row>
    <row r="205" spans="3:12" ht="12.75">
      <c r="C205" t="s">
        <v>303</v>
      </c>
      <c r="D205" t="s">
        <v>304</v>
      </c>
      <c r="E205" s="8">
        <v>0</v>
      </c>
      <c r="F205" s="8">
        <v>0</v>
      </c>
      <c r="G205" s="8">
        <v>0</v>
      </c>
      <c r="H205" s="8">
        <v>95</v>
      </c>
      <c r="I205" s="8">
        <v>75</v>
      </c>
      <c r="J205" s="8">
        <v>170</v>
      </c>
      <c r="K205" s="8">
        <f t="shared" si="12"/>
        <v>95</v>
      </c>
      <c r="L205" s="3">
        <f t="shared" si="13"/>
        <v>0.5588235294117647</v>
      </c>
    </row>
    <row r="206" spans="3:12" ht="12.75">
      <c r="C206" t="s">
        <v>305</v>
      </c>
      <c r="D206" t="s">
        <v>306</v>
      </c>
      <c r="E206" s="8">
        <v>12</v>
      </c>
      <c r="F206" s="8">
        <v>3</v>
      </c>
      <c r="G206" s="8">
        <v>18</v>
      </c>
      <c r="H206" s="8">
        <v>216</v>
      </c>
      <c r="I206" s="8">
        <v>792</v>
      </c>
      <c r="J206" s="8">
        <v>1041</v>
      </c>
      <c r="K206" s="8">
        <f t="shared" si="12"/>
        <v>249</v>
      </c>
      <c r="L206" s="3">
        <f t="shared" si="13"/>
        <v>0.23919308357348704</v>
      </c>
    </row>
    <row r="207" spans="3:12" ht="12.75">
      <c r="C207" t="s">
        <v>307</v>
      </c>
      <c r="D207" t="s">
        <v>308</v>
      </c>
      <c r="E207" s="8">
        <v>0</v>
      </c>
      <c r="F207" s="8">
        <v>0</v>
      </c>
      <c r="G207" s="8">
        <v>0</v>
      </c>
      <c r="H207" s="8">
        <v>1</v>
      </c>
      <c r="I207" s="8">
        <v>54</v>
      </c>
      <c r="J207" s="8">
        <v>55</v>
      </c>
      <c r="K207" s="8">
        <f t="shared" si="12"/>
        <v>1</v>
      </c>
      <c r="L207" s="3">
        <f t="shared" si="13"/>
        <v>0.01818181818181818</v>
      </c>
    </row>
    <row r="208" spans="2:12" ht="12.75">
      <c r="B208" s="5" t="s">
        <v>309</v>
      </c>
      <c r="E208" s="8">
        <v>43</v>
      </c>
      <c r="F208" s="8">
        <v>16</v>
      </c>
      <c r="G208" s="8">
        <v>21</v>
      </c>
      <c r="H208" s="8">
        <v>1484</v>
      </c>
      <c r="I208" s="8">
        <v>1798</v>
      </c>
      <c r="J208" s="8">
        <v>3362</v>
      </c>
      <c r="K208" s="8">
        <f t="shared" si="12"/>
        <v>1564</v>
      </c>
      <c r="L208" s="3">
        <f t="shared" si="13"/>
        <v>0.46519928613920286</v>
      </c>
    </row>
    <row r="209" ht="12.75">
      <c r="L209"/>
    </row>
    <row r="210" spans="1:12" ht="12.75">
      <c r="A210" t="s">
        <v>310</v>
      </c>
      <c r="B210" s="6" t="s">
        <v>311</v>
      </c>
      <c r="L210"/>
    </row>
    <row r="211" spans="3:12" ht="12.75">
      <c r="C211" t="s">
        <v>312</v>
      </c>
      <c r="D211" t="s">
        <v>313</v>
      </c>
      <c r="E211" s="8">
        <v>1</v>
      </c>
      <c r="F211" s="8">
        <v>0</v>
      </c>
      <c r="G211" s="8">
        <v>5</v>
      </c>
      <c r="H211" s="8">
        <v>14</v>
      </c>
      <c r="I211" s="8">
        <v>179</v>
      </c>
      <c r="J211" s="8">
        <v>199</v>
      </c>
      <c r="K211" s="8">
        <f>SUM(E211:H211)</f>
        <v>20</v>
      </c>
      <c r="L211" s="3">
        <f>K211/J211</f>
        <v>0.10050251256281408</v>
      </c>
    </row>
    <row r="212" spans="3:12" ht="12.75">
      <c r="C212" t="s">
        <v>314</v>
      </c>
      <c r="D212" t="s">
        <v>315</v>
      </c>
      <c r="E212" s="8">
        <v>12</v>
      </c>
      <c r="F212" s="8">
        <v>1</v>
      </c>
      <c r="G212" s="8">
        <v>10</v>
      </c>
      <c r="H212" s="8">
        <v>61</v>
      </c>
      <c r="I212" s="8">
        <v>542</v>
      </c>
      <c r="J212" s="8">
        <v>626</v>
      </c>
      <c r="K212" s="8">
        <f>SUM(E212:H212)</f>
        <v>84</v>
      </c>
      <c r="L212" s="3">
        <f>K212/J212</f>
        <v>0.134185303514377</v>
      </c>
    </row>
    <row r="213" spans="3:12" ht="12.75">
      <c r="C213" t="s">
        <v>316</v>
      </c>
      <c r="D213" t="s">
        <v>317</v>
      </c>
      <c r="E213" s="8">
        <v>1</v>
      </c>
      <c r="F213" s="8">
        <v>5</v>
      </c>
      <c r="G213" s="8">
        <v>2</v>
      </c>
      <c r="H213" s="8">
        <v>3</v>
      </c>
      <c r="I213" s="8">
        <v>117</v>
      </c>
      <c r="J213" s="8">
        <v>128</v>
      </c>
      <c r="K213" s="8">
        <f>SUM(E213:H213)</f>
        <v>11</v>
      </c>
      <c r="L213" s="3">
        <f>K213/J213</f>
        <v>0.0859375</v>
      </c>
    </row>
    <row r="214" spans="2:12" ht="12.75">
      <c r="B214" s="5" t="s">
        <v>318</v>
      </c>
      <c r="E214" s="8">
        <v>14</v>
      </c>
      <c r="F214" s="8">
        <v>6</v>
      </c>
      <c r="G214" s="8">
        <v>17</v>
      </c>
      <c r="H214" s="8">
        <v>78</v>
      </c>
      <c r="I214" s="8">
        <v>838</v>
      </c>
      <c r="J214" s="8">
        <v>953</v>
      </c>
      <c r="K214" s="8">
        <f>SUM(E214:H214)</f>
        <v>115</v>
      </c>
      <c r="L214" s="3">
        <f>K214/J214</f>
        <v>0.12067156348373557</v>
      </c>
    </row>
    <row r="215" ht="12.75">
      <c r="L215"/>
    </row>
    <row r="216" spans="1:12" ht="12.75">
      <c r="A216" t="s">
        <v>319</v>
      </c>
      <c r="B216" s="6" t="s">
        <v>320</v>
      </c>
      <c r="L216"/>
    </row>
    <row r="217" spans="3:12" ht="12.75">
      <c r="C217" t="s">
        <v>321</v>
      </c>
      <c r="D217" t="s">
        <v>322</v>
      </c>
      <c r="E217" s="8">
        <v>24</v>
      </c>
      <c r="F217" s="8">
        <v>16</v>
      </c>
      <c r="G217" s="8">
        <v>30</v>
      </c>
      <c r="H217" s="8">
        <v>491</v>
      </c>
      <c r="I217" s="8">
        <v>2191</v>
      </c>
      <c r="J217" s="8">
        <v>2752</v>
      </c>
      <c r="K217" s="8">
        <f>SUM(E217:H217)</f>
        <v>561</v>
      </c>
      <c r="L217" s="3">
        <f>K217/J217</f>
        <v>0.2038517441860465</v>
      </c>
    </row>
    <row r="218" spans="3:12" ht="12.75">
      <c r="C218" t="s">
        <v>323</v>
      </c>
      <c r="D218" t="s">
        <v>324</v>
      </c>
      <c r="E218" s="8">
        <v>0</v>
      </c>
      <c r="F218" s="8">
        <v>0</v>
      </c>
      <c r="G218" s="8">
        <v>0</v>
      </c>
      <c r="H218" s="8">
        <v>16</v>
      </c>
      <c r="I218" s="8">
        <v>203</v>
      </c>
      <c r="J218" s="8">
        <v>219</v>
      </c>
      <c r="K218" s="8">
        <f>SUM(E218:H218)</f>
        <v>16</v>
      </c>
      <c r="L218" s="3">
        <f>K218/J218</f>
        <v>0.0730593607305936</v>
      </c>
    </row>
    <row r="219" spans="3:12" ht="12.75">
      <c r="C219" t="s">
        <v>325</v>
      </c>
      <c r="D219" t="s">
        <v>326</v>
      </c>
      <c r="E219" s="8">
        <v>0</v>
      </c>
      <c r="F219" s="8">
        <v>5</v>
      </c>
      <c r="G219" s="8">
        <v>3</v>
      </c>
      <c r="H219" s="8">
        <v>17</v>
      </c>
      <c r="I219" s="8">
        <v>284</v>
      </c>
      <c r="J219" s="8">
        <v>309</v>
      </c>
      <c r="K219" s="8">
        <f>SUM(E219:H219)</f>
        <v>25</v>
      </c>
      <c r="L219" s="3">
        <f>K219/J219</f>
        <v>0.08090614886731391</v>
      </c>
    </row>
    <row r="220" spans="3:12" ht="12.75">
      <c r="C220" t="s">
        <v>327</v>
      </c>
      <c r="D220" t="s">
        <v>328</v>
      </c>
      <c r="E220" s="8">
        <v>0</v>
      </c>
      <c r="F220" s="8">
        <v>0</v>
      </c>
      <c r="G220" s="8">
        <v>0</v>
      </c>
      <c r="H220" s="8">
        <v>3</v>
      </c>
      <c r="I220" s="8">
        <v>150</v>
      </c>
      <c r="J220" s="8">
        <v>153</v>
      </c>
      <c r="K220" s="8">
        <f>SUM(E220:H220)</f>
        <v>3</v>
      </c>
      <c r="L220" s="3">
        <f>K220/J220</f>
        <v>0.0196078431372549</v>
      </c>
    </row>
    <row r="221" spans="2:12" ht="12.75">
      <c r="B221" s="5" t="s">
        <v>329</v>
      </c>
      <c r="E221" s="8">
        <v>24</v>
      </c>
      <c r="F221" s="8">
        <v>21</v>
      </c>
      <c r="G221" s="8">
        <v>33</v>
      </c>
      <c r="H221" s="8">
        <v>527</v>
      </c>
      <c r="I221" s="8">
        <v>2828</v>
      </c>
      <c r="J221" s="8">
        <v>3433</v>
      </c>
      <c r="K221" s="8">
        <f>SUM(E221:H221)</f>
        <v>605</v>
      </c>
      <c r="L221" s="3">
        <f>K221/J221</f>
        <v>0.17623070200990387</v>
      </c>
    </row>
    <row r="222" ht="12.75">
      <c r="L222"/>
    </row>
    <row r="223" spans="1:12" ht="12.75">
      <c r="A223" t="s">
        <v>330</v>
      </c>
      <c r="B223" s="6" t="s">
        <v>331</v>
      </c>
      <c r="L223"/>
    </row>
    <row r="224" spans="3:12" ht="12.75">
      <c r="C224" t="s">
        <v>332</v>
      </c>
      <c r="D224" t="s">
        <v>333</v>
      </c>
      <c r="E224" s="8">
        <v>4</v>
      </c>
      <c r="F224" s="8">
        <v>1</v>
      </c>
      <c r="G224" s="8">
        <v>0</v>
      </c>
      <c r="H224" s="8">
        <v>15</v>
      </c>
      <c r="I224" s="8">
        <v>182</v>
      </c>
      <c r="J224" s="8">
        <v>202</v>
      </c>
      <c r="K224" s="8">
        <f>SUM(E224:H224)</f>
        <v>20</v>
      </c>
      <c r="L224" s="3">
        <f>K224/J224</f>
        <v>0.09900990099009901</v>
      </c>
    </row>
    <row r="225" spans="3:12" ht="12.75">
      <c r="C225" t="s">
        <v>334</v>
      </c>
      <c r="D225" t="s">
        <v>335</v>
      </c>
      <c r="E225" s="8">
        <v>15</v>
      </c>
      <c r="F225" s="8">
        <v>10</v>
      </c>
      <c r="G225" s="8">
        <v>17</v>
      </c>
      <c r="H225" s="8">
        <v>75</v>
      </c>
      <c r="I225" s="8">
        <v>380</v>
      </c>
      <c r="J225" s="8">
        <v>497</v>
      </c>
      <c r="K225" s="8">
        <f>SUM(E225:H225)</f>
        <v>117</v>
      </c>
      <c r="L225" s="3">
        <f>K225/J225</f>
        <v>0.23541247484909456</v>
      </c>
    </row>
    <row r="226" spans="3:13" ht="12.75">
      <c r="C226" t="s">
        <v>336</v>
      </c>
      <c r="D226" t="s">
        <v>337</v>
      </c>
      <c r="E226" s="8">
        <v>255</v>
      </c>
      <c r="F226" s="8">
        <v>186</v>
      </c>
      <c r="G226" s="8">
        <v>227</v>
      </c>
      <c r="H226" s="8">
        <v>3213</v>
      </c>
      <c r="I226" s="8">
        <v>16306</v>
      </c>
      <c r="J226" s="8">
        <v>20187</v>
      </c>
      <c r="K226" s="8">
        <f>SUM(E226:H226)</f>
        <v>3881</v>
      </c>
      <c r="L226" s="3">
        <f>K226/J226</f>
        <v>0.1922524396889087</v>
      </c>
      <c r="M226" t="s">
        <v>568</v>
      </c>
    </row>
    <row r="227" spans="2:13" ht="12.75">
      <c r="B227" s="5" t="s">
        <v>338</v>
      </c>
      <c r="E227" s="8">
        <v>274</v>
      </c>
      <c r="F227" s="8">
        <v>197</v>
      </c>
      <c r="G227" s="8">
        <v>244</v>
      </c>
      <c r="H227" s="8">
        <v>3303</v>
      </c>
      <c r="I227" s="8">
        <v>16868</v>
      </c>
      <c r="J227" s="8">
        <v>20886</v>
      </c>
      <c r="K227" s="8">
        <f>SUM(E227:H227)</f>
        <v>4018</v>
      </c>
      <c r="L227" s="3">
        <f>K227/J227</f>
        <v>0.19237766925213062</v>
      </c>
      <c r="M227" t="s">
        <v>568</v>
      </c>
    </row>
    <row r="228" ht="12.75">
      <c r="L228"/>
    </row>
    <row r="229" spans="1:12" ht="12.75">
      <c r="A229" t="s">
        <v>339</v>
      </c>
      <c r="B229" s="6" t="s">
        <v>340</v>
      </c>
      <c r="L229"/>
    </row>
    <row r="230" spans="3:12" ht="12.75">
      <c r="C230" t="s">
        <v>341</v>
      </c>
      <c r="D230" t="s">
        <v>342</v>
      </c>
      <c r="E230" s="8">
        <v>4</v>
      </c>
      <c r="F230" s="8">
        <v>0</v>
      </c>
      <c r="G230" s="8">
        <v>3</v>
      </c>
      <c r="H230" s="8">
        <v>5</v>
      </c>
      <c r="I230" s="8">
        <v>165</v>
      </c>
      <c r="J230" s="8">
        <v>177</v>
      </c>
      <c r="K230" s="8">
        <f>SUM(E230:H230)</f>
        <v>12</v>
      </c>
      <c r="L230" s="3">
        <f>K230/J230</f>
        <v>0.06779661016949153</v>
      </c>
    </row>
    <row r="231" spans="2:12" ht="12.75">
      <c r="B231" s="5" t="s">
        <v>343</v>
      </c>
      <c r="E231" s="8">
        <v>4</v>
      </c>
      <c r="F231" s="8">
        <v>0</v>
      </c>
      <c r="G231" s="8">
        <v>3</v>
      </c>
      <c r="H231" s="8">
        <v>5</v>
      </c>
      <c r="I231" s="8">
        <v>165</v>
      </c>
      <c r="J231" s="8">
        <v>177</v>
      </c>
      <c r="K231" s="8">
        <f>SUM(E231:H231)</f>
        <v>12</v>
      </c>
      <c r="L231" s="3">
        <f>K231/J231</f>
        <v>0.06779661016949153</v>
      </c>
    </row>
    <row r="232" ht="12.75">
      <c r="L232"/>
    </row>
    <row r="233" spans="1:12" ht="12.75">
      <c r="A233" t="s">
        <v>344</v>
      </c>
      <c r="B233" s="6" t="s">
        <v>345</v>
      </c>
      <c r="L233"/>
    </row>
    <row r="234" spans="3:12" ht="12.75">
      <c r="C234" t="s">
        <v>346</v>
      </c>
      <c r="D234" t="s">
        <v>347</v>
      </c>
      <c r="E234" s="8">
        <v>46</v>
      </c>
      <c r="F234" s="8">
        <v>19</v>
      </c>
      <c r="G234" s="8">
        <v>7</v>
      </c>
      <c r="H234" s="8">
        <v>322</v>
      </c>
      <c r="I234" s="8">
        <v>2118</v>
      </c>
      <c r="J234" s="8">
        <v>2512</v>
      </c>
      <c r="K234" s="8">
        <f>SUM(E234:H234)</f>
        <v>394</v>
      </c>
      <c r="L234" s="3">
        <f>K234/J234</f>
        <v>0.15684713375796178</v>
      </c>
    </row>
    <row r="235" spans="2:12" ht="12.75">
      <c r="B235" s="5" t="s">
        <v>348</v>
      </c>
      <c r="E235" s="8">
        <v>46</v>
      </c>
      <c r="F235" s="8">
        <v>19</v>
      </c>
      <c r="G235" s="8">
        <v>7</v>
      </c>
      <c r="H235" s="8">
        <v>322</v>
      </c>
      <c r="I235" s="8">
        <v>2118</v>
      </c>
      <c r="J235" s="8">
        <v>2512</v>
      </c>
      <c r="K235" s="8">
        <f>SUM(E235:H235)</f>
        <v>394</v>
      </c>
      <c r="L235" s="3">
        <f>K235/J235</f>
        <v>0.15684713375796178</v>
      </c>
    </row>
    <row r="236" ht="12.75">
      <c r="L236"/>
    </row>
    <row r="237" spans="1:12" ht="12.75">
      <c r="A237" t="s">
        <v>349</v>
      </c>
      <c r="B237" s="6" t="s">
        <v>350</v>
      </c>
      <c r="L237"/>
    </row>
    <row r="238" spans="3:12" ht="12.75">
      <c r="C238" t="s">
        <v>351</v>
      </c>
      <c r="D238" t="s">
        <v>352</v>
      </c>
      <c r="E238" s="8">
        <v>845</v>
      </c>
      <c r="F238" s="8">
        <v>20</v>
      </c>
      <c r="G238" s="8">
        <v>20</v>
      </c>
      <c r="H238" s="8">
        <v>450</v>
      </c>
      <c r="I238" s="8">
        <v>2059</v>
      </c>
      <c r="J238" s="8">
        <v>3394</v>
      </c>
      <c r="K238" s="8">
        <f>SUM(E238:H238)</f>
        <v>1335</v>
      </c>
      <c r="L238" s="3">
        <f>K238/J238</f>
        <v>0.3933411903358869</v>
      </c>
    </row>
    <row r="239" spans="3:12" ht="12.75">
      <c r="C239" t="s">
        <v>353</v>
      </c>
      <c r="D239" t="s">
        <v>354</v>
      </c>
      <c r="E239" s="8">
        <v>42</v>
      </c>
      <c r="F239" s="8">
        <v>8</v>
      </c>
      <c r="G239" s="8">
        <v>7</v>
      </c>
      <c r="H239" s="8">
        <v>80</v>
      </c>
      <c r="I239" s="8">
        <v>644</v>
      </c>
      <c r="J239" s="8">
        <v>781</v>
      </c>
      <c r="K239" s="8">
        <f>SUM(E239:H239)</f>
        <v>137</v>
      </c>
      <c r="L239" s="3">
        <f>K239/J239</f>
        <v>0.17541613316261204</v>
      </c>
    </row>
    <row r="240" spans="3:12" ht="12.75">
      <c r="C240" t="s">
        <v>355</v>
      </c>
      <c r="D240" t="s">
        <v>356</v>
      </c>
      <c r="E240" s="8">
        <v>21</v>
      </c>
      <c r="F240" s="8">
        <v>4</v>
      </c>
      <c r="G240" s="8">
        <v>4</v>
      </c>
      <c r="H240" s="8">
        <v>82</v>
      </c>
      <c r="I240" s="8">
        <v>306</v>
      </c>
      <c r="J240" s="8">
        <v>417</v>
      </c>
      <c r="K240" s="8">
        <f>SUM(E240:H240)</f>
        <v>111</v>
      </c>
      <c r="L240" s="3">
        <f>K240/J240</f>
        <v>0.26618705035971224</v>
      </c>
    </row>
    <row r="241" spans="2:12" ht="12.75">
      <c r="B241" s="5" t="s">
        <v>357</v>
      </c>
      <c r="E241" s="8">
        <v>908</v>
      </c>
      <c r="F241" s="8">
        <v>32</v>
      </c>
      <c r="G241" s="8">
        <v>31</v>
      </c>
      <c r="H241" s="8">
        <v>612</v>
      </c>
      <c r="I241" s="8">
        <v>3009</v>
      </c>
      <c r="J241" s="8">
        <v>4592</v>
      </c>
      <c r="K241" s="8">
        <f>SUM(E241:H241)</f>
        <v>1583</v>
      </c>
      <c r="L241" s="3">
        <f>K241/J241</f>
        <v>0.34472996515679444</v>
      </c>
    </row>
    <row r="242" ht="12.75">
      <c r="L242"/>
    </row>
    <row r="243" spans="1:12" ht="12.75">
      <c r="A243" t="s">
        <v>358</v>
      </c>
      <c r="B243" s="6" t="s">
        <v>359</v>
      </c>
      <c r="L243"/>
    </row>
    <row r="244" spans="3:12" ht="12.75">
      <c r="C244" t="s">
        <v>360</v>
      </c>
      <c r="D244" t="s">
        <v>361</v>
      </c>
      <c r="E244" s="8">
        <v>38</v>
      </c>
      <c r="F244" s="8">
        <v>44</v>
      </c>
      <c r="G244" s="8">
        <v>34</v>
      </c>
      <c r="H244" s="8">
        <v>1482</v>
      </c>
      <c r="I244" s="8">
        <v>4017</v>
      </c>
      <c r="J244" s="8">
        <v>5615</v>
      </c>
      <c r="K244" s="8">
        <f>SUM(E244:H244)</f>
        <v>1598</v>
      </c>
      <c r="L244" s="3">
        <f>K244/J244</f>
        <v>0.28459483526268925</v>
      </c>
    </row>
    <row r="245" spans="3:12" ht="12.75">
      <c r="C245" t="s">
        <v>362</v>
      </c>
      <c r="D245" t="s">
        <v>363</v>
      </c>
      <c r="E245" s="8">
        <v>6</v>
      </c>
      <c r="F245" s="8">
        <v>2</v>
      </c>
      <c r="G245" s="8">
        <v>5</v>
      </c>
      <c r="H245" s="8">
        <v>25</v>
      </c>
      <c r="I245" s="8">
        <v>369</v>
      </c>
      <c r="J245" s="8">
        <v>407</v>
      </c>
      <c r="K245" s="8">
        <f>SUM(E245:H245)</f>
        <v>38</v>
      </c>
      <c r="L245" s="3">
        <f>K245/J245</f>
        <v>0.09336609336609336</v>
      </c>
    </row>
    <row r="246" spans="2:12" ht="12.75">
      <c r="B246" s="5" t="s">
        <v>364</v>
      </c>
      <c r="E246" s="8">
        <v>44</v>
      </c>
      <c r="F246" s="8">
        <v>46</v>
      </c>
      <c r="G246" s="8">
        <v>39</v>
      </c>
      <c r="H246" s="8">
        <v>1507</v>
      </c>
      <c r="I246" s="8">
        <v>4386</v>
      </c>
      <c r="J246" s="8">
        <v>6022</v>
      </c>
      <c r="K246" s="8">
        <f>SUM(E246:H246)</f>
        <v>1636</v>
      </c>
      <c r="L246" s="3">
        <f>K246/J246</f>
        <v>0.27167054134838925</v>
      </c>
    </row>
    <row r="247" ht="12.75">
      <c r="L247"/>
    </row>
    <row r="248" spans="1:12" ht="12.75">
      <c r="A248" t="s">
        <v>365</v>
      </c>
      <c r="B248" s="6" t="s">
        <v>366</v>
      </c>
      <c r="L248"/>
    </row>
    <row r="249" spans="3:12" ht="12.75">
      <c r="C249" t="s">
        <v>367</v>
      </c>
      <c r="D249" t="s">
        <v>368</v>
      </c>
      <c r="E249" s="8">
        <v>6</v>
      </c>
      <c r="F249" s="8">
        <v>8</v>
      </c>
      <c r="G249" s="8">
        <v>12</v>
      </c>
      <c r="H249" s="8">
        <v>652</v>
      </c>
      <c r="I249" s="8">
        <v>910</v>
      </c>
      <c r="J249" s="8">
        <v>1588</v>
      </c>
      <c r="K249" s="8">
        <f>SUM(E249:H249)</f>
        <v>678</v>
      </c>
      <c r="L249" s="3">
        <f>K249/J249</f>
        <v>0.4269521410579345</v>
      </c>
    </row>
    <row r="250" spans="3:12" ht="12.75">
      <c r="C250" t="s">
        <v>369</v>
      </c>
      <c r="D250" t="s">
        <v>370</v>
      </c>
      <c r="E250" s="8">
        <v>10</v>
      </c>
      <c r="F250" s="8">
        <v>12</v>
      </c>
      <c r="G250" s="8">
        <v>12</v>
      </c>
      <c r="H250" s="8">
        <v>1705</v>
      </c>
      <c r="I250" s="8">
        <v>1555</v>
      </c>
      <c r="J250" s="8">
        <v>3294</v>
      </c>
      <c r="K250" s="8">
        <f>SUM(E250:H250)</f>
        <v>1739</v>
      </c>
      <c r="L250" s="3">
        <f>K250/J250</f>
        <v>0.5279295689131754</v>
      </c>
    </row>
    <row r="251" spans="3:12" ht="12.75">
      <c r="C251" t="s">
        <v>371</v>
      </c>
      <c r="D251" t="s">
        <v>372</v>
      </c>
      <c r="E251" s="8">
        <v>1</v>
      </c>
      <c r="F251" s="8">
        <v>5</v>
      </c>
      <c r="G251" s="8">
        <v>1</v>
      </c>
      <c r="H251" s="8">
        <v>26</v>
      </c>
      <c r="I251" s="8">
        <v>177</v>
      </c>
      <c r="J251" s="8">
        <v>210</v>
      </c>
      <c r="K251" s="8">
        <f>SUM(E251:H251)</f>
        <v>33</v>
      </c>
      <c r="L251" s="3">
        <f>K251/J251</f>
        <v>0.15714285714285714</v>
      </c>
    </row>
    <row r="252" spans="3:12" ht="12.75">
      <c r="C252" t="s">
        <v>373</v>
      </c>
      <c r="D252" t="s">
        <v>374</v>
      </c>
      <c r="E252" s="8">
        <v>6</v>
      </c>
      <c r="F252" s="8">
        <v>3</v>
      </c>
      <c r="G252" s="8">
        <v>1</v>
      </c>
      <c r="H252" s="8">
        <v>147</v>
      </c>
      <c r="I252" s="8">
        <v>456</v>
      </c>
      <c r="J252" s="8">
        <v>613</v>
      </c>
      <c r="K252" s="8">
        <f>SUM(E252:H252)</f>
        <v>157</v>
      </c>
      <c r="L252" s="3">
        <f>K252/J252</f>
        <v>0.2561174551386623</v>
      </c>
    </row>
    <row r="253" spans="2:12" ht="12.75">
      <c r="B253" s="5" t="s">
        <v>375</v>
      </c>
      <c r="E253" s="8">
        <v>23</v>
      </c>
      <c r="F253" s="8">
        <v>28</v>
      </c>
      <c r="G253" s="8">
        <v>26</v>
      </c>
      <c r="H253" s="8">
        <v>2530</v>
      </c>
      <c r="I253" s="8">
        <v>3098</v>
      </c>
      <c r="J253" s="8">
        <v>5705</v>
      </c>
      <c r="K253" s="8">
        <f>SUM(E253:H253)</f>
        <v>2607</v>
      </c>
      <c r="L253" s="3">
        <f>K253/J253</f>
        <v>0.45696757230499563</v>
      </c>
    </row>
    <row r="254" ht="12.75">
      <c r="L254"/>
    </row>
    <row r="255" spans="1:12" ht="12.75">
      <c r="A255" t="s">
        <v>376</v>
      </c>
      <c r="B255" s="6" t="s">
        <v>377</v>
      </c>
      <c r="L255"/>
    </row>
    <row r="256" spans="3:12" ht="12.75">
      <c r="C256" t="s">
        <v>378</v>
      </c>
      <c r="D256" t="s">
        <v>379</v>
      </c>
      <c r="E256" s="8">
        <v>32</v>
      </c>
      <c r="F256" s="8">
        <v>10</v>
      </c>
      <c r="G256" s="8">
        <v>20</v>
      </c>
      <c r="H256" s="8">
        <v>857</v>
      </c>
      <c r="I256" s="8">
        <v>714</v>
      </c>
      <c r="J256" s="8">
        <v>1633</v>
      </c>
      <c r="K256" s="8">
        <f aca="true" t="shared" si="14" ref="K256:K262">SUM(E256:H256)</f>
        <v>919</v>
      </c>
      <c r="L256" s="3">
        <f aca="true" t="shared" si="15" ref="L256:L262">K256/J256</f>
        <v>0.5627679118187385</v>
      </c>
    </row>
    <row r="257" spans="3:12" ht="12.75">
      <c r="C257" t="s">
        <v>380</v>
      </c>
      <c r="D257" t="s">
        <v>381</v>
      </c>
      <c r="E257" s="8">
        <v>3</v>
      </c>
      <c r="F257" s="8">
        <v>6</v>
      </c>
      <c r="G257" s="8">
        <v>6</v>
      </c>
      <c r="H257" s="8">
        <v>577</v>
      </c>
      <c r="I257" s="8">
        <v>245</v>
      </c>
      <c r="J257" s="8">
        <v>837</v>
      </c>
      <c r="K257" s="8">
        <f t="shared" si="14"/>
        <v>592</v>
      </c>
      <c r="L257" s="3">
        <f t="shared" si="15"/>
        <v>0.7072879330943848</v>
      </c>
    </row>
    <row r="258" spans="3:12" ht="12.75">
      <c r="C258" t="s">
        <v>382</v>
      </c>
      <c r="D258" t="s">
        <v>383</v>
      </c>
      <c r="E258" s="8">
        <v>1</v>
      </c>
      <c r="F258" s="8">
        <v>0</v>
      </c>
      <c r="G258" s="8">
        <v>2</v>
      </c>
      <c r="H258" s="8">
        <v>104</v>
      </c>
      <c r="I258" s="8">
        <v>86</v>
      </c>
      <c r="J258" s="8">
        <v>193</v>
      </c>
      <c r="K258" s="8">
        <f t="shared" si="14"/>
        <v>107</v>
      </c>
      <c r="L258" s="3">
        <f t="shared" si="15"/>
        <v>0.5544041450777202</v>
      </c>
    </row>
    <row r="259" spans="3:12" ht="12.75">
      <c r="C259" t="s">
        <v>384</v>
      </c>
      <c r="D259" t="s">
        <v>385</v>
      </c>
      <c r="E259" s="8">
        <v>0</v>
      </c>
      <c r="F259" s="8">
        <v>3</v>
      </c>
      <c r="G259" s="8">
        <v>2</v>
      </c>
      <c r="H259" s="8">
        <v>65</v>
      </c>
      <c r="I259" s="8">
        <v>286</v>
      </c>
      <c r="J259" s="8">
        <v>356</v>
      </c>
      <c r="K259" s="8">
        <f t="shared" si="14"/>
        <v>70</v>
      </c>
      <c r="L259" s="3">
        <f t="shared" si="15"/>
        <v>0.19662921348314608</v>
      </c>
    </row>
    <row r="260" spans="3:12" ht="12.75">
      <c r="C260" t="s">
        <v>386</v>
      </c>
      <c r="D260" t="s">
        <v>387</v>
      </c>
      <c r="E260" s="8">
        <v>4</v>
      </c>
      <c r="F260" s="8">
        <v>0</v>
      </c>
      <c r="G260" s="8">
        <v>5</v>
      </c>
      <c r="H260" s="8">
        <v>30</v>
      </c>
      <c r="I260" s="8">
        <v>188</v>
      </c>
      <c r="J260" s="8">
        <v>227</v>
      </c>
      <c r="K260" s="8">
        <f t="shared" si="14"/>
        <v>39</v>
      </c>
      <c r="L260" s="3">
        <f t="shared" si="15"/>
        <v>0.17180616740088106</v>
      </c>
    </row>
    <row r="261" spans="3:12" ht="12.75">
      <c r="C261" t="s">
        <v>388</v>
      </c>
      <c r="D261" t="s">
        <v>389</v>
      </c>
      <c r="E261" s="8">
        <v>0</v>
      </c>
      <c r="F261" s="8">
        <v>9</v>
      </c>
      <c r="G261" s="8">
        <v>1</v>
      </c>
      <c r="H261" s="8">
        <v>88</v>
      </c>
      <c r="I261" s="8">
        <v>298</v>
      </c>
      <c r="J261" s="8">
        <v>396</v>
      </c>
      <c r="K261" s="8">
        <f t="shared" si="14"/>
        <v>98</v>
      </c>
      <c r="L261" s="3">
        <f t="shared" si="15"/>
        <v>0.2474747474747475</v>
      </c>
    </row>
    <row r="262" spans="2:12" ht="12.75">
      <c r="B262" s="5" t="s">
        <v>390</v>
      </c>
      <c r="E262" s="8">
        <v>40</v>
      </c>
      <c r="F262" s="8">
        <v>28</v>
      </c>
      <c r="G262" s="8">
        <v>36</v>
      </c>
      <c r="H262" s="8">
        <v>1721</v>
      </c>
      <c r="I262" s="8">
        <v>1817</v>
      </c>
      <c r="J262" s="8">
        <v>3642</v>
      </c>
      <c r="K262" s="8">
        <f t="shared" si="14"/>
        <v>1825</v>
      </c>
      <c r="L262" s="3">
        <f t="shared" si="15"/>
        <v>0.5010982976386601</v>
      </c>
    </row>
    <row r="263" ht="12.75">
      <c r="L263"/>
    </row>
    <row r="264" spans="1:12" ht="12.75">
      <c r="A264" t="s">
        <v>391</v>
      </c>
      <c r="B264" s="6" t="s">
        <v>392</v>
      </c>
      <c r="L264"/>
    </row>
    <row r="265" spans="3:12" ht="12.75">
      <c r="C265" t="s">
        <v>393</v>
      </c>
      <c r="D265" t="s">
        <v>394</v>
      </c>
      <c r="E265" s="8">
        <v>2</v>
      </c>
      <c r="F265" s="8">
        <v>2</v>
      </c>
      <c r="G265" s="8">
        <v>4</v>
      </c>
      <c r="H265" s="8">
        <v>18</v>
      </c>
      <c r="I265" s="8">
        <v>238</v>
      </c>
      <c r="J265" s="8">
        <v>264</v>
      </c>
      <c r="K265" s="8">
        <f>SUM(E265:H265)</f>
        <v>26</v>
      </c>
      <c r="L265" s="3">
        <f>K265/J265</f>
        <v>0.09848484848484848</v>
      </c>
    </row>
    <row r="266" spans="3:12" ht="12.75">
      <c r="C266" t="s">
        <v>395</v>
      </c>
      <c r="D266" t="s">
        <v>396</v>
      </c>
      <c r="E266" s="8">
        <v>1</v>
      </c>
      <c r="F266" s="8">
        <v>6</v>
      </c>
      <c r="G266" s="8">
        <v>0</v>
      </c>
      <c r="H266" s="8">
        <v>21</v>
      </c>
      <c r="I266" s="8">
        <v>280</v>
      </c>
      <c r="J266" s="8">
        <v>308</v>
      </c>
      <c r="K266" s="8">
        <f>SUM(E266:H266)</f>
        <v>28</v>
      </c>
      <c r="L266" s="3">
        <f>K266/J266</f>
        <v>0.09090909090909091</v>
      </c>
    </row>
    <row r="267" spans="2:12" ht="12.75">
      <c r="B267" s="5" t="s">
        <v>397</v>
      </c>
      <c r="E267" s="8">
        <v>3</v>
      </c>
      <c r="F267" s="8">
        <v>8</v>
      </c>
      <c r="G267" s="8">
        <v>4</v>
      </c>
      <c r="H267" s="8">
        <v>39</v>
      </c>
      <c r="I267" s="8">
        <v>518</v>
      </c>
      <c r="J267" s="8">
        <v>572</v>
      </c>
      <c r="K267" s="8">
        <f>SUM(E267:H267)</f>
        <v>54</v>
      </c>
      <c r="L267" s="3">
        <f>K267/J267</f>
        <v>0.0944055944055944</v>
      </c>
    </row>
    <row r="268" ht="12.75">
      <c r="L268"/>
    </row>
    <row r="269" spans="1:12" ht="12.75">
      <c r="A269" t="s">
        <v>398</v>
      </c>
      <c r="B269" s="6" t="s">
        <v>399</v>
      </c>
      <c r="L269"/>
    </row>
    <row r="270" spans="3:12" ht="12.75">
      <c r="C270" t="s">
        <v>400</v>
      </c>
      <c r="D270" t="s">
        <v>401</v>
      </c>
      <c r="E270" s="8">
        <v>21</v>
      </c>
      <c r="F270" s="8">
        <v>25</v>
      </c>
      <c r="G270" s="8">
        <v>17</v>
      </c>
      <c r="H270" s="8">
        <v>66</v>
      </c>
      <c r="I270" s="8">
        <v>1292</v>
      </c>
      <c r="J270" s="8">
        <v>1421</v>
      </c>
      <c r="K270" s="8">
        <f>SUM(E270:H270)</f>
        <v>129</v>
      </c>
      <c r="L270" s="3">
        <f>K270/J270</f>
        <v>0.09078114004222379</v>
      </c>
    </row>
    <row r="271" spans="3:12" ht="12.75">
      <c r="C271" t="s">
        <v>402</v>
      </c>
      <c r="D271" t="s">
        <v>403</v>
      </c>
      <c r="E271" s="8">
        <v>6</v>
      </c>
      <c r="F271" s="8">
        <v>2</v>
      </c>
      <c r="G271" s="8">
        <v>3</v>
      </c>
      <c r="H271" s="8">
        <v>43</v>
      </c>
      <c r="I271" s="8">
        <v>572</v>
      </c>
      <c r="J271" s="8">
        <v>626</v>
      </c>
      <c r="K271" s="8">
        <f>SUM(E271:H271)</f>
        <v>54</v>
      </c>
      <c r="L271" s="3">
        <f>K271/J271</f>
        <v>0.08626198083067092</v>
      </c>
    </row>
    <row r="272" spans="2:12" ht="12.75">
      <c r="B272" s="5" t="s">
        <v>404</v>
      </c>
      <c r="E272" s="8">
        <v>27</v>
      </c>
      <c r="F272" s="8">
        <v>27</v>
      </c>
      <c r="G272" s="8">
        <v>20</v>
      </c>
      <c r="H272" s="8">
        <v>109</v>
      </c>
      <c r="I272" s="8">
        <v>1864</v>
      </c>
      <c r="J272" s="8">
        <v>2047</v>
      </c>
      <c r="K272" s="8">
        <f>SUM(E272:H272)</f>
        <v>183</v>
      </c>
      <c r="L272" s="3">
        <f>K272/J272</f>
        <v>0.0893991206643869</v>
      </c>
    </row>
    <row r="273" ht="12.75">
      <c r="L273"/>
    </row>
    <row r="274" spans="1:12" ht="12.75">
      <c r="A274" t="s">
        <v>405</v>
      </c>
      <c r="B274" s="6" t="s">
        <v>406</v>
      </c>
      <c r="L274"/>
    </row>
    <row r="275" spans="3:12" ht="12.75">
      <c r="C275" t="s">
        <v>407</v>
      </c>
      <c r="D275" t="s">
        <v>408</v>
      </c>
      <c r="E275" s="8">
        <v>0</v>
      </c>
      <c r="F275" s="8">
        <v>0</v>
      </c>
      <c r="G275" s="8">
        <v>0</v>
      </c>
      <c r="H275" s="8">
        <v>202</v>
      </c>
      <c r="I275" s="8">
        <v>462</v>
      </c>
      <c r="J275" s="8">
        <v>664</v>
      </c>
      <c r="K275" s="8">
        <f>SUM(E275:H275)</f>
        <v>202</v>
      </c>
      <c r="L275" s="3">
        <f>K275/J275</f>
        <v>0.3042168674698795</v>
      </c>
    </row>
    <row r="276" spans="3:12" ht="12.75">
      <c r="C276" t="s">
        <v>409</v>
      </c>
      <c r="D276" t="s">
        <v>410</v>
      </c>
      <c r="E276" s="8">
        <v>0</v>
      </c>
      <c r="F276" s="8">
        <v>3</v>
      </c>
      <c r="G276" s="8">
        <v>1</v>
      </c>
      <c r="H276" s="8">
        <v>8</v>
      </c>
      <c r="I276" s="8">
        <v>268</v>
      </c>
      <c r="J276" s="8">
        <v>280</v>
      </c>
      <c r="K276" s="8">
        <f>SUM(E276:H276)</f>
        <v>12</v>
      </c>
      <c r="L276" s="3">
        <f>K276/J276</f>
        <v>0.04285714285714286</v>
      </c>
    </row>
    <row r="277" spans="2:12" ht="12.75">
      <c r="B277" s="5" t="s">
        <v>411</v>
      </c>
      <c r="E277" s="8">
        <v>0</v>
      </c>
      <c r="F277" s="8">
        <v>3</v>
      </c>
      <c r="G277" s="8">
        <v>1</v>
      </c>
      <c r="H277" s="8">
        <v>210</v>
      </c>
      <c r="I277" s="8">
        <v>730</v>
      </c>
      <c r="J277" s="8">
        <v>944</v>
      </c>
      <c r="K277" s="8">
        <f>SUM(E277:H277)</f>
        <v>214</v>
      </c>
      <c r="L277" s="3">
        <f>K277/J277</f>
        <v>0.2266949152542373</v>
      </c>
    </row>
    <row r="278" ht="12.75">
      <c r="L278"/>
    </row>
    <row r="279" spans="1:12" ht="12.75">
      <c r="A279" t="s">
        <v>412</v>
      </c>
      <c r="B279" s="6" t="s">
        <v>413</v>
      </c>
      <c r="L279"/>
    </row>
    <row r="280" spans="3:12" ht="12.75">
      <c r="C280" t="s">
        <v>414</v>
      </c>
      <c r="D280" t="s">
        <v>415</v>
      </c>
      <c r="E280" s="8">
        <v>5</v>
      </c>
      <c r="F280" s="8">
        <v>40</v>
      </c>
      <c r="G280" s="8">
        <v>7</v>
      </c>
      <c r="H280" s="8">
        <v>198</v>
      </c>
      <c r="I280" s="8">
        <v>1304</v>
      </c>
      <c r="J280" s="8">
        <v>1554</v>
      </c>
      <c r="K280" s="8">
        <f>SUM(E280:H280)</f>
        <v>250</v>
      </c>
      <c r="L280" s="3">
        <f>K280/J280</f>
        <v>0.16087516087516088</v>
      </c>
    </row>
    <row r="281" spans="2:12" ht="12.75">
      <c r="B281" s="5" t="s">
        <v>416</v>
      </c>
      <c r="E281" s="8">
        <v>5</v>
      </c>
      <c r="F281" s="8">
        <v>40</v>
      </c>
      <c r="G281" s="8">
        <v>7</v>
      </c>
      <c r="H281" s="8">
        <v>198</v>
      </c>
      <c r="I281" s="8">
        <v>1304</v>
      </c>
      <c r="J281" s="8">
        <v>1554</v>
      </c>
      <c r="K281" s="8">
        <f>SUM(E281:H281)</f>
        <v>250</v>
      </c>
      <c r="L281" s="3">
        <f>K281/J281</f>
        <v>0.16087516087516088</v>
      </c>
    </row>
    <row r="282" ht="12.75">
      <c r="L282"/>
    </row>
    <row r="283" spans="1:12" ht="12.75">
      <c r="A283" t="s">
        <v>417</v>
      </c>
      <c r="B283" s="6" t="s">
        <v>418</v>
      </c>
      <c r="L283"/>
    </row>
    <row r="284" spans="3:12" ht="12.75">
      <c r="C284" t="s">
        <v>419</v>
      </c>
      <c r="D284" t="s">
        <v>420</v>
      </c>
      <c r="E284" s="8">
        <v>0</v>
      </c>
      <c r="F284" s="8">
        <v>0</v>
      </c>
      <c r="G284" s="8">
        <v>2</v>
      </c>
      <c r="H284" s="8">
        <v>207</v>
      </c>
      <c r="I284" s="8">
        <v>95</v>
      </c>
      <c r="J284" s="8">
        <v>304</v>
      </c>
      <c r="K284" s="8">
        <f>SUM(E284:H284)</f>
        <v>209</v>
      </c>
      <c r="L284" s="3">
        <f>K284/J284</f>
        <v>0.6875</v>
      </c>
    </row>
    <row r="285" spans="3:12" ht="12.75">
      <c r="C285" t="s">
        <v>421</v>
      </c>
      <c r="D285" t="s">
        <v>422</v>
      </c>
      <c r="E285" s="8">
        <v>14</v>
      </c>
      <c r="F285" s="8">
        <v>7</v>
      </c>
      <c r="G285" s="8">
        <v>16</v>
      </c>
      <c r="H285" s="8">
        <v>821</v>
      </c>
      <c r="I285" s="8">
        <v>988</v>
      </c>
      <c r="J285" s="8">
        <v>1846</v>
      </c>
      <c r="K285" s="8">
        <f>SUM(E285:H285)</f>
        <v>858</v>
      </c>
      <c r="L285" s="3">
        <f>K285/J285</f>
        <v>0.4647887323943662</v>
      </c>
    </row>
    <row r="286" spans="3:12" ht="12.75">
      <c r="C286" t="s">
        <v>423</v>
      </c>
      <c r="D286" t="s">
        <v>424</v>
      </c>
      <c r="E286" s="8">
        <v>0</v>
      </c>
      <c r="F286" s="8">
        <v>0</v>
      </c>
      <c r="G286" s="8">
        <v>0</v>
      </c>
      <c r="H286" s="8">
        <v>134</v>
      </c>
      <c r="I286" s="8">
        <v>228</v>
      </c>
      <c r="J286" s="8">
        <v>362</v>
      </c>
      <c r="K286" s="8">
        <f>SUM(E286:H286)</f>
        <v>134</v>
      </c>
      <c r="L286" s="3">
        <f>K286/J286</f>
        <v>0.3701657458563536</v>
      </c>
    </row>
    <row r="287" spans="3:12" ht="12.75">
      <c r="C287" t="s">
        <v>425</v>
      </c>
      <c r="D287" t="s">
        <v>426</v>
      </c>
      <c r="E287" s="8">
        <v>1</v>
      </c>
      <c r="F287" s="8">
        <v>0</v>
      </c>
      <c r="G287" s="8">
        <v>0</v>
      </c>
      <c r="H287" s="8">
        <v>66</v>
      </c>
      <c r="I287" s="8">
        <v>246</v>
      </c>
      <c r="J287" s="8">
        <v>313</v>
      </c>
      <c r="K287" s="8">
        <f>SUM(E287:H287)</f>
        <v>67</v>
      </c>
      <c r="L287" s="3">
        <f>K287/J287</f>
        <v>0.21405750798722045</v>
      </c>
    </row>
    <row r="288" spans="2:12" ht="12.75">
      <c r="B288" s="5" t="s">
        <v>427</v>
      </c>
      <c r="E288" s="8">
        <v>15</v>
      </c>
      <c r="F288" s="8">
        <v>7</v>
      </c>
      <c r="G288" s="8">
        <v>18</v>
      </c>
      <c r="H288" s="8">
        <v>1228</v>
      </c>
      <c r="I288" s="8">
        <v>1557</v>
      </c>
      <c r="J288" s="8">
        <v>2825</v>
      </c>
      <c r="K288" s="8">
        <f>SUM(E288:H288)</f>
        <v>1268</v>
      </c>
      <c r="L288" s="3">
        <f>K288/J288</f>
        <v>0.4488495575221239</v>
      </c>
    </row>
    <row r="289" ht="12.75">
      <c r="L289"/>
    </row>
    <row r="290" spans="1:12" ht="12.75">
      <c r="A290" t="s">
        <v>428</v>
      </c>
      <c r="B290" s="6" t="s">
        <v>429</v>
      </c>
      <c r="L290"/>
    </row>
    <row r="291" spans="3:13" ht="12.75">
      <c r="C291" t="s">
        <v>430</v>
      </c>
      <c r="D291" t="s">
        <v>431</v>
      </c>
      <c r="E291" s="8">
        <v>298</v>
      </c>
      <c r="F291" s="8">
        <v>103</v>
      </c>
      <c r="G291" s="8">
        <v>424</v>
      </c>
      <c r="H291" s="8">
        <v>10089</v>
      </c>
      <c r="I291" s="8">
        <v>6779</v>
      </c>
      <c r="J291" s="8">
        <v>17693</v>
      </c>
      <c r="K291" s="8">
        <f>SUM(E291:H291)</f>
        <v>10914</v>
      </c>
      <c r="L291" s="3">
        <f>K291/J291</f>
        <v>0.6168541230995309</v>
      </c>
      <c r="M291" t="s">
        <v>568</v>
      </c>
    </row>
    <row r="292" spans="3:12" ht="12.75">
      <c r="C292" t="s">
        <v>432</v>
      </c>
      <c r="D292" t="s">
        <v>433</v>
      </c>
      <c r="E292" s="8">
        <v>67</v>
      </c>
      <c r="F292" s="8">
        <v>52</v>
      </c>
      <c r="G292" s="8">
        <v>101</v>
      </c>
      <c r="H292" s="8">
        <v>2088</v>
      </c>
      <c r="I292" s="8">
        <v>5737</v>
      </c>
      <c r="J292" s="8">
        <v>8045</v>
      </c>
      <c r="K292" s="8">
        <f>SUM(E292:H292)</f>
        <v>2308</v>
      </c>
      <c r="L292" s="3">
        <f>K292/J292</f>
        <v>0.28688626476072093</v>
      </c>
    </row>
    <row r="293" spans="2:13" ht="12.75">
      <c r="B293" s="5" t="s">
        <v>434</v>
      </c>
      <c r="E293" s="8">
        <v>365</v>
      </c>
      <c r="F293" s="8">
        <v>155</v>
      </c>
      <c r="G293" s="8">
        <v>525</v>
      </c>
      <c r="H293" s="8">
        <v>12177</v>
      </c>
      <c r="I293" s="8">
        <v>12516</v>
      </c>
      <c r="J293" s="8">
        <v>25738</v>
      </c>
      <c r="K293" s="8">
        <f>SUM(E293:H293)</f>
        <v>13222</v>
      </c>
      <c r="L293" s="3">
        <f>K293/J293</f>
        <v>0.5137151293806823</v>
      </c>
      <c r="M293" t="s">
        <v>568</v>
      </c>
    </row>
    <row r="294" ht="12.75">
      <c r="L294"/>
    </row>
    <row r="295" spans="1:12" ht="12.75">
      <c r="A295" t="s">
        <v>435</v>
      </c>
      <c r="B295" s="6" t="s">
        <v>436</v>
      </c>
      <c r="L295"/>
    </row>
    <row r="296" spans="3:12" ht="12.75">
      <c r="C296" t="s">
        <v>437</v>
      </c>
      <c r="D296" t="s">
        <v>438</v>
      </c>
      <c r="E296" s="8">
        <v>11</v>
      </c>
      <c r="F296" s="8">
        <v>3</v>
      </c>
      <c r="G296" s="8">
        <v>4</v>
      </c>
      <c r="H296" s="8">
        <v>37</v>
      </c>
      <c r="I296" s="8">
        <v>569</v>
      </c>
      <c r="J296" s="8">
        <v>624</v>
      </c>
      <c r="K296" s="8">
        <f>SUM(E296:H296)</f>
        <v>55</v>
      </c>
      <c r="L296" s="3">
        <f>K296/J296</f>
        <v>0.08814102564102565</v>
      </c>
    </row>
    <row r="297" spans="3:12" ht="12.75">
      <c r="C297" t="s">
        <v>439</v>
      </c>
      <c r="D297" t="s">
        <v>440</v>
      </c>
      <c r="E297" s="8">
        <v>9</v>
      </c>
      <c r="F297" s="8">
        <v>2</v>
      </c>
      <c r="G297" s="8">
        <v>0</v>
      </c>
      <c r="H297" s="8">
        <v>56</v>
      </c>
      <c r="I297" s="8">
        <v>515</v>
      </c>
      <c r="J297" s="8">
        <v>582</v>
      </c>
      <c r="K297" s="8">
        <f>SUM(E297:H297)</f>
        <v>67</v>
      </c>
      <c r="L297" s="3">
        <f>K297/J297</f>
        <v>0.11512027491408934</v>
      </c>
    </row>
    <row r="298" spans="2:12" ht="12.75">
      <c r="B298" s="5" t="s">
        <v>441</v>
      </c>
      <c r="E298" s="8">
        <v>20</v>
      </c>
      <c r="F298" s="8">
        <v>5</v>
      </c>
      <c r="G298" s="8">
        <v>4</v>
      </c>
      <c r="H298" s="8">
        <v>93</v>
      </c>
      <c r="I298" s="8">
        <v>1084</v>
      </c>
      <c r="J298" s="8">
        <v>1206</v>
      </c>
      <c r="K298" s="8">
        <f>SUM(E298:H298)</f>
        <v>122</v>
      </c>
      <c r="L298" s="3">
        <f>K298/J298</f>
        <v>0.1011608623548922</v>
      </c>
    </row>
    <row r="299" ht="12.75">
      <c r="L299"/>
    </row>
    <row r="300" spans="1:12" ht="12.75">
      <c r="A300" t="s">
        <v>442</v>
      </c>
      <c r="B300" s="6" t="s">
        <v>443</v>
      </c>
      <c r="L300"/>
    </row>
    <row r="301" spans="3:12" ht="12.75">
      <c r="C301" t="s">
        <v>444</v>
      </c>
      <c r="D301" t="s">
        <v>445</v>
      </c>
      <c r="E301" s="8">
        <v>10</v>
      </c>
      <c r="F301" s="8">
        <v>1</v>
      </c>
      <c r="G301" s="8">
        <v>2</v>
      </c>
      <c r="H301" s="8">
        <v>324</v>
      </c>
      <c r="I301" s="8">
        <v>333</v>
      </c>
      <c r="J301" s="8">
        <v>670</v>
      </c>
      <c r="K301" s="8">
        <f>SUM(E301:H301)</f>
        <v>337</v>
      </c>
      <c r="L301" s="3">
        <f>K301/J301</f>
        <v>0.5029850746268657</v>
      </c>
    </row>
    <row r="302" spans="3:12" ht="12.75">
      <c r="C302" t="s">
        <v>446</v>
      </c>
      <c r="D302" t="s">
        <v>447</v>
      </c>
      <c r="E302" s="8">
        <v>20</v>
      </c>
      <c r="F302" s="8">
        <v>4</v>
      </c>
      <c r="G302" s="8">
        <v>10</v>
      </c>
      <c r="H302" s="8">
        <v>821</v>
      </c>
      <c r="I302" s="8">
        <v>471</v>
      </c>
      <c r="J302" s="8">
        <v>1326</v>
      </c>
      <c r="K302" s="8">
        <f>SUM(E302:H302)</f>
        <v>855</v>
      </c>
      <c r="L302" s="3">
        <f>K302/J302</f>
        <v>0.6447963800904978</v>
      </c>
    </row>
    <row r="303" spans="3:12" ht="12.75">
      <c r="C303" t="s">
        <v>448</v>
      </c>
      <c r="D303" t="s">
        <v>449</v>
      </c>
      <c r="E303" s="8">
        <v>8</v>
      </c>
      <c r="F303" s="8">
        <v>2</v>
      </c>
      <c r="G303" s="8">
        <v>3</v>
      </c>
      <c r="H303" s="8">
        <v>110</v>
      </c>
      <c r="I303" s="8">
        <v>280</v>
      </c>
      <c r="J303" s="8">
        <v>403</v>
      </c>
      <c r="K303" s="8">
        <f>SUM(E303:H303)</f>
        <v>123</v>
      </c>
      <c r="L303" s="3">
        <f>K303/J303</f>
        <v>0.3052109181141439</v>
      </c>
    </row>
    <row r="304" spans="2:12" ht="12.75">
      <c r="B304" s="5" t="s">
        <v>450</v>
      </c>
      <c r="E304" s="8">
        <v>38</v>
      </c>
      <c r="F304" s="8">
        <v>7</v>
      </c>
      <c r="G304" s="8">
        <v>15</v>
      </c>
      <c r="H304" s="8">
        <v>1255</v>
      </c>
      <c r="I304" s="8">
        <v>1084</v>
      </c>
      <c r="J304" s="8">
        <v>2399</v>
      </c>
      <c r="K304" s="8">
        <f>SUM(E304:H304)</f>
        <v>1315</v>
      </c>
      <c r="L304" s="3">
        <f>K304/J304</f>
        <v>0.5481450604418507</v>
      </c>
    </row>
    <row r="305" ht="12.75">
      <c r="L305"/>
    </row>
    <row r="306" spans="1:12" ht="12.75">
      <c r="A306" t="s">
        <v>451</v>
      </c>
      <c r="B306" s="6" t="s">
        <v>452</v>
      </c>
      <c r="L306"/>
    </row>
    <row r="307" spans="3:12" ht="12.75">
      <c r="C307" t="s">
        <v>453</v>
      </c>
      <c r="D307" t="s">
        <v>454</v>
      </c>
      <c r="E307" s="8">
        <v>8</v>
      </c>
      <c r="F307" s="8">
        <v>2</v>
      </c>
      <c r="G307" s="8">
        <v>3</v>
      </c>
      <c r="H307" s="8">
        <v>26</v>
      </c>
      <c r="I307" s="8">
        <v>460</v>
      </c>
      <c r="J307" s="8">
        <v>499</v>
      </c>
      <c r="K307" s="8">
        <f>SUM(E307:H307)</f>
        <v>39</v>
      </c>
      <c r="L307" s="3">
        <f>K307/J307</f>
        <v>0.0781563126252505</v>
      </c>
    </row>
    <row r="308" spans="3:12" ht="12.75">
      <c r="C308" t="s">
        <v>455</v>
      </c>
      <c r="D308" t="s">
        <v>456</v>
      </c>
      <c r="E308" s="8">
        <v>7</v>
      </c>
      <c r="F308" s="8">
        <v>19</v>
      </c>
      <c r="G308" s="8">
        <v>12</v>
      </c>
      <c r="H308" s="8">
        <v>58</v>
      </c>
      <c r="I308" s="8">
        <v>1816</v>
      </c>
      <c r="J308" s="8">
        <v>1912</v>
      </c>
      <c r="K308" s="8">
        <f>SUM(E308:H308)</f>
        <v>96</v>
      </c>
      <c r="L308" s="3">
        <f>K308/J308</f>
        <v>0.0502092050209205</v>
      </c>
    </row>
    <row r="309" spans="3:12" ht="12.75">
      <c r="C309" t="s">
        <v>457</v>
      </c>
      <c r="D309" t="s">
        <v>458</v>
      </c>
      <c r="E309" s="8">
        <v>8</v>
      </c>
      <c r="F309" s="8">
        <v>6</v>
      </c>
      <c r="G309" s="8">
        <v>0</v>
      </c>
      <c r="H309" s="8">
        <v>11</v>
      </c>
      <c r="I309" s="8">
        <v>410</v>
      </c>
      <c r="J309" s="8">
        <v>435</v>
      </c>
      <c r="K309" s="8">
        <f>SUM(E309:H309)</f>
        <v>25</v>
      </c>
      <c r="L309" s="3">
        <f>K309/J309</f>
        <v>0.05747126436781609</v>
      </c>
    </row>
    <row r="310" spans="2:12" ht="12.75">
      <c r="B310" s="5" t="s">
        <v>459</v>
      </c>
      <c r="E310" s="8">
        <v>23</v>
      </c>
      <c r="F310" s="8">
        <v>27</v>
      </c>
      <c r="G310" s="8">
        <v>15</v>
      </c>
      <c r="H310" s="8">
        <v>95</v>
      </c>
      <c r="I310" s="8">
        <v>2686</v>
      </c>
      <c r="J310" s="8">
        <v>2846</v>
      </c>
      <c r="K310" s="8">
        <f>SUM(E310:H310)</f>
        <v>160</v>
      </c>
      <c r="L310" s="3">
        <f>K310/J310</f>
        <v>0.05621925509486999</v>
      </c>
    </row>
    <row r="311" ht="12.75">
      <c r="L311"/>
    </row>
    <row r="312" spans="1:12" ht="12.75">
      <c r="A312" t="s">
        <v>460</v>
      </c>
      <c r="B312" s="6" t="s">
        <v>461</v>
      </c>
      <c r="L312"/>
    </row>
    <row r="313" spans="3:12" ht="12.75">
      <c r="C313" t="s">
        <v>462</v>
      </c>
      <c r="D313" t="s">
        <v>463</v>
      </c>
      <c r="E313" s="8">
        <v>3</v>
      </c>
      <c r="F313" s="8">
        <v>0</v>
      </c>
      <c r="G313" s="8">
        <v>0</v>
      </c>
      <c r="H313" s="8">
        <v>47</v>
      </c>
      <c r="I313" s="8">
        <v>100</v>
      </c>
      <c r="J313" s="8">
        <v>150</v>
      </c>
      <c r="K313" s="8">
        <f>SUM(E313:H313)</f>
        <v>50</v>
      </c>
      <c r="L313" s="3">
        <f>K313/J313</f>
        <v>0.3333333333333333</v>
      </c>
    </row>
    <row r="314" spans="3:12" ht="12.75">
      <c r="C314" t="s">
        <v>464</v>
      </c>
      <c r="D314" t="s">
        <v>465</v>
      </c>
      <c r="E314" s="8">
        <v>5</v>
      </c>
      <c r="F314" s="8">
        <v>5</v>
      </c>
      <c r="G314" s="8">
        <v>1</v>
      </c>
      <c r="H314" s="8">
        <v>27</v>
      </c>
      <c r="I314" s="8">
        <v>167</v>
      </c>
      <c r="J314" s="8">
        <v>205</v>
      </c>
      <c r="K314" s="8">
        <f>SUM(E314:H314)</f>
        <v>38</v>
      </c>
      <c r="L314" s="3">
        <f>K314/J314</f>
        <v>0.18536585365853658</v>
      </c>
    </row>
    <row r="315" spans="3:12" ht="12.75">
      <c r="C315" t="s">
        <v>466</v>
      </c>
      <c r="D315" t="s">
        <v>467</v>
      </c>
      <c r="E315" s="8">
        <v>2</v>
      </c>
      <c r="F315" s="8">
        <v>0</v>
      </c>
      <c r="G315" s="8">
        <v>0</v>
      </c>
      <c r="H315" s="8">
        <v>628</v>
      </c>
      <c r="I315" s="8">
        <v>70</v>
      </c>
      <c r="J315" s="8">
        <v>700</v>
      </c>
      <c r="K315" s="8">
        <f>SUM(E315:H315)</f>
        <v>630</v>
      </c>
      <c r="L315" s="3">
        <f>K315/J315</f>
        <v>0.9</v>
      </c>
    </row>
    <row r="316" spans="2:12" ht="12.75">
      <c r="B316" s="5" t="s">
        <v>468</v>
      </c>
      <c r="E316" s="8">
        <v>10</v>
      </c>
      <c r="F316" s="8">
        <v>5</v>
      </c>
      <c r="G316" s="8">
        <v>1</v>
      </c>
      <c r="H316" s="8">
        <v>702</v>
      </c>
      <c r="I316" s="8">
        <v>337</v>
      </c>
      <c r="J316" s="8">
        <v>1055</v>
      </c>
      <c r="K316" s="8">
        <f>SUM(E316:H316)</f>
        <v>718</v>
      </c>
      <c r="L316" s="3">
        <f>K316/J316</f>
        <v>0.680568720379147</v>
      </c>
    </row>
    <row r="317" ht="12.75">
      <c r="L317"/>
    </row>
    <row r="318" spans="1:12" ht="12.75">
      <c r="A318" t="s">
        <v>469</v>
      </c>
      <c r="B318" s="6" t="s">
        <v>470</v>
      </c>
      <c r="L318"/>
    </row>
    <row r="319" spans="3:12" ht="12.75">
      <c r="C319" t="s">
        <v>471</v>
      </c>
      <c r="D319" t="s">
        <v>472</v>
      </c>
      <c r="E319" s="8">
        <v>0</v>
      </c>
      <c r="F319" s="8">
        <v>0</v>
      </c>
      <c r="G319" s="8">
        <v>0</v>
      </c>
      <c r="H319" s="8">
        <v>14</v>
      </c>
      <c r="I319" s="8">
        <v>52</v>
      </c>
      <c r="J319" s="8">
        <v>66</v>
      </c>
      <c r="K319" s="8">
        <f>SUM(E319:H319)</f>
        <v>14</v>
      </c>
      <c r="L319" s="3">
        <f>K319/J319</f>
        <v>0.21212121212121213</v>
      </c>
    </row>
    <row r="320" spans="2:12" ht="12.75">
      <c r="B320" s="5" t="s">
        <v>473</v>
      </c>
      <c r="E320" s="8">
        <v>0</v>
      </c>
      <c r="F320" s="8">
        <v>0</v>
      </c>
      <c r="G320" s="8">
        <v>0</v>
      </c>
      <c r="H320" s="8">
        <v>14</v>
      </c>
      <c r="I320" s="8">
        <v>52</v>
      </c>
      <c r="J320" s="8">
        <v>66</v>
      </c>
      <c r="K320" s="8">
        <f>SUM(E320:H320)</f>
        <v>14</v>
      </c>
      <c r="L320" s="3">
        <f>K320/J320</f>
        <v>0.21212121212121213</v>
      </c>
    </row>
    <row r="321" ht="12.75">
      <c r="L321"/>
    </row>
    <row r="322" spans="1:12" ht="12.75">
      <c r="A322" t="s">
        <v>474</v>
      </c>
      <c r="B322" s="6" t="s">
        <v>475</v>
      </c>
      <c r="L322"/>
    </row>
    <row r="323" spans="3:12" ht="12.75">
      <c r="C323" t="s">
        <v>476</v>
      </c>
      <c r="D323" t="s">
        <v>477</v>
      </c>
      <c r="E323" s="8">
        <v>5</v>
      </c>
      <c r="F323" s="8">
        <v>10</v>
      </c>
      <c r="G323" s="8">
        <v>2</v>
      </c>
      <c r="H323" s="8">
        <v>65</v>
      </c>
      <c r="I323" s="8">
        <v>500</v>
      </c>
      <c r="J323" s="8">
        <v>582</v>
      </c>
      <c r="K323" s="8">
        <f>SUM(E323:H323)</f>
        <v>82</v>
      </c>
      <c r="L323" s="3">
        <f>K323/J323</f>
        <v>0.140893470790378</v>
      </c>
    </row>
    <row r="324" spans="3:12" ht="12.75">
      <c r="C324" t="s">
        <v>478</v>
      </c>
      <c r="D324" t="s">
        <v>479</v>
      </c>
      <c r="E324" s="8">
        <v>6</v>
      </c>
      <c r="F324" s="8">
        <v>1</v>
      </c>
      <c r="G324" s="8">
        <v>3</v>
      </c>
      <c r="H324" s="8">
        <v>10</v>
      </c>
      <c r="I324" s="8">
        <v>284</v>
      </c>
      <c r="J324" s="8">
        <v>304</v>
      </c>
      <c r="K324" s="8">
        <f>SUM(E324:H324)</f>
        <v>20</v>
      </c>
      <c r="L324" s="3">
        <f>K324/J324</f>
        <v>0.06578947368421052</v>
      </c>
    </row>
    <row r="325" spans="2:12" ht="12.75">
      <c r="B325" s="5" t="s">
        <v>480</v>
      </c>
      <c r="E325" s="8">
        <v>11</v>
      </c>
      <c r="F325" s="8">
        <v>11</v>
      </c>
      <c r="G325" s="8">
        <v>5</v>
      </c>
      <c r="H325" s="8">
        <v>75</v>
      </c>
      <c r="I325" s="8">
        <v>784</v>
      </c>
      <c r="J325" s="8">
        <v>886</v>
      </c>
      <c r="K325" s="8">
        <f>SUM(E325:H325)</f>
        <v>102</v>
      </c>
      <c r="L325" s="3">
        <f>K325/J325</f>
        <v>0.11512415349887133</v>
      </c>
    </row>
    <row r="326" ht="12.75">
      <c r="L326"/>
    </row>
    <row r="327" spans="1:12" ht="12.75">
      <c r="A327" t="s">
        <v>481</v>
      </c>
      <c r="B327" s="6" t="s">
        <v>482</v>
      </c>
      <c r="L327"/>
    </row>
    <row r="328" spans="3:12" ht="12.75">
      <c r="C328" t="s">
        <v>483</v>
      </c>
      <c r="D328" t="s">
        <v>484</v>
      </c>
      <c r="E328" s="8">
        <v>1</v>
      </c>
      <c r="F328" s="8">
        <v>4</v>
      </c>
      <c r="G328" s="8">
        <v>5</v>
      </c>
      <c r="H328" s="8">
        <v>95</v>
      </c>
      <c r="I328" s="8">
        <v>259</v>
      </c>
      <c r="J328" s="8">
        <v>364</v>
      </c>
      <c r="K328" s="8">
        <f>SUM(E328:H328)</f>
        <v>105</v>
      </c>
      <c r="L328" s="3">
        <f>K328/J328</f>
        <v>0.28846153846153844</v>
      </c>
    </row>
    <row r="329" spans="3:12" ht="12.75">
      <c r="C329" t="s">
        <v>485</v>
      </c>
      <c r="D329" t="s">
        <v>486</v>
      </c>
      <c r="E329" s="8">
        <v>0</v>
      </c>
      <c r="F329" s="8">
        <v>1</v>
      </c>
      <c r="G329" s="8">
        <v>2</v>
      </c>
      <c r="H329" s="8">
        <v>20</v>
      </c>
      <c r="I329" s="8">
        <v>87</v>
      </c>
      <c r="J329" s="8">
        <v>110</v>
      </c>
      <c r="K329" s="8">
        <f>SUM(E329:H329)</f>
        <v>23</v>
      </c>
      <c r="L329" s="3">
        <f>K329/J329</f>
        <v>0.20909090909090908</v>
      </c>
    </row>
    <row r="330" spans="2:12" ht="12.75">
      <c r="B330" s="5" t="s">
        <v>487</v>
      </c>
      <c r="E330" s="8">
        <v>1</v>
      </c>
      <c r="F330" s="8">
        <v>5</v>
      </c>
      <c r="G330" s="8">
        <v>7</v>
      </c>
      <c r="H330" s="8">
        <v>115</v>
      </c>
      <c r="I330" s="8">
        <v>346</v>
      </c>
      <c r="J330" s="8">
        <v>474</v>
      </c>
      <c r="K330" s="8">
        <f>SUM(E330:H330)</f>
        <v>128</v>
      </c>
      <c r="L330" s="3">
        <f>K330/J330</f>
        <v>0.270042194092827</v>
      </c>
    </row>
    <row r="331" ht="12.75">
      <c r="L331"/>
    </row>
    <row r="332" spans="1:12" ht="12.75">
      <c r="A332" t="s">
        <v>488</v>
      </c>
      <c r="B332" s="6" t="s">
        <v>489</v>
      </c>
      <c r="L332"/>
    </row>
    <row r="333" spans="3:12" ht="12.75">
      <c r="C333" t="s">
        <v>490</v>
      </c>
      <c r="D333" t="s">
        <v>491</v>
      </c>
      <c r="E333" s="8">
        <v>5</v>
      </c>
      <c r="F333" s="8">
        <v>50</v>
      </c>
      <c r="G333" s="8">
        <v>9</v>
      </c>
      <c r="H333" s="8">
        <v>515</v>
      </c>
      <c r="I333" s="8">
        <v>2252</v>
      </c>
      <c r="J333" s="8">
        <v>2831</v>
      </c>
      <c r="K333" s="8">
        <f>SUM(E333:H333)</f>
        <v>579</v>
      </c>
      <c r="L333" s="3">
        <f>K333/J333</f>
        <v>0.20452137054044509</v>
      </c>
    </row>
    <row r="334" spans="2:12" ht="12.75">
      <c r="B334" s="5" t="s">
        <v>492</v>
      </c>
      <c r="E334" s="8">
        <v>5</v>
      </c>
      <c r="F334" s="8">
        <v>50</v>
      </c>
      <c r="G334" s="8">
        <v>9</v>
      </c>
      <c r="H334" s="8">
        <v>515</v>
      </c>
      <c r="I334" s="8">
        <v>2252</v>
      </c>
      <c r="J334" s="8">
        <v>2831</v>
      </c>
      <c r="K334" s="8">
        <f>SUM(E334:H334)</f>
        <v>579</v>
      </c>
      <c r="L334" s="3">
        <f>K334/J334</f>
        <v>0.20452137054044509</v>
      </c>
    </row>
    <row r="335" ht="12.75">
      <c r="L335"/>
    </row>
    <row r="336" spans="1:12" ht="12.75">
      <c r="A336" t="s">
        <v>493</v>
      </c>
      <c r="B336" s="6" t="s">
        <v>494</v>
      </c>
      <c r="L336"/>
    </row>
    <row r="337" spans="3:12" ht="12.75">
      <c r="C337" t="s">
        <v>495</v>
      </c>
      <c r="D337" t="s">
        <v>496</v>
      </c>
      <c r="E337" s="8">
        <v>16</v>
      </c>
      <c r="F337" s="8">
        <v>5</v>
      </c>
      <c r="G337" s="8">
        <v>12</v>
      </c>
      <c r="H337" s="8">
        <v>48</v>
      </c>
      <c r="I337" s="8">
        <v>538</v>
      </c>
      <c r="J337" s="8">
        <v>619</v>
      </c>
      <c r="K337" s="8">
        <f>SUM(E337:H337)</f>
        <v>81</v>
      </c>
      <c r="L337" s="3">
        <f>K337/J337</f>
        <v>0.1308562197092084</v>
      </c>
    </row>
    <row r="338" spans="3:12" ht="12.75">
      <c r="C338" t="s">
        <v>497</v>
      </c>
      <c r="D338" t="s">
        <v>498</v>
      </c>
      <c r="E338" s="8">
        <v>42</v>
      </c>
      <c r="F338" s="8">
        <v>37</v>
      </c>
      <c r="G338" s="8">
        <v>31</v>
      </c>
      <c r="H338" s="8">
        <v>145</v>
      </c>
      <c r="I338" s="8">
        <v>2861</v>
      </c>
      <c r="J338" s="8">
        <v>3116</v>
      </c>
      <c r="K338" s="8">
        <f>SUM(E338:H338)</f>
        <v>255</v>
      </c>
      <c r="L338" s="3">
        <f>K338/J338</f>
        <v>0.08183568677792041</v>
      </c>
    </row>
    <row r="339" spans="2:12" ht="12.75">
      <c r="B339" s="5" t="s">
        <v>499</v>
      </c>
      <c r="E339" s="8">
        <v>58</v>
      </c>
      <c r="F339" s="8">
        <v>42</v>
      </c>
      <c r="G339" s="8">
        <v>43</v>
      </c>
      <c r="H339" s="8">
        <v>193</v>
      </c>
      <c r="I339" s="8">
        <v>3399</v>
      </c>
      <c r="J339" s="8">
        <v>3735</v>
      </c>
      <c r="K339" s="8">
        <f>SUM(E339:H339)</f>
        <v>336</v>
      </c>
      <c r="L339" s="3">
        <f>K339/J339</f>
        <v>0.08995983935742972</v>
      </c>
    </row>
    <row r="340" ht="12.75">
      <c r="L340"/>
    </row>
    <row r="341" spans="1:12" ht="12.75">
      <c r="A341" t="s">
        <v>500</v>
      </c>
      <c r="B341" s="6" t="s">
        <v>501</v>
      </c>
      <c r="L341"/>
    </row>
    <row r="342" spans="3:12" ht="12.75">
      <c r="C342" t="s">
        <v>502</v>
      </c>
      <c r="D342" t="s">
        <v>503</v>
      </c>
      <c r="E342" s="8">
        <v>0</v>
      </c>
      <c r="F342" s="8">
        <v>2</v>
      </c>
      <c r="G342" s="8">
        <v>1</v>
      </c>
      <c r="H342" s="8">
        <v>73</v>
      </c>
      <c r="I342" s="8">
        <v>382</v>
      </c>
      <c r="J342" s="8">
        <v>458</v>
      </c>
      <c r="K342" s="8">
        <f aca="true" t="shared" si="16" ref="K342:K347">SUM(E342:H342)</f>
        <v>76</v>
      </c>
      <c r="L342" s="3">
        <f aca="true" t="shared" si="17" ref="L342:L347">K342/J342</f>
        <v>0.16593886462882096</v>
      </c>
    </row>
    <row r="343" spans="3:12" ht="12.75">
      <c r="C343" t="s">
        <v>504</v>
      </c>
      <c r="D343" t="s">
        <v>505</v>
      </c>
      <c r="E343" s="8">
        <v>0</v>
      </c>
      <c r="F343" s="8">
        <v>0</v>
      </c>
      <c r="G343" s="8">
        <v>3</v>
      </c>
      <c r="H343" s="8">
        <v>2</v>
      </c>
      <c r="I343" s="8">
        <v>96</v>
      </c>
      <c r="J343" s="8">
        <v>101</v>
      </c>
      <c r="K343" s="8">
        <f t="shared" si="16"/>
        <v>5</v>
      </c>
      <c r="L343" s="3">
        <f t="shared" si="17"/>
        <v>0.04950495049504951</v>
      </c>
    </row>
    <row r="344" spans="3:12" ht="12.75">
      <c r="C344" t="s">
        <v>506</v>
      </c>
      <c r="D344" t="s">
        <v>507</v>
      </c>
      <c r="E344" s="8">
        <v>2</v>
      </c>
      <c r="F344" s="8">
        <v>0</v>
      </c>
      <c r="G344" s="8">
        <v>0</v>
      </c>
      <c r="H344" s="8">
        <v>6</v>
      </c>
      <c r="I344" s="8">
        <v>171</v>
      </c>
      <c r="J344" s="8">
        <v>179</v>
      </c>
      <c r="K344" s="8">
        <f t="shared" si="16"/>
        <v>8</v>
      </c>
      <c r="L344" s="3">
        <f t="shared" si="17"/>
        <v>0.0446927374301676</v>
      </c>
    </row>
    <row r="345" spans="3:12" ht="12.75">
      <c r="C345" t="s">
        <v>508</v>
      </c>
      <c r="D345" t="s">
        <v>509</v>
      </c>
      <c r="E345" s="8">
        <v>0</v>
      </c>
      <c r="F345" s="8">
        <v>1</v>
      </c>
      <c r="G345" s="8">
        <v>1</v>
      </c>
      <c r="H345" s="8">
        <v>10</v>
      </c>
      <c r="I345" s="8">
        <v>89</v>
      </c>
      <c r="J345" s="8">
        <v>101</v>
      </c>
      <c r="K345" s="8">
        <f t="shared" si="16"/>
        <v>12</v>
      </c>
      <c r="L345" s="3">
        <f t="shared" si="17"/>
        <v>0.1188118811881188</v>
      </c>
    </row>
    <row r="346" spans="3:12" ht="12.75">
      <c r="C346" t="s">
        <v>510</v>
      </c>
      <c r="D346" t="s">
        <v>511</v>
      </c>
      <c r="E346" s="8">
        <v>0</v>
      </c>
      <c r="F346" s="8">
        <v>0</v>
      </c>
      <c r="G346" s="8">
        <v>0</v>
      </c>
      <c r="H346" s="8">
        <v>11</v>
      </c>
      <c r="I346" s="8">
        <v>105</v>
      </c>
      <c r="J346" s="8">
        <v>116</v>
      </c>
      <c r="K346" s="8">
        <f t="shared" si="16"/>
        <v>11</v>
      </c>
      <c r="L346" s="3">
        <f t="shared" si="17"/>
        <v>0.09482758620689655</v>
      </c>
    </row>
    <row r="347" spans="2:12" ht="12.75">
      <c r="B347" s="5" t="s">
        <v>512</v>
      </c>
      <c r="E347" s="8">
        <v>2</v>
      </c>
      <c r="F347" s="8">
        <v>3</v>
      </c>
      <c r="G347" s="8">
        <v>5</v>
      </c>
      <c r="H347" s="8">
        <v>102</v>
      </c>
      <c r="I347" s="8">
        <v>843</v>
      </c>
      <c r="J347" s="8">
        <v>955</v>
      </c>
      <c r="K347" s="8">
        <f t="shared" si="16"/>
        <v>112</v>
      </c>
      <c r="L347" s="3">
        <f t="shared" si="17"/>
        <v>0.11727748691099477</v>
      </c>
    </row>
    <row r="348" ht="12.75">
      <c r="L348"/>
    </row>
    <row r="349" spans="1:12" ht="12.75">
      <c r="A349" t="s">
        <v>513</v>
      </c>
      <c r="B349" s="6" t="s">
        <v>514</v>
      </c>
      <c r="L349"/>
    </row>
    <row r="350" spans="3:12" ht="12.75">
      <c r="C350" t="s">
        <v>515</v>
      </c>
      <c r="D350" t="s">
        <v>516</v>
      </c>
      <c r="E350" s="8">
        <v>9</v>
      </c>
      <c r="F350" s="8">
        <v>10</v>
      </c>
      <c r="G350" s="8">
        <v>15</v>
      </c>
      <c r="H350" s="8">
        <v>943</v>
      </c>
      <c r="I350" s="8">
        <v>1026</v>
      </c>
      <c r="J350" s="8">
        <v>2003</v>
      </c>
      <c r="K350" s="8">
        <f aca="true" t="shared" si="18" ref="K350:K362">SUM(E350:H350)</f>
        <v>977</v>
      </c>
      <c r="L350" s="3">
        <f aca="true" t="shared" si="19" ref="L350:L362">K350/J350</f>
        <v>0.48776834747878184</v>
      </c>
    </row>
    <row r="351" spans="3:12" ht="12.75">
      <c r="C351" t="s">
        <v>517</v>
      </c>
      <c r="D351" t="s">
        <v>518</v>
      </c>
      <c r="E351" s="8">
        <v>2</v>
      </c>
      <c r="F351" s="8">
        <v>7</v>
      </c>
      <c r="G351" s="8">
        <v>8</v>
      </c>
      <c r="H351" s="8">
        <v>299</v>
      </c>
      <c r="I351" s="8">
        <v>1247</v>
      </c>
      <c r="J351" s="8">
        <v>1563</v>
      </c>
      <c r="K351" s="8">
        <f t="shared" si="18"/>
        <v>316</v>
      </c>
      <c r="L351" s="3">
        <f t="shared" si="19"/>
        <v>0.20217530390275112</v>
      </c>
    </row>
    <row r="352" spans="3:12" ht="12.75">
      <c r="C352" t="s">
        <v>519</v>
      </c>
      <c r="D352" t="s">
        <v>520</v>
      </c>
      <c r="E352" s="8">
        <v>3</v>
      </c>
      <c r="F352" s="8">
        <v>14</v>
      </c>
      <c r="G352" s="8">
        <v>8</v>
      </c>
      <c r="H352" s="8">
        <v>547</v>
      </c>
      <c r="I352" s="8">
        <v>1344</v>
      </c>
      <c r="J352" s="8">
        <v>1916</v>
      </c>
      <c r="K352" s="8">
        <f t="shared" si="18"/>
        <v>572</v>
      </c>
      <c r="L352" s="3">
        <f t="shared" si="19"/>
        <v>0.2985386221294363</v>
      </c>
    </row>
    <row r="353" spans="3:12" ht="12.75">
      <c r="C353" t="s">
        <v>521</v>
      </c>
      <c r="D353" t="s">
        <v>522</v>
      </c>
      <c r="E353" s="8">
        <v>35</v>
      </c>
      <c r="F353" s="8">
        <v>37</v>
      </c>
      <c r="G353" s="8">
        <v>29</v>
      </c>
      <c r="H353" s="8">
        <v>327</v>
      </c>
      <c r="I353" s="8">
        <v>2563</v>
      </c>
      <c r="J353" s="8">
        <v>2991</v>
      </c>
      <c r="K353" s="8">
        <f t="shared" si="18"/>
        <v>428</v>
      </c>
      <c r="L353" s="3">
        <f t="shared" si="19"/>
        <v>0.14309595453025745</v>
      </c>
    </row>
    <row r="354" spans="3:12" ht="12.75">
      <c r="C354" t="s">
        <v>523</v>
      </c>
      <c r="D354" t="s">
        <v>524</v>
      </c>
      <c r="E354" s="8">
        <v>5</v>
      </c>
      <c r="F354" s="8">
        <v>11</v>
      </c>
      <c r="G354" s="8">
        <v>11</v>
      </c>
      <c r="H354" s="8">
        <v>760</v>
      </c>
      <c r="I354" s="8">
        <v>1339</v>
      </c>
      <c r="J354" s="8">
        <v>2126</v>
      </c>
      <c r="K354" s="8">
        <f t="shared" si="18"/>
        <v>787</v>
      </c>
      <c r="L354" s="3">
        <f t="shared" si="19"/>
        <v>0.37017873941674506</v>
      </c>
    </row>
    <row r="355" spans="3:12" ht="12.75">
      <c r="C355" t="s">
        <v>525</v>
      </c>
      <c r="D355" t="s">
        <v>526</v>
      </c>
      <c r="E355" s="8">
        <v>120</v>
      </c>
      <c r="F355" s="8">
        <v>165</v>
      </c>
      <c r="G355" s="8">
        <v>211</v>
      </c>
      <c r="H355" s="8">
        <v>8493</v>
      </c>
      <c r="I355" s="8">
        <v>8609</v>
      </c>
      <c r="J355" s="8">
        <v>17598</v>
      </c>
      <c r="K355" s="8">
        <f t="shared" si="18"/>
        <v>8989</v>
      </c>
      <c r="L355" s="3">
        <f t="shared" si="19"/>
        <v>0.5107966814410728</v>
      </c>
    </row>
    <row r="356" spans="3:12" ht="12.75">
      <c r="C356" t="s">
        <v>527</v>
      </c>
      <c r="D356" t="s">
        <v>528</v>
      </c>
      <c r="E356" s="8">
        <v>9</v>
      </c>
      <c r="F356" s="8">
        <v>8</v>
      </c>
      <c r="G356" s="8">
        <v>1</v>
      </c>
      <c r="H356" s="8">
        <v>300</v>
      </c>
      <c r="I356" s="8">
        <v>823</v>
      </c>
      <c r="J356" s="8">
        <v>1141</v>
      </c>
      <c r="K356" s="8">
        <f t="shared" si="18"/>
        <v>318</v>
      </c>
      <c r="L356" s="3">
        <f t="shared" si="19"/>
        <v>0.2787028921998247</v>
      </c>
    </row>
    <row r="357" spans="3:12" ht="12.75">
      <c r="C357" t="s">
        <v>529</v>
      </c>
      <c r="D357" t="s">
        <v>530</v>
      </c>
      <c r="E357" s="8">
        <v>10</v>
      </c>
      <c r="F357" s="8">
        <v>17</v>
      </c>
      <c r="G357" s="8">
        <v>13</v>
      </c>
      <c r="H357" s="8">
        <v>1562</v>
      </c>
      <c r="I357" s="8">
        <v>984</v>
      </c>
      <c r="J357" s="8">
        <v>2586</v>
      </c>
      <c r="K357" s="8">
        <f t="shared" si="18"/>
        <v>1602</v>
      </c>
      <c r="L357" s="3">
        <f t="shared" si="19"/>
        <v>0.6194895591647331</v>
      </c>
    </row>
    <row r="358" spans="3:12" ht="12.75">
      <c r="C358" t="s">
        <v>531</v>
      </c>
      <c r="D358" t="s">
        <v>532</v>
      </c>
      <c r="E358" s="8">
        <v>14</v>
      </c>
      <c r="F358" s="8">
        <v>6</v>
      </c>
      <c r="G358" s="8">
        <v>8</v>
      </c>
      <c r="H358" s="8">
        <v>294</v>
      </c>
      <c r="I358" s="8">
        <v>587</v>
      </c>
      <c r="J358" s="8">
        <v>909</v>
      </c>
      <c r="K358" s="8">
        <f t="shared" si="18"/>
        <v>322</v>
      </c>
      <c r="L358" s="3">
        <f t="shared" si="19"/>
        <v>0.3542354235423542</v>
      </c>
    </row>
    <row r="359" spans="3:12" ht="12.75">
      <c r="C359" t="s">
        <v>533</v>
      </c>
      <c r="D359" t="s">
        <v>534</v>
      </c>
      <c r="E359" s="8">
        <v>0</v>
      </c>
      <c r="F359" s="8">
        <v>7</v>
      </c>
      <c r="G359" s="8">
        <v>0</v>
      </c>
      <c r="H359" s="8">
        <v>13</v>
      </c>
      <c r="I359" s="8">
        <v>128</v>
      </c>
      <c r="J359" s="8">
        <v>148</v>
      </c>
      <c r="K359" s="8">
        <f t="shared" si="18"/>
        <v>20</v>
      </c>
      <c r="L359" s="3">
        <f t="shared" si="19"/>
        <v>0.13513513513513514</v>
      </c>
    </row>
    <row r="360" spans="3:12" ht="12.75">
      <c r="C360" t="s">
        <v>535</v>
      </c>
      <c r="D360" t="s">
        <v>536</v>
      </c>
      <c r="E360" s="8">
        <v>1</v>
      </c>
      <c r="F360" s="8">
        <v>0</v>
      </c>
      <c r="G360" s="8">
        <v>0</v>
      </c>
      <c r="H360" s="8">
        <v>5</v>
      </c>
      <c r="I360" s="8">
        <v>116</v>
      </c>
      <c r="J360" s="8">
        <v>122</v>
      </c>
      <c r="K360" s="8">
        <f t="shared" si="18"/>
        <v>6</v>
      </c>
      <c r="L360" s="3">
        <f t="shared" si="19"/>
        <v>0.04918032786885246</v>
      </c>
    </row>
    <row r="361" spans="3:12" ht="12.75">
      <c r="C361" t="s">
        <v>537</v>
      </c>
      <c r="D361" t="s">
        <v>538</v>
      </c>
      <c r="E361" s="8">
        <v>0</v>
      </c>
      <c r="F361" s="8">
        <v>1</v>
      </c>
      <c r="G361" s="8">
        <v>0</v>
      </c>
      <c r="H361" s="8">
        <v>7</v>
      </c>
      <c r="I361" s="8">
        <v>107</v>
      </c>
      <c r="J361" s="8">
        <v>115</v>
      </c>
      <c r="K361" s="8">
        <f t="shared" si="18"/>
        <v>8</v>
      </c>
      <c r="L361" s="3">
        <f t="shared" si="19"/>
        <v>0.06956521739130435</v>
      </c>
    </row>
    <row r="362" spans="2:12" ht="12.75">
      <c r="B362" s="5" t="s">
        <v>539</v>
      </c>
      <c r="E362" s="8">
        <v>208</v>
      </c>
      <c r="F362" s="8">
        <v>283</v>
      </c>
      <c r="G362" s="8">
        <v>304</v>
      </c>
      <c r="H362" s="8">
        <v>13550</v>
      </c>
      <c r="I362" s="8">
        <v>18873</v>
      </c>
      <c r="J362" s="8">
        <v>33218</v>
      </c>
      <c r="K362" s="8">
        <f t="shared" si="18"/>
        <v>14345</v>
      </c>
      <c r="L362" s="3">
        <f t="shared" si="19"/>
        <v>0.4318441808657957</v>
      </c>
    </row>
    <row r="363" ht="12.75">
      <c r="L363"/>
    </row>
    <row r="364" spans="1:12" ht="12.75">
      <c r="A364" t="s">
        <v>540</v>
      </c>
      <c r="B364" s="6" t="s">
        <v>541</v>
      </c>
      <c r="L364"/>
    </row>
    <row r="365" spans="3:12" ht="12.75">
      <c r="C365" t="s">
        <v>542</v>
      </c>
      <c r="D365" t="s">
        <v>543</v>
      </c>
      <c r="E365" s="8">
        <v>7</v>
      </c>
      <c r="F365" s="8">
        <v>4</v>
      </c>
      <c r="G365" s="8">
        <v>0</v>
      </c>
      <c r="H365" s="8">
        <v>340</v>
      </c>
      <c r="I365" s="8">
        <v>573</v>
      </c>
      <c r="J365" s="8">
        <v>924</v>
      </c>
      <c r="K365" s="8">
        <f>SUM(E365:H365)</f>
        <v>351</v>
      </c>
      <c r="L365" s="3">
        <f>K365/J365</f>
        <v>0.37987012987012986</v>
      </c>
    </row>
    <row r="366" spans="3:12" ht="12.75">
      <c r="C366" t="s">
        <v>544</v>
      </c>
      <c r="D366" t="s">
        <v>545</v>
      </c>
      <c r="E366" s="8">
        <v>4</v>
      </c>
      <c r="F366" s="8">
        <v>0</v>
      </c>
      <c r="G366" s="8">
        <v>3</v>
      </c>
      <c r="H366" s="8">
        <v>103</v>
      </c>
      <c r="I366" s="8">
        <v>613</v>
      </c>
      <c r="J366" s="8">
        <v>723</v>
      </c>
      <c r="K366" s="8">
        <f>SUM(E366:H366)</f>
        <v>110</v>
      </c>
      <c r="L366" s="3">
        <f>K366/J366</f>
        <v>0.15214384508990317</v>
      </c>
    </row>
    <row r="367" spans="3:12" ht="12.75">
      <c r="C367" t="s">
        <v>546</v>
      </c>
      <c r="D367" t="s">
        <v>547</v>
      </c>
      <c r="E367" s="8">
        <v>0</v>
      </c>
      <c r="F367" s="8">
        <v>0</v>
      </c>
      <c r="G367" s="8">
        <v>2</v>
      </c>
      <c r="H367" s="8">
        <v>13</v>
      </c>
      <c r="I367" s="8">
        <v>125</v>
      </c>
      <c r="J367" s="8">
        <v>140</v>
      </c>
      <c r="K367" s="8">
        <f>SUM(E367:H367)</f>
        <v>15</v>
      </c>
      <c r="L367" s="3">
        <f>K367/J367</f>
        <v>0.10714285714285714</v>
      </c>
    </row>
    <row r="368" spans="3:12" ht="12.75">
      <c r="C368" t="s">
        <v>548</v>
      </c>
      <c r="D368" t="s">
        <v>549</v>
      </c>
      <c r="E368" s="8">
        <v>2</v>
      </c>
      <c r="F368" s="8">
        <v>0</v>
      </c>
      <c r="G368" s="8">
        <v>0</v>
      </c>
      <c r="H368" s="8">
        <v>0</v>
      </c>
      <c r="I368" s="8">
        <v>88</v>
      </c>
      <c r="J368" s="8">
        <v>90</v>
      </c>
      <c r="K368" s="8">
        <f>SUM(E368:H368)</f>
        <v>2</v>
      </c>
      <c r="L368" s="3">
        <f>K368/J368</f>
        <v>0.022222222222222223</v>
      </c>
    </row>
    <row r="369" spans="2:12" ht="12.75">
      <c r="B369" s="5" t="s">
        <v>550</v>
      </c>
      <c r="E369" s="8">
        <v>13</v>
      </c>
      <c r="F369" s="8">
        <v>4</v>
      </c>
      <c r="G369" s="8">
        <v>5</v>
      </c>
      <c r="H369" s="8">
        <v>456</v>
      </c>
      <c r="I369" s="8">
        <v>1399</v>
      </c>
      <c r="J369" s="8">
        <v>1877</v>
      </c>
      <c r="K369" s="8">
        <f>SUM(E369:H369)</f>
        <v>478</v>
      </c>
      <c r="L369" s="3">
        <f>K369/J369</f>
        <v>0.25466169419286094</v>
      </c>
    </row>
    <row r="370" ht="12.75">
      <c r="L370"/>
    </row>
    <row r="371" spans="1:12" ht="12.75">
      <c r="A371" t="s">
        <v>551</v>
      </c>
      <c r="B371" s="6" t="s">
        <v>552</v>
      </c>
      <c r="L371"/>
    </row>
    <row r="372" spans="3:12" ht="12.75">
      <c r="C372" t="s">
        <v>553</v>
      </c>
      <c r="D372" t="s">
        <v>554</v>
      </c>
      <c r="E372" s="8">
        <v>2</v>
      </c>
      <c r="F372" s="8">
        <v>1</v>
      </c>
      <c r="G372" s="8">
        <v>3</v>
      </c>
      <c r="H372" s="8">
        <v>21</v>
      </c>
      <c r="I372" s="8">
        <v>110</v>
      </c>
      <c r="J372" s="8">
        <v>137</v>
      </c>
      <c r="K372" s="8">
        <f aca="true" t="shared" si="20" ref="K372:K377">SUM(E372:H372)</f>
        <v>27</v>
      </c>
      <c r="L372" s="3">
        <f aca="true" t="shared" si="21" ref="L372:L377">K372/J372</f>
        <v>0.19708029197080293</v>
      </c>
    </row>
    <row r="373" spans="3:12" ht="12.75">
      <c r="C373" t="s">
        <v>555</v>
      </c>
      <c r="D373" t="s">
        <v>556</v>
      </c>
      <c r="E373" s="8">
        <v>1</v>
      </c>
      <c r="F373" s="8">
        <v>1</v>
      </c>
      <c r="G373" s="8">
        <v>2</v>
      </c>
      <c r="H373" s="8">
        <v>69</v>
      </c>
      <c r="I373" s="8">
        <v>50</v>
      </c>
      <c r="J373" s="8">
        <v>123</v>
      </c>
      <c r="K373" s="8">
        <f t="shared" si="20"/>
        <v>73</v>
      </c>
      <c r="L373" s="3">
        <f t="shared" si="21"/>
        <v>0.5934959349593496</v>
      </c>
    </row>
    <row r="374" spans="3:12" ht="12.75">
      <c r="C374" t="s">
        <v>557</v>
      </c>
      <c r="D374" t="s">
        <v>558</v>
      </c>
      <c r="E374" s="8">
        <v>0</v>
      </c>
      <c r="F374" s="8">
        <v>23</v>
      </c>
      <c r="G374" s="8">
        <v>24</v>
      </c>
      <c r="H374" s="8">
        <v>36</v>
      </c>
      <c r="I374" s="8">
        <v>250</v>
      </c>
      <c r="J374" s="8">
        <v>333</v>
      </c>
      <c r="K374" s="8">
        <f t="shared" si="20"/>
        <v>83</v>
      </c>
      <c r="L374" s="3">
        <f t="shared" si="21"/>
        <v>0.24924924924924924</v>
      </c>
    </row>
    <row r="375" spans="2:12" ht="12.75">
      <c r="B375" s="5" t="s">
        <v>559</v>
      </c>
      <c r="E375" s="8">
        <v>3</v>
      </c>
      <c r="F375" s="8">
        <v>25</v>
      </c>
      <c r="G375" s="8">
        <v>29</v>
      </c>
      <c r="H375" s="8">
        <v>126</v>
      </c>
      <c r="I375" s="8">
        <v>410</v>
      </c>
      <c r="J375" s="8">
        <v>593</v>
      </c>
      <c r="K375" s="8">
        <f t="shared" si="20"/>
        <v>183</v>
      </c>
      <c r="L375" s="3">
        <f t="shared" si="21"/>
        <v>0.3086003372681282</v>
      </c>
    </row>
    <row r="376" ht="12.75">
      <c r="B376" s="5"/>
    </row>
    <row r="377" spans="2:13" ht="12.75">
      <c r="B377" s="5" t="s">
        <v>567</v>
      </c>
      <c r="E377" s="8">
        <v>5</v>
      </c>
      <c r="F377" s="8">
        <v>1</v>
      </c>
      <c r="G377" s="8">
        <v>7</v>
      </c>
      <c r="H377" s="8">
        <v>54</v>
      </c>
      <c r="I377" s="8">
        <v>160</v>
      </c>
      <c r="J377" s="8">
        <f>SUM(E377:I377)</f>
        <v>227</v>
      </c>
      <c r="K377" s="8">
        <f t="shared" si="20"/>
        <v>67</v>
      </c>
      <c r="L377" s="3">
        <f t="shared" si="21"/>
        <v>0.29515418502202645</v>
      </c>
      <c r="M377" t="s">
        <v>568</v>
      </c>
    </row>
    <row r="378" ht="12.75">
      <c r="L378"/>
    </row>
    <row r="379" spans="1:12" ht="12.75">
      <c r="A379" t="s">
        <v>5</v>
      </c>
      <c r="B379" s="5" t="s">
        <v>566</v>
      </c>
      <c r="E379" s="8">
        <f>8991+E377</f>
        <v>8996</v>
      </c>
      <c r="F379" s="8">
        <f>23557+F377</f>
        <v>23558</v>
      </c>
      <c r="G379" s="8">
        <f>44078+G377</f>
        <v>44085</v>
      </c>
      <c r="H379" s="8">
        <f>191922+H377</f>
        <v>191976</v>
      </c>
      <c r="I379" s="8">
        <f>488893+I377</f>
        <v>489053</v>
      </c>
      <c r="J379" s="8">
        <f>SUM(E379:I379)</f>
        <v>757668</v>
      </c>
      <c r="K379" s="8">
        <f>SUM(E379:H379)</f>
        <v>268615</v>
      </c>
      <c r="L379" s="3">
        <f>K379/J379</f>
        <v>0.3545286325936954</v>
      </c>
    </row>
    <row r="381" spans="2:23" ht="12.75" customHeight="1">
      <c r="B381" s="12" t="s">
        <v>569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2:23" ht="30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</sheetData>
  <mergeCells count="3">
    <mergeCell ref="B1:M1"/>
    <mergeCell ref="B2:M2"/>
    <mergeCell ref="B381:L382"/>
  </mergeCells>
  <printOptions horizontalCentered="1"/>
  <pageMargins left="0.25" right="0.25" top="0.25" bottom="0.5" header="0.25" footer="0.25"/>
  <pageSetup fitToHeight="0" fitToWidth="1" horizontalDpi="600" verticalDpi="600" orientation="landscape" r:id="rId2"/>
  <headerFooter alignWithMargins="0">
    <oddHeader>&amp;C&amp;G</oddHeader>
    <oddFooter>&amp;L&amp;8PREPARED BY DATA AND RESEARCH
2/3/2004&amp;R&amp;8PAGE: &amp;P OF &amp;N</oddFooter>
  </headerFooter>
  <rowBreaks count="12" manualBreakCount="12">
    <brk id="32" max="255" man="1"/>
    <brk id="64" max="255" man="1"/>
    <brk id="95" max="255" man="1"/>
    <brk id="111" max="255" man="1"/>
    <brk id="141" max="255" man="1"/>
    <brk id="171" max="255" man="1"/>
    <brk id="200" max="255" man="1"/>
    <brk id="232" max="255" man="1"/>
    <brk id="263" max="255" man="1"/>
    <brk id="294" max="255" man="1"/>
    <brk id="326" max="255" man="1"/>
    <brk id="3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2004-02-03T21:47:04Z</cp:lastPrinted>
  <dcterms:created xsi:type="dcterms:W3CDTF">2004-02-03T21:30:50Z</dcterms:created>
  <dcterms:modified xsi:type="dcterms:W3CDTF">2004-02-09T21:37:37Z</dcterms:modified>
  <cp:category/>
  <cp:version/>
  <cp:contentType/>
  <cp:contentStatus/>
</cp:coreProperties>
</file>