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3425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<sst xmlns="http://schemas.openxmlformats.org/spreadsheetml/2006/main" count="28" uniqueCount="28">
  <si>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COMPARISON OF FUNDING 
FY2007-08 THROUGH FY2011-12 PROPOSED</t>
  </si>
  <si>
    <t>FY2007-08</t>
  </si>
  <si>
    <t>FY2007-08 FINAL</t>
  </si>
  <si>
    <t>FY2008-09 APPROPRIATION</t>
  </si>
  <si>
    <t>FY2008-09 FINAL</t>
  </si>
  <si>
    <t>FY2009-10 APPROPRIATION</t>
  </si>
  <si>
    <t>FY2009-10 FINAL</t>
  </si>
  <si>
    <t>FY2010-11 APPROPRIATION CURRENT FUNDING</t>
  </si>
  <si>
    <t>PRELIMINARY FY2010-11 DECEMBER CALCULATION</t>
  </si>
  <si>
    <r>
      <t xml:space="preserve">PRELIMINARY FY2010-11 DECEMBER WITH </t>
    </r>
    <r>
      <rPr>
        <sz val="11"/>
        <color indexed="10"/>
        <rFont val="Calibri"/>
        <family val="2"/>
      </rPr>
      <t>NO CHANGE STATE SHARE</t>
    </r>
  </si>
  <si>
    <t>Assessed Valuation</t>
  </si>
  <si>
    <t>Total Program</t>
  </si>
  <si>
    <t xml:space="preserve">  Property Taxes</t>
  </si>
  <si>
    <t xml:space="preserve">  Specific Ownership Taxes</t>
  </si>
  <si>
    <t xml:space="preserve">  State Share</t>
  </si>
  <si>
    <t xml:space="preserve">  State Average PPR</t>
  </si>
  <si>
    <t>Funded Pupil Count</t>
  </si>
  <si>
    <t xml:space="preserve">   Online Pupil Count</t>
  </si>
  <si>
    <t>At-Risk Pupil Count</t>
  </si>
  <si>
    <t>At-Risk Funding (In Total Program)</t>
  </si>
  <si>
    <t>Amount of Rescission</t>
  </si>
  <si>
    <t>Percentage of Rescission</t>
  </si>
  <si>
    <t>Full Funding Total Program Amount</t>
  </si>
  <si>
    <t>Increase in Total Program</t>
  </si>
  <si>
    <t>Additional State Budget Stabilization Funding Reduction</t>
  </si>
  <si>
    <t>Property Tax Districts Categorical Buyout</t>
  </si>
  <si>
    <t>CHANGE FROM APPROPRIATION</t>
  </si>
  <si>
    <r>
      <t>CHANGE FROM APPROPRIATION</t>
    </r>
    <r>
      <rPr>
        <sz val="11"/>
        <color indexed="10"/>
        <rFont val="Calibri"/>
        <family val="2"/>
      </rPr>
      <t>NO CHANGE STATE SHARE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</si>
</sst>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#,##0.0_);[Red]\(#,##0.0\)"/>
    <numFmt numFmtId="167" formatCode="0.0%"/>
    <numFmt numFmtId="168" formatCode="0.000%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0" borderId="0" xfId="0" applyAlignment="1">
      <alignment wrapText="1"/>
    </xf>
    <xf numFmtId="3" fontId="18" fillId="0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3" fontId="0" fillId="0" borderId="0" xfId="0" applyNumberFormat="1" applyAlignment="1">
      <alignment/>
    </xf>
    <xf numFmtId="40" fontId="0" fillId="0" borderId="11" xfId="0" applyNumberFormat="1" applyBorder="1" applyAlignment="1">
      <alignment/>
    </xf>
    <xf numFmtId="40" fontId="0" fillId="33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40" fontId="0" fillId="0" borderId="0" xfId="0" applyNumberFormat="1" applyAlignment="1">
      <alignment/>
    </xf>
    <xf numFmtId="40" fontId="0" fillId="33" borderId="0" xfId="0" applyNumberFormat="1" applyFill="1" applyAlignment="1">
      <alignment/>
    </xf>
    <xf numFmtId="40" fontId="0" fillId="34" borderId="0" xfId="0" applyNumberFormat="1" applyFill="1" applyAlignment="1">
      <alignment/>
    </xf>
    <xf numFmtId="2" fontId="0" fillId="0" borderId="0" xfId="0" applyNumberFormat="1" applyAlignment="1">
      <alignment/>
    </xf>
    <xf numFmtId="40" fontId="0" fillId="0" borderId="0" xfId="0" applyNumberFormat="1" applyFill="1" applyAlignment="1" applyProtection="1">
      <alignment/>
      <protection/>
    </xf>
    <xf numFmtId="166" fontId="0" fillId="0" borderId="0" xfId="0" applyNumberFormat="1" applyAlignment="1">
      <alignment/>
    </xf>
    <xf numFmtId="166" fontId="0" fillId="33" borderId="0" xfId="0" applyNumberFormat="1" applyFill="1" applyAlignment="1">
      <alignment/>
    </xf>
    <xf numFmtId="165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168" fontId="0" fillId="0" borderId="0" xfId="57" applyNumberFormat="1" applyFont="1" applyAlignment="1">
      <alignment/>
    </xf>
    <xf numFmtId="43" fontId="0" fillId="0" borderId="0" xfId="42" applyFont="1" applyAlignment="1">
      <alignment/>
    </xf>
    <xf numFmtId="40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0" fontId="0" fillId="0" borderId="13" xfId="0" applyNumberFormat="1" applyBorder="1" applyAlignment="1">
      <alignment/>
    </xf>
    <xf numFmtId="4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40" fontId="0" fillId="0" borderId="16" xfId="0" applyNumberFormat="1" applyBorder="1" applyAlignment="1">
      <alignment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2.57421875" style="0" customWidth="1"/>
    <col min="2" max="2" width="17.28125" style="0" bestFit="1" customWidth="1"/>
    <col min="3" max="4" width="16.140625" style="0" bestFit="1" customWidth="1"/>
    <col min="5" max="5" width="16.140625" style="0" customWidth="1"/>
    <col min="6" max="6" width="16.140625" style="0" bestFit="1" customWidth="1"/>
    <col min="7" max="7" width="17.00390625" style="0" customWidth="1"/>
    <col min="8" max="8" width="16.140625" style="0" bestFit="1" customWidth="1"/>
    <col min="9" max="9" width="16.140625" style="0" customWidth="1"/>
    <col min="10" max="10" width="16.140625" style="0" bestFit="1" customWidth="1"/>
    <col min="11" max="11" width="16.140625" style="0" customWidth="1"/>
    <col min="12" max="12" width="15.421875" style="0" customWidth="1"/>
    <col min="13" max="13" width="16.140625" style="0" bestFit="1" customWidth="1"/>
  </cols>
  <sheetData>
    <row r="1" spans="1:12" s="4" customFormat="1" ht="7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31" t="s">
        <v>9</v>
      </c>
      <c r="K1" s="2" t="s">
        <v>26</v>
      </c>
      <c r="L1" s="2" t="s">
        <v>27</v>
      </c>
    </row>
    <row r="2" spans="1:11" ht="15">
      <c r="A2" t="s">
        <v>10</v>
      </c>
      <c r="B2" s="5">
        <v>83908261959</v>
      </c>
      <c r="C2" s="5"/>
      <c r="D2" s="6">
        <v>86183655222</v>
      </c>
      <c r="E2" s="7"/>
      <c r="F2" s="6">
        <v>96168424808</v>
      </c>
      <c r="G2" s="7"/>
      <c r="H2" s="7">
        <v>91011376088.57396</v>
      </c>
      <c r="I2" s="7">
        <v>91063772106</v>
      </c>
      <c r="J2" s="7">
        <v>91063772106</v>
      </c>
      <c r="K2" s="7"/>
    </row>
    <row r="3" spans="1:13" ht="15">
      <c r="A3" t="s">
        <v>11</v>
      </c>
      <c r="B3" s="8">
        <v>5068284706.450002</v>
      </c>
      <c r="C3" s="8">
        <f>B3-250000</f>
        <v>5068034706.450002</v>
      </c>
      <c r="D3" s="9">
        <v>5354796950.119996</v>
      </c>
      <c r="E3" s="10">
        <v>5347325784.049999</v>
      </c>
      <c r="F3" s="9">
        <v>5717292422.819999</v>
      </c>
      <c r="G3" s="11">
        <v>5586087038.7300005</v>
      </c>
      <c r="H3" s="8">
        <f>SUM(H4:H6)</f>
        <v>5441391679.9013</v>
      </c>
      <c r="I3" s="8">
        <f>SUM(I4:I6)</f>
        <v>5441603048.85</v>
      </c>
      <c r="J3" s="8">
        <f>SUM(J4:J6)</f>
        <v>5418630761.38</v>
      </c>
      <c r="K3" s="8">
        <f>I3-H3</f>
        <v>211368.94869995117</v>
      </c>
      <c r="L3" s="8">
        <f>J3-H3</f>
        <v>-22760918.521300316</v>
      </c>
      <c r="M3" s="12"/>
    </row>
    <row r="4" spans="1:13" ht="15">
      <c r="A4" t="s">
        <v>12</v>
      </c>
      <c r="B4" s="12">
        <v>1755295069.0900009</v>
      </c>
      <c r="C4" s="12">
        <v>1755295069.0900009</v>
      </c>
      <c r="D4" s="13">
        <v>1794116043.0399995</v>
      </c>
      <c r="E4" s="12">
        <v>1794116043.0399995</v>
      </c>
      <c r="F4" s="13">
        <v>1920386870.8300014</v>
      </c>
      <c r="G4" s="12">
        <v>1920386870.8300014</v>
      </c>
      <c r="H4" s="12">
        <v>1890925430.75</v>
      </c>
      <c r="I4" s="12">
        <v>1880985488.16</v>
      </c>
      <c r="J4" s="12">
        <v>1880985488.16</v>
      </c>
      <c r="K4" s="23">
        <f aca="true" t="shared" si="0" ref="K4:K14">I4-H4</f>
        <v>-9939942.589999914</v>
      </c>
      <c r="L4" s="12">
        <f>J4-H4</f>
        <v>-9939942.589999914</v>
      </c>
      <c r="M4" s="12"/>
    </row>
    <row r="5" spans="1:13" ht="15">
      <c r="A5" t="s">
        <v>13</v>
      </c>
      <c r="B5" s="12">
        <v>160484485.97000006</v>
      </c>
      <c r="C5" s="12">
        <v>160484485.97000006</v>
      </c>
      <c r="D5" s="13">
        <v>161865748.79000014</v>
      </c>
      <c r="E5" s="12">
        <v>161865748.79000014</v>
      </c>
      <c r="F5" s="13">
        <v>148422515.42000002</v>
      </c>
      <c r="G5" s="12">
        <v>148422515.42000002</v>
      </c>
      <c r="H5" s="12">
        <v>150648853.1512999</v>
      </c>
      <c r="I5" s="12">
        <v>137827877.22</v>
      </c>
      <c r="J5" s="12">
        <v>137827877.22</v>
      </c>
      <c r="K5" s="23">
        <f t="shared" si="0"/>
        <v>-12820975.931299895</v>
      </c>
      <c r="L5" s="12">
        <f>J5-H5</f>
        <v>-12820975.931299895</v>
      </c>
      <c r="M5" s="12"/>
    </row>
    <row r="6" spans="1:13" ht="15">
      <c r="A6" t="s">
        <v>14</v>
      </c>
      <c r="B6" s="12">
        <v>3152505151.3900013</v>
      </c>
      <c r="C6" s="12">
        <f>B6-250000</f>
        <v>3152255151.3900013</v>
      </c>
      <c r="D6" s="13">
        <v>3398815158.2900014</v>
      </c>
      <c r="E6" s="12">
        <f>E3-E4-E5</f>
        <v>3391343992.22</v>
      </c>
      <c r="F6" s="13">
        <v>3648483036.570001</v>
      </c>
      <c r="G6" s="12">
        <f>G3-G4-G5</f>
        <v>3517277652.479999</v>
      </c>
      <c r="H6" s="14">
        <v>3399817396</v>
      </c>
      <c r="I6" s="14">
        <v>3422789683.47</v>
      </c>
      <c r="J6" s="14">
        <v>3399817396</v>
      </c>
      <c r="K6" s="23">
        <f t="shared" si="0"/>
        <v>22972287.46999979</v>
      </c>
      <c r="L6" s="12">
        <f>J6-H6</f>
        <v>0</v>
      </c>
      <c r="M6" s="12"/>
    </row>
    <row r="7" spans="1:13" ht="15">
      <c r="A7" t="s">
        <v>15</v>
      </c>
      <c r="B7" s="12">
        <v>6661.05</v>
      </c>
      <c r="C7" s="12">
        <f>C3/C8</f>
        <v>6660.717500047968</v>
      </c>
      <c r="D7" s="13">
        <v>6881.81</v>
      </c>
      <c r="E7" s="15">
        <v>6871.969001880004</v>
      </c>
      <c r="F7" s="13">
        <v>7241.69</v>
      </c>
      <c r="G7" s="12">
        <f>G3/G8</f>
        <v>7075.504870736623</v>
      </c>
      <c r="H7" s="16">
        <v>6821.708497201471</v>
      </c>
      <c r="I7" s="16">
        <v>6811.68</v>
      </c>
      <c r="J7" s="16">
        <v>6801.95</v>
      </c>
      <c r="K7" s="23">
        <f t="shared" si="0"/>
        <v>-10.0284972014706</v>
      </c>
      <c r="L7" s="12">
        <f>J7-H7</f>
        <v>-19.758497201471073</v>
      </c>
      <c r="M7" s="12"/>
    </row>
    <row r="8" spans="1:13" ht="15">
      <c r="A8" t="s">
        <v>16</v>
      </c>
      <c r="B8" s="17">
        <v>760884.2000000005</v>
      </c>
      <c r="C8" s="17">
        <v>760884.2000000005</v>
      </c>
      <c r="D8" s="18">
        <v>778108.4</v>
      </c>
      <c r="E8" s="19">
        <v>778135.9000000001</v>
      </c>
      <c r="F8" s="18">
        <v>789496.5999999999</v>
      </c>
      <c r="G8" s="19">
        <v>789496.5999999996</v>
      </c>
      <c r="H8" s="17">
        <v>797438.5000000001</v>
      </c>
      <c r="I8" s="17">
        <v>798676.7</v>
      </c>
      <c r="J8" s="17">
        <v>798676.7</v>
      </c>
      <c r="K8" s="23">
        <f t="shared" si="0"/>
        <v>1238.199999999837</v>
      </c>
      <c r="L8" s="12">
        <f aca="true" t="shared" si="1" ref="L8:L14">J8-H8</f>
        <v>1238.199999999837</v>
      </c>
      <c r="M8" s="12"/>
    </row>
    <row r="9" spans="1:13" ht="15">
      <c r="A9" t="s">
        <v>17</v>
      </c>
      <c r="B9" s="17">
        <v>8668.5</v>
      </c>
      <c r="C9" s="17">
        <v>8668.5</v>
      </c>
      <c r="D9" s="18">
        <v>10725</v>
      </c>
      <c r="E9" s="17">
        <v>10725</v>
      </c>
      <c r="F9" s="18">
        <v>12416</v>
      </c>
      <c r="G9" s="17">
        <v>12416</v>
      </c>
      <c r="H9" s="17">
        <v>12416</v>
      </c>
      <c r="I9" s="17">
        <v>14228.5</v>
      </c>
      <c r="J9" s="17">
        <v>14228.5</v>
      </c>
      <c r="K9" s="23">
        <f t="shared" si="0"/>
        <v>1812.5</v>
      </c>
      <c r="L9" s="12">
        <f t="shared" si="1"/>
        <v>1812.5</v>
      </c>
      <c r="M9" s="12"/>
    </row>
    <row r="10" spans="1:13" ht="15">
      <c r="A10" t="s">
        <v>18</v>
      </c>
      <c r="B10" s="17">
        <v>236145.09999999998</v>
      </c>
      <c r="C10" s="17">
        <v>236145.09999999998</v>
      </c>
      <c r="D10" s="18">
        <v>242991.79999999996</v>
      </c>
      <c r="E10" s="17">
        <v>242991.79999999996</v>
      </c>
      <c r="F10" s="18">
        <v>267912.8000000001</v>
      </c>
      <c r="G10" s="17">
        <v>267912.8000000001</v>
      </c>
      <c r="H10" s="17">
        <v>276435</v>
      </c>
      <c r="I10" s="17">
        <v>284927.5</v>
      </c>
      <c r="J10" s="17">
        <v>284927.5</v>
      </c>
      <c r="K10" s="23">
        <f t="shared" si="0"/>
        <v>8492.5</v>
      </c>
      <c r="L10" s="12">
        <f t="shared" si="1"/>
        <v>8492.5</v>
      </c>
      <c r="M10" s="12"/>
    </row>
    <row r="11" spans="1:13" ht="15">
      <c r="A11" t="s">
        <v>19</v>
      </c>
      <c r="B11" s="12">
        <v>214395643.83000022</v>
      </c>
      <c r="C11" s="12">
        <v>214395643.83000022</v>
      </c>
      <c r="D11" s="13">
        <v>226145091.39999992</v>
      </c>
      <c r="E11" s="12">
        <v>226145091.39999992</v>
      </c>
      <c r="F11" s="13">
        <v>258814390.49000007</v>
      </c>
      <c r="G11" s="12">
        <v>258814390.49</v>
      </c>
      <c r="H11" s="12">
        <v>269171437.62999994</v>
      </c>
      <c r="I11" s="12">
        <v>276437156.21</v>
      </c>
      <c r="J11" s="12">
        <v>276437156.21</v>
      </c>
      <c r="K11" s="23">
        <f t="shared" si="0"/>
        <v>7265718.580000043</v>
      </c>
      <c r="L11" s="12">
        <f t="shared" si="1"/>
        <v>7265718.580000043</v>
      </c>
      <c r="M11" s="12"/>
    </row>
    <row r="12" spans="1:13" ht="15">
      <c r="A12" t="s">
        <v>20</v>
      </c>
      <c r="C12" s="12">
        <f>B3-C3</f>
        <v>250000</v>
      </c>
      <c r="E12" s="12">
        <f>D3-E3</f>
        <v>7471166.069996834</v>
      </c>
      <c r="G12" s="12">
        <f>F3-G3</f>
        <v>131205384.08999825</v>
      </c>
      <c r="H12" s="17">
        <v>368496541.77</v>
      </c>
      <c r="I12" s="12">
        <f>I17-I3</f>
        <v>381211100.8899994</v>
      </c>
      <c r="J12" s="12">
        <f>J17-J3</f>
        <v>404183388.35999966</v>
      </c>
      <c r="K12" s="23">
        <f t="shared" si="0"/>
        <v>12714559.119999409</v>
      </c>
      <c r="L12" s="12">
        <f t="shared" si="1"/>
        <v>35686846.589999676</v>
      </c>
      <c r="M12" s="12"/>
    </row>
    <row r="13" spans="1:13" ht="15">
      <c r="A13" t="s">
        <v>21</v>
      </c>
      <c r="C13" s="20">
        <f>C12/B3</f>
        <v>4.932635289447038E-05</v>
      </c>
      <c r="E13" s="20">
        <f>E12/D3</f>
        <v>0.0013952286407105338</v>
      </c>
      <c r="G13" s="20">
        <f>G12/F3</f>
        <v>0.022948867118691554</v>
      </c>
      <c r="H13" s="20">
        <f>H12/H17</f>
        <v>0.06345956917724155</v>
      </c>
      <c r="I13" s="20">
        <f>I12/H17</f>
        <v>0.06564917030662565</v>
      </c>
      <c r="J13" s="20">
        <f>J12/J17</f>
        <v>0.06941375389390493</v>
      </c>
      <c r="K13" s="23">
        <f t="shared" si="0"/>
        <v>0.0021896011293841</v>
      </c>
      <c r="M13" s="12"/>
    </row>
    <row r="14" spans="1:12" ht="15">
      <c r="A14" t="s">
        <v>25</v>
      </c>
      <c r="H14" s="12">
        <v>1488060</v>
      </c>
      <c r="I14" s="12">
        <v>1602337.03</v>
      </c>
      <c r="J14" s="22">
        <v>1652649.69</v>
      </c>
      <c r="K14" s="23">
        <f t="shared" si="0"/>
        <v>114277.03000000003</v>
      </c>
      <c r="L14" s="12">
        <f t="shared" si="1"/>
        <v>164589.68999999994</v>
      </c>
    </row>
    <row r="15" spans="8:11" ht="15">
      <c r="H15" s="21">
        <f>H14/H3</f>
        <v>0.00027347048099779346</v>
      </c>
      <c r="I15" s="21">
        <f>I14/I3</f>
        <v>0.00029446047710860303</v>
      </c>
      <c r="J15" s="21">
        <f>J14/J3</f>
        <v>0.0003049939667007516</v>
      </c>
      <c r="K15" s="21"/>
    </row>
    <row r="16" spans="8:9" ht="15">
      <c r="H16" s="12"/>
      <c r="I16" s="12"/>
    </row>
    <row r="17" spans="1:12" ht="15">
      <c r="A17" t="s">
        <v>22</v>
      </c>
      <c r="H17" s="12">
        <v>5806792364.770002</v>
      </c>
      <c r="I17" s="12">
        <v>5822814149.74</v>
      </c>
      <c r="J17" s="12">
        <v>5822814149.74</v>
      </c>
      <c r="K17" s="23">
        <f>I17-H17</f>
        <v>16021784.969997406</v>
      </c>
      <c r="L17" s="12">
        <f>J17-H17</f>
        <v>16021784.969997406</v>
      </c>
    </row>
    <row r="18" spans="9:11" ht="15">
      <c r="I18" s="12"/>
      <c r="J18" s="12"/>
      <c r="K18" s="12"/>
    </row>
    <row r="19" spans="5:11" ht="15">
      <c r="E19" s="24" t="s">
        <v>23</v>
      </c>
      <c r="F19" s="25"/>
      <c r="G19" s="25"/>
      <c r="H19" s="25"/>
      <c r="I19" s="26">
        <f>I17-H17</f>
        <v>16021784.969997406</v>
      </c>
      <c r="J19" s="27">
        <f>J17-H17</f>
        <v>16021784.969997406</v>
      </c>
      <c r="K19" s="12"/>
    </row>
    <row r="20" spans="5:11" ht="15">
      <c r="E20" s="28" t="s">
        <v>24</v>
      </c>
      <c r="F20" s="29"/>
      <c r="G20" s="29"/>
      <c r="H20" s="29"/>
      <c r="I20" s="8">
        <f>I12-H12</f>
        <v>12714559.119999409</v>
      </c>
      <c r="J20" s="30">
        <f>J12-H12</f>
        <v>35686846.589999676</v>
      </c>
      <c r="K20" s="12"/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78" r:id="rId1"/>
  <headerFooter>
    <oddFooter>&amp;LCDE, Public School Finance&amp;R&amp;D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Herrmann_V</dc:creator>
  <cp:keywords/>
  <dc:description/>
  <cp:lastModifiedBy>Christel_M</cp:lastModifiedBy>
  <cp:lastPrinted>2010-12-02T00:23:41Z</cp:lastPrinted>
  <dcterms:created xsi:type="dcterms:W3CDTF">2010-11-23T15:18:43Z</dcterms:created>
  <dcterms:modified xsi:type="dcterms:W3CDTF">2010-12-16T21:15:06Z</dcterms:modified>
  <cp:category/>
  <cp:version/>
  <cp:contentType/>
  <cp:contentStatus/>
</cp:coreProperties>
</file>