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yetter_t\Downloads\"/>
    </mc:Choice>
  </mc:AlternateContent>
  <xr:revisionPtr revIDLastSave="0" documentId="8_{32A65AEA-E8F0-40E3-B104-62DB814AC68B}" xr6:coauthVersionLast="47" xr6:coauthVersionMax="47" xr10:uidLastSave="{00000000-0000-0000-0000-000000000000}"/>
  <bookViews>
    <workbookView xWindow="28680" yWindow="-120" windowWidth="29040" windowHeight="17640" firstSheet="1" activeTab="6"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9" l="1"/>
  <c r="B13" i="11" l="1"/>
  <c r="D9" i="10"/>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2" i="11"/>
  <c r="D125" i="9" l="1"/>
  <c r="D126" i="9"/>
  <c r="D128" i="9"/>
  <c r="D129" i="9"/>
  <c r="D135" i="9"/>
  <c r="D137" i="9" l="1"/>
  <c r="B21" i="10" s="1"/>
  <c r="D8" i="10" l="1"/>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4" i="6"/>
  <c r="D5" i="6"/>
  <c r="D28" i="6" l="1"/>
  <c r="D18" i="6"/>
  <c r="D8" i="6"/>
  <c r="D23" i="6"/>
  <c r="D12" i="9"/>
  <c r="B13" i="10" s="1"/>
  <c r="D8" i="7"/>
  <c r="B26" i="10" s="1"/>
  <c r="B15" i="11" s="1"/>
  <c r="D34" i="6"/>
  <c r="C40" i="6" l="1"/>
  <c r="C8" i="10" s="1"/>
  <c r="B14" i="10"/>
</calcChain>
</file>

<file path=xl/sharedStrings.xml><?xml version="1.0" encoding="utf-8"?>
<sst xmlns="http://schemas.openxmlformats.org/spreadsheetml/2006/main" count="529" uniqueCount="293">
  <si>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</si>
  <si>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</si>
  <si>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</si>
  <si>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</si>
  <si>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</si>
  <si>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</si>
  <si>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</si>
  <si>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</si>
  <si>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</si>
  <si>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</si>
  <si>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</si>
  <si>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</si>
  <si>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</si>
  <si>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</si>
  <si>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</si>
  <si>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</si>
  <si>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</si>
  <si>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</si>
  <si>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</si>
  <si>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All marked Met (Score Phase 1)</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</si>
  <si>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</si>
  <si>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</si>
  <si>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</si>
  <si>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</si>
  <si>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</si>
  <si>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</si>
  <si>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</si>
  <si>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</si>
  <si>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</si>
  <si>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</si>
  <si>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</si>
  <si>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</si>
  <si>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</si>
  <si>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Fully met</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</si>
  <si>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</si>
  <si>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</si>
  <si>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</si>
  <si>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</si>
  <si>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</si>
  <si>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</si>
  <si>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</si>
  <si>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</si>
  <si>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</si>
  <si>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</si>
  <si>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Vendor provided a logic model.</t>
  </si>
  <si>
    <t>Provides evidence that demonstrates professional development has improved student outcomes and supports with closing the achievement gap across all disaggregated student groups.</t>
  </si>
  <si>
    <t>Vendor provided evidence of effectiveness.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</si>
  <si>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</si>
  <si>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</si>
  <si>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</si>
  <si>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</si>
  <si>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</si>
  <si>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</si>
  <si>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</si>
  <si>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</si>
  <si>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</si>
  <si>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</si>
  <si>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</si>
  <si>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 xml:space="preserve">Total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</si>
  <si>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</si>
  <si>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</si>
  <si>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</si>
  <si>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</si>
  <si>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</si>
  <si>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</si>
  <si>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</si>
  <si>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</si>
  <si>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</si>
  <si>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Partially met</t>
  </si>
  <si>
    <t xml:space="preserve">Evidence provided on one slide and in the presenter notes addresses this indicator at a surface level. Related questions are posed in the talking points; however, it is unclear what specific instruction the trainer will provide participants related to assessment and English Learners. </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</si>
  <si>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</si>
  <si>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</si>
  <si>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Minimum points needed to pass section I: 13/16  </t>
  </si>
  <si>
    <t>Total  earned points for 
Section I:</t>
  </si>
  <si>
    <t>out of 16</t>
  </si>
  <si>
    <t>Section  J: LITERACY DEVELOPMENT|1 CCR 301-101, 4.02(5)
At a minimum, the vendor provides evidence that the product provides instruction in: 
*gray shaded criterion must be at least “partially met” in order to receive credit for this section.</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</si>
  <si>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</si>
  <si>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</si>
  <si>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</si>
  <si>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</si>
  <si>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</si>
  <si>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</si>
  <si>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Not met</t>
  </si>
  <si>
    <t>Aspects of cognition and behavior that affect reading and writing are addressed on slide 46; however, talking points and slide contents do not directly address additional factors that contribute to literacy development.</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</si>
  <si>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</si>
  <si>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</si>
  <si>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</si>
  <si>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</si>
  <si>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</si>
  <si>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Reviewers were unable to access the documents located in google drive. 
Slide 235 does not include speaker notes that explain scientifically and evidence-based practices in teaching reading to English Learners. Consider including the notes that were provided on the Section I Worksheet in the content of the powerpoint and speaker points. Consider including the content in Section D in the course materials and talking points.</t>
  </si>
  <si>
    <t>Provides an explanation of the relationship between second language oral proficiency and second language literacy.</t>
  </si>
  <si>
    <t xml:space="preserve">Slides 44 and 165 and the presenter notes do not include explicit information that explains the relationship between second language oral proficiency and second lanuage literacy.
Consider including the notes that were provided on the Section I Worksheet in the content of the powerpoint and speaker points. Consider including the content in Section D in the course materials and talking points. </t>
  </si>
  <si>
    <t>The importance of providing frequent and intentional instruction focused on oral language development when supporting English Learners with literacy development.</t>
  </si>
  <si>
    <t>The content and presenter notes for slides 235 and 165 do not include explicit information on the importance of providing frequent and intentional instruction focused on oral language development when suporting English Learners.Consider including the notes that were provided on the Section I Worksheet in the content of the powerpoint and speaker points. Consider including the content in Section D in the course materials and talking points.</t>
  </si>
  <si>
    <t>Minimum points needed to pass section J:  20/26</t>
  </si>
  <si>
    <t>Total  earned points for Section J:</t>
  </si>
  <si>
    <t>Notes:</t>
  </si>
  <si>
    <t>out of 26</t>
  </si>
  <si>
    <t>Section K:  PHONOLOGY DEVELOPMENT|1 CCR 301-101, 4.02(8) 
At a minimum, the vendor provides evidence that the product provides instruction in:
*gray shaded criterion must be at least “partially met” in order to receive credit for this section.</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</si>
  <si>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</si>
  <si>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</si>
  <si>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</si>
  <si>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</si>
  <si>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</si>
  <si>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</si>
  <si>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t>Reviewers were unable to access the documents located in google drive. 
Slide 235 does not include speaker notes that explain scientifically and evidence-based practices in teaching reading to English Learners. Consider including the notes that were provided on the Section I Worksheet in the content of the powerpoint and presenter notes. Consider including the content in Section D in the course materials and talking points.</t>
  </si>
  <si>
    <t>The phonological features of languages other than English, such as Spanish, and how they are similar to English and can support with transfer of phonemes that occur in both languages, such Spanish and English, and how they differ.</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</si>
  <si>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</si>
  <si>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</si>
  <si>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</si>
  <si>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</si>
  <si>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Minimum points needed to pass section K:  14/18</t>
  </si>
  <si>
    <t>Total  earned points for Section K:</t>
  </si>
  <si>
    <t>out of 18</t>
  </si>
  <si>
    <t>Section L: PHONICS AND WORD RECOGNITION DEVELOPMENT|1 CCR 301-101, 4.02(9)
At a minimum, the vendor provides evidence that the product provides instruction in:
*gray shaded criterion must be at least "partially met” in order to receive credit for this section.</t>
  </si>
  <si>
    <t>The appropriate sequence of phonics concepts from basic to advanced. </t>
  </si>
  <si>
    <t xml:space="preserve">The scope and sequence provided within attachment I-2 demonstrates the appropriate sequence of phonics concepts, however reviewers were unable to locate instruction provided to participants regarding the use of the scope and sequence.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</si>
  <si>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</si>
  <si>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</si>
  <si>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</si>
  <si>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</si>
  <si>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</si>
  <si>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</si>
  <si>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</si>
  <si>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</si>
  <si>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</si>
  <si>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</si>
  <si>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Minimum points needed to pass section L:  16/20</t>
  </si>
  <si>
    <t>Total  earned points for Section L:</t>
  </si>
  <si>
    <t>out of 20</t>
  </si>
  <si>
    <t>Section M: FLUENCY DEVELOPMENT|1 CCR 301-101, 4.02(10) 
At a minimum, the vendor provides evidence that the product provides instruction in:
*gray shaded criterion must be at least "partially met" in order to receive credit for this section.</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</si>
  <si>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</si>
  <si>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</si>
  <si>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</si>
  <si>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 xml:space="preserve">Slide 121 and presenter notes provide resources for text; however, it is unclear that particpants learn how to determine text at a student's frustration, instructional and independent reading level. Consider including the notes that were provided on the Section I Worksheet in the content of the powerpoint and presenter notes. </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</si>
  <si>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</si>
  <si>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</si>
  <si>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</si>
  <si>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</si>
  <si>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</si>
  <si>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</si>
  <si>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 xml:space="preserve">Scientifically and evidence-based instructional strategies for teaching fluency are provided; however, slide content and presenter notes do not address teaching fluency to English Learners. </t>
  </si>
  <si>
    <t>Minimum points needed to pass section M:  14/18</t>
  </si>
  <si>
    <t>Total  earned points for Section M:</t>
  </si>
  <si>
    <t xml:space="preserve">Section N: VOCABULARY DEVELOPMENT|1 CCR 301-101, 4.02(11) 
At a minimum, the vendor provides evidence that the product provides instruction in:
*gray shaded criterion must be at least “partially met” in order to receive credit for this section.
</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</si>
  <si>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</si>
  <si>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</si>
  <si>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</si>
  <si>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</si>
  <si>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</si>
  <si>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</si>
  <si>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 xml:space="preserve">Slide 162 includes important information &amp; second language considerations related to phonology and English Learners, which clearly impacts vocabulary instruction/acquisition, but reviewers were unable to locate any additional instruction related to vocabulary and English Learners. 
Slide 235 includes links that reviewers were unable to access, and no speaker notes. </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</si>
  <si>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</si>
  <si>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</si>
  <si>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</si>
  <si>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</si>
  <si>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</si>
  <si>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</si>
  <si>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</si>
  <si>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Section O: TEXT COMPREHENSION DEVELOPMENT|1 CCR 301-101, 4.02(12) 
At a minimum, the vendor provides evidence that the product provides instruction in:
*gray shaded criterion must be at least “partially met” in order to receive credit for this section.</t>
  </si>
  <si>
    <t>Teaching strategies that are appropriate before, during and after reading and that promote reflective reading. </t>
  </si>
  <si>
    <t>The characteristics of major text genres. </t>
  </si>
  <si>
    <t xml:space="preserve">Evidence not found within the slides or presenter notes regarding 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</si>
  <si>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</si>
  <si>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</si>
  <si>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</si>
  <si>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</si>
  <si>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</si>
  <si>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Principles of evidence-based instructional practices to support with developing comprehension skills are addressed within the slides and presenter notes; however, explicit content regarding these principles for English Learners was not found. Consider including content referred to in the Section I worksheet to address this content.</t>
  </si>
  <si>
    <t>Scientifically and evidence-based strategies, scaffolds, and differentiation for teaching reading comprehension skills to English Learners.</t>
  </si>
  <si>
    <t>Scientifically and evidence-based strategies, scaffolds, and differentiation are addressed within the slides and presenter notes; however, explicit content regarding these for English Learners was not found.</t>
  </si>
  <si>
    <t>Minimum points needed to pass section O: 12/16</t>
  </si>
  <si>
    <t>Total  earned points for Section O:</t>
  </si>
  <si>
    <t>Section P: STRUCTURE OF LANGUAGE - Additional|1 CCR 301-101, 4.02(6) 
At a minimum, the vendor provides evidence that the product provides instruction in:
*gray shaded criterion must be at least “partially met” in order to receive credit for this section.</t>
  </si>
  <si>
    <t>Syntax</t>
  </si>
  <si>
    <t>Defining and distinguishing among phrases, dependent clauses, and independent clauses in sentence structure. </t>
  </si>
  <si>
    <t>The parts of speech and grammatical role of a word in a sentence.</t>
  </si>
  <si>
    <t>Scientifically and evidence-based strategies, scaffolds and differentation for teaching syntax to English Learners.</t>
  </si>
  <si>
    <t xml:space="preserve">Reviewers found evidence on scientifically and evidence-based instructional strategies, scaffolds, and differentiation; however specific strategies for English Learners or an explanation on why the strategies used for all students are beneficial for English Learners is needed. </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</si>
  <si>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</si>
  <si>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</si>
  <si>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</si>
  <si>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</si>
  <si>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</si>
  <si>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</si>
  <si>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</si>
  <si>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</si>
  <si>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Handwriting</t>
  </si>
  <si>
    <t>Research-based principles for teaching letter naming and letter formation.</t>
  </si>
  <si>
    <t>Techniques for teaching handwriting fluency.</t>
  </si>
  <si>
    <t>Spelling</t>
  </si>
  <si>
    <t>The relationship between transcription skills and written expression.</t>
  </si>
  <si>
    <t xml:space="preserve">Evidence of transciption found. The connection between transcription and written expression is not evident. No connection between reading comprehension and quality of writing. Content minimally addresses the relationship between transiciption skills and written expression. </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</si>
  <si>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</si>
  <si>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</si>
  <si>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</si>
  <si>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 xml:space="preserve">Scientifically and evidence-based instructional strategies for teaching spelling are provided; however, slide content and presenter notes do not address teaching spelling and the errors that might occur specifically to English Learners. </t>
  </si>
  <si>
    <t>Written Expression</t>
  </si>
  <si>
    <t>The major components and processes of written expression and how they interact (e.g., basic writing/transcription skills versus text generation)</t>
  </si>
  <si>
    <t xml:space="preserve">Evidence of dictation/transciption found, but the text generation was not evident. </t>
  </si>
  <si>
    <t>Grade and developmental expectation for students’ writing in the following areas: mechanics and conventions of writing, composition, revision and editing processes</t>
  </si>
  <si>
    <t>Evidence found on developmental progression on K and 1 however the scope and sequence on slide 240 references phonology, morphology, reading fluency, and syllabication.</t>
  </si>
  <si>
    <t xml:space="preserve">Appropriate uses of assistive technology in written expression. </t>
  </si>
  <si>
    <t>Scientifically and evidence-based strategies, scaffolds, and differentiation for supporting English Learners with developing written expression skills.</t>
  </si>
  <si>
    <t xml:space="preserve">Please consider rephrasing the statement: "Esp. our low-language and second language kids, use this!!! (Don’t interrupt fluency section. Do it here.) Any words in first row, you don’t know what they mean?" 
Grouping low-language and "second language learners" together may be not considered culturally responsive. </t>
  </si>
  <si>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</si>
  <si>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</si>
  <si>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</si>
  <si>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</si>
  <si>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</si>
  <si>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</si>
  <si>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</si>
  <si>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</si>
  <si>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</si>
  <si>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</si>
  <si>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</si>
  <si>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</si>
  <si>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</si>
  <si>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</si>
  <si>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</si>
  <si>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</si>
  <si>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</si>
  <si>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</si>
  <si>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</si>
  <si>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t xml:space="preserve">Strategies for teaching spelling are provided; however, slide content and presenter notes do not address teaching spelling and the errors that might occur specifically to English Learners </t>
  </si>
  <si>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</si>
  <si>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</si>
  <si>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</si>
  <si>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out of 34</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</si>
  <si>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</si>
  <si>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</si>
  <si>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</si>
  <si>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Face-to-Face format
40 hours for this mandatory course</t>
  </si>
  <si>
    <t>Required components necessary to ensure effective results and improving outcomes has been clearly stated and described</t>
  </si>
  <si>
    <t>Pacing of professional development has been provided</t>
  </si>
  <si>
    <t xml:space="preserve">40 hours for this mandatory course. One course that addresses multiple topics and must be purchased as a single course. </t>
  </si>
  <si>
    <t>Clear explanation has been provided on how any direct learning provided will transfer to practice (see application, Appendix B)</t>
  </si>
  <si>
    <t>Total  earned points for 
Section S:</t>
  </si>
  <si>
    <t>Ratings Summary</t>
  </si>
  <si>
    <t>To move forward, a program must be marked as "Met" in all sections shaded gray as well as receive a score of 32 points or higher.</t>
  </si>
  <si>
    <t>Section</t>
  </si>
  <si>
    <t>Point Total</t>
  </si>
  <si>
    <t>Overall Rating</t>
  </si>
  <si>
    <t>Section J:  ADMINISTRATION AND INTERPRETATION OF ASSESSMENTS</t>
  </si>
  <si>
    <t>ouf of 16</t>
  </si>
  <si>
    <t>13 - 16 Points = Met
0 - 12 Points = Not Met</t>
  </si>
  <si>
    <t>Section  K: LITERACY DEVELOPMENT</t>
  </si>
  <si>
    <t>20 - 26 Points = Met
0 - 19 Points = Not Met</t>
  </si>
  <si>
    <t>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</si>
  <si>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</si>
  <si>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</si>
  <si>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</si>
  <si>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</si>
  <si>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</si>
  <si>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</si>
  <si>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</si>
  <si>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</si>
  <si>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</si>
  <si>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</si>
  <si>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</si>
  <si>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</si>
  <si>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</si>
  <si>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</si>
  <si>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</si>
  <si>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</si>
  <si>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</si>
  <si>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</si>
  <si>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</si>
  <si>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Orton-Gillingham International_x000D_</t>
  </si>
  <si>
    <t>Professional Development Title:</t>
  </si>
  <si>
    <t>Yoshimoto-Orton Gillingham International (Y-OGI) Basic Course</t>
  </si>
  <si>
    <t>Publication Year:</t>
  </si>
  <si>
    <t>Professional Development Topic(s):</t>
  </si>
  <si>
    <t>All</t>
  </si>
  <si>
    <t>Target Audience(s):</t>
  </si>
  <si>
    <t>Delivery Format:</t>
  </si>
  <si>
    <t>Face-to-Face</t>
  </si>
  <si>
    <t>Review Team:</t>
  </si>
  <si>
    <t>Review Summary</t>
  </si>
  <si>
    <t>Statute Requirements</t>
  </si>
  <si>
    <t>Phase 1</t>
  </si>
  <si>
    <t>Phase 2</t>
  </si>
  <si>
    <r>
      <t xml:space="preserve">Usability
</t>
    </r>
    <r>
      <rPr>
        <b/>
        <i/>
        <sz val="10"/>
        <color theme="1"/>
        <rFont val="Calibri"/>
        <family val="2"/>
        <scheme val="minor"/>
      </rPr>
      <t>This section will receive a score, but the score of this section will not be included in the final decision.</t>
    </r>
  </si>
  <si>
    <t>Recommended for 6/10 topics submitted.</t>
  </si>
  <si>
    <t>Team G</t>
  </si>
  <si>
    <t>Notes: Recommended in this topic area.</t>
  </si>
  <si>
    <t>Notes: Not Recommended in this topic area. Must meet score threshold and score at least partially meeting in gray shaded criterion.</t>
  </si>
  <si>
    <t xml:space="preserve">Notes: Not Recommended in this topic area. Must meet score threshold and score at least partially meeting in gray-shaded crtierion. Reviewers found evidence on scientifically and evidence-based instructional strategies, scaffolds, and differentiation; however specific strategies for English Learners or an explanation on why the strategies used for all students are beneficial for English Learners is needed.  </t>
  </si>
  <si>
    <t>Notes: Not Recommended in this topic area. Must meet score threshold and score at least partially meeting in gray-shaded criterion.</t>
  </si>
  <si>
    <t>Notes: Not recommended in this topic area. Must meet score threshold.</t>
  </si>
  <si>
    <t>Not recommended in this topic area. Must meet score threshold. Please consider using the term English learner or Culturally and Linguistically diverse learners rather than "second language kids" for more culturally responsive verbiage.</t>
  </si>
  <si>
    <t>YES (required to move to Phase 2)</t>
  </si>
  <si>
    <t xml:space="preserve">Recommended for 6/10 topics submitted. To be recommended in a given section, the score threshold must be met and the gray-shaded criterion must score at least partially meets. Please see Phase 2 tab for specific feedback on each criterion. Reviewers found evidence on scientifically and evidence-based instructional strategies, scaffolds, and differentiation; however specific strategies for English Learners or an explanation on why the strategies used for all students are beneficial for English Learners is needed. Please consider using the term Multilingual Learners, English learners, or Culturally and Linguistically diverse learners rather than "second language kids" for more culturally responsive verbiage. Also consider expanding on speaker notes so that the concepts are clearly articulated from one presenter to the next.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</si>
</sst>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s>
  <fills count="15">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D0CECE"/>
        <bgColor indexed="64"/>
      </patternFill>
    </fill>
    <fill>
      <patternFill patternType="solid">
        <fgColor theme="2"/>
        <bgColor indexed="64"/>
      </patternFill>
    </fill>
    <fill>
      <patternFill patternType="solid">
        <fgColor theme="2" tint="-9.9978637043366805E-2"/>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s>
  <cellStyleXfs count="1">
    <xf numFmtId="0" fontId="0" fillId="0" borderId="0"/>
  </cellStyleXfs>
  <cellXfs count="208">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Alignment="1">
      <alignment horizontal="left" vertical="top" wrapText="1"/>
    </xf>
    <xf numFmtId="0" fontId="2" fillId="0" borderId="0" xfId="0" applyFont="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0" fillId="11" borderId="6" xfId="0" applyFill="1" applyBorder="1" applyAlignment="1">
      <alignment vertical="top" wrapText="1"/>
    </xf>
    <xf numFmtId="0" fontId="1" fillId="0" borderId="0" xfId="0" applyFont="1" applyProtection="1"/>
    <xf numFmtId="0" fontId="0" fillId="0" borderId="0" xfId="0" applyProtection="1"/>
    <xf numFmtId="0" fontId="12"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0" fillId="0" borderId="1" xfId="0" applyBorder="1" applyAlignment="1" applyProtection="1">
      <alignment horizontal="center" wrapText="1"/>
    </xf>
    <xf numFmtId="0" fontId="0" fillId="0" borderId="33" xfId="0" applyBorder="1" applyAlignment="1" applyProtection="1">
      <alignment horizontal="center" vertical="center" wrapText="1"/>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0" fontId="0" fillId="0" borderId="34" xfId="0"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0" fillId="0" borderId="28" xfId="0" applyFont="1" applyBorder="1" applyAlignment="1" applyProtection="1">
      <alignment horizontal="center" vertical="center"/>
    </xf>
    <xf numFmtId="0" fontId="23" fillId="0" borderId="10" xfId="0" applyFont="1" applyBorder="1" applyAlignment="1" applyProtection="1">
      <alignment horizontal="center" vertical="center"/>
    </xf>
    <xf numFmtId="0" fontId="0" fillId="0" borderId="10" xfId="0" applyBorder="1" applyAlignment="1" applyProtection="1">
      <alignment horizontal="center" vertical="center"/>
    </xf>
    <xf numFmtId="0" fontId="2" fillId="0" borderId="1" xfId="0" applyFont="1" applyFill="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8" fillId="0" borderId="0" xfId="0" applyFont="1" applyAlignment="1" applyProtection="1">
      <alignment horizontal="left"/>
    </xf>
    <xf numFmtId="0" fontId="15" fillId="2" borderId="8" xfId="0" applyFont="1" applyFill="1" applyBorder="1" applyAlignment="1" applyProtection="1">
      <alignment vertical="center" wrapText="1"/>
    </xf>
    <xf numFmtId="0" fontId="0" fillId="2" borderId="29" xfId="0" applyFill="1" applyBorder="1" applyProtection="1"/>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0" fillId="0" borderId="8" xfId="0" applyBorder="1" applyProtection="1"/>
    <xf numFmtId="0" fontId="0" fillId="0" borderId="8" xfId="0" applyBorder="1" applyAlignment="1" applyProtection="1">
      <alignment horizontal="center" vertical="center"/>
    </xf>
    <xf numFmtId="0" fontId="0" fillId="0" borderId="9" xfId="0" applyBorder="1" applyProtection="1"/>
    <xf numFmtId="0" fontId="0" fillId="0" borderId="7" xfId="0" applyBorder="1" applyAlignment="1" applyProtection="1">
      <alignment horizontal="center"/>
    </xf>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8" xfId="0" applyBorder="1" applyAlignment="1" applyProtection="1">
      <alignment horizontal="right"/>
    </xf>
    <xf numFmtId="0" fontId="0" fillId="0" borderId="9" xfId="0" applyBorder="1" applyAlignment="1" applyProtection="1">
      <alignment horizontal="center"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18"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0" xfId="0" applyAlignment="1" applyProtection="1">
      <alignment horizontal="center"/>
    </xf>
    <xf numFmtId="0" fontId="9" fillId="2" borderId="2" xfId="0" applyFont="1" applyFill="1" applyBorder="1" applyAlignment="1" applyProtection="1">
      <alignment vertical="center" wrapText="1"/>
    </xf>
    <xf numFmtId="0" fontId="9" fillId="2" borderId="3"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6" xfId="0" applyFont="1" applyBorder="1" applyAlignment="1" applyProtection="1">
      <alignment horizontal="left" vertical="center" wrapText="1" indent="1"/>
    </xf>
    <xf numFmtId="0" fontId="0" fillId="0" borderId="6" xfId="0" applyBorder="1" applyAlignment="1" applyProtection="1">
      <alignment vertical="top" wrapText="1"/>
    </xf>
    <xf numFmtId="0" fontId="0" fillId="0" borderId="22" xfId="0" applyBorder="1" applyAlignment="1" applyProtection="1">
      <alignment vertical="top" wrapText="1"/>
    </xf>
    <xf numFmtId="0" fontId="20" fillId="0" borderId="24" xfId="0" applyFont="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0" borderId="0" xfId="0" applyAlignment="1" applyProtection="1">
      <alignment horizontal="center" vertical="center"/>
    </xf>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0" borderId="1" xfId="0" applyBorder="1" applyAlignment="1" applyProtection="1">
      <alignment horizontal="center" vertical="center"/>
    </xf>
    <xf numFmtId="0" fontId="2" fillId="5" borderId="6" xfId="0" applyFont="1" applyFill="1" applyBorder="1" applyAlignment="1" applyProtection="1">
      <alignment vertical="center"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13" borderId="1" xfId="0" applyFont="1" applyFill="1" applyBorder="1" applyAlignment="1" applyProtection="1">
      <alignment horizontal="center" vertical="center" wrapText="1"/>
    </xf>
    <xf numFmtId="0" fontId="24" fillId="13" borderId="1" xfId="0" applyFont="1" applyFill="1" applyBorder="1" applyAlignment="1" applyProtection="1">
      <alignment vertical="top" wrapText="1"/>
    </xf>
    <xf numFmtId="0" fontId="2" fillId="13" borderId="6" xfId="0" applyFont="1" applyFill="1" applyBorder="1" applyAlignment="1" applyProtection="1">
      <alignment horizontal="center" vertical="center" wrapText="1"/>
    </xf>
    <xf numFmtId="0" fontId="0" fillId="13" borderId="1" xfId="0" applyFill="1" applyBorder="1" applyAlignment="1" applyProtection="1">
      <alignment vertical="top" wrapText="1"/>
    </xf>
    <xf numFmtId="0" fontId="24" fillId="13" borderId="0" xfId="0" applyFont="1" applyFill="1" applyAlignment="1" applyProtection="1">
      <alignment vertical="top" wrapText="1"/>
    </xf>
    <xf numFmtId="0" fontId="11" fillId="0" borderId="17" xfId="0" applyFont="1" applyBorder="1" applyAlignment="1" applyProtection="1">
      <alignment vertical="center" wrapText="1"/>
    </xf>
    <xf numFmtId="0" fontId="26"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2" fillId="13" borderId="6" xfId="0" applyFont="1" applyFill="1" applyBorder="1" applyAlignment="1" applyProtection="1">
      <alignment vertical="center" wrapText="1"/>
    </xf>
    <xf numFmtId="0" fontId="0" fillId="13" borderId="6" xfId="0" applyFill="1" applyBorder="1" applyAlignment="1" applyProtection="1">
      <alignment horizontal="center" vertical="center"/>
    </xf>
    <xf numFmtId="0" fontId="0" fillId="13" borderId="6" xfId="0" applyFill="1" applyBorder="1" applyAlignment="1" applyProtection="1">
      <alignment vertical="top" wrapText="1"/>
    </xf>
    <xf numFmtId="0" fontId="2" fillId="13" borderId="1" xfId="0" applyFont="1" applyFill="1" applyBorder="1" applyAlignment="1" applyProtection="1">
      <alignment vertical="center" wrapText="1"/>
    </xf>
    <xf numFmtId="0" fontId="0" fillId="13" borderId="1" xfId="0" applyFill="1" applyBorder="1" applyAlignment="1" applyProtection="1">
      <alignment horizontal="center" vertical="center"/>
    </xf>
    <xf numFmtId="0" fontId="4" fillId="7" borderId="31" xfId="0" applyFont="1" applyFill="1" applyBorder="1" applyAlignment="1" applyProtection="1">
      <alignment horizontal="left" vertical="center"/>
    </xf>
    <xf numFmtId="0" fontId="4" fillId="7" borderId="0" xfId="0" applyFont="1" applyFill="1" applyAlignment="1" applyProtection="1">
      <alignment vertical="center" wrapText="1"/>
    </xf>
    <xf numFmtId="0" fontId="4" fillId="7" borderId="0" xfId="0" applyFont="1" applyFill="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17" xfId="0" applyBorder="1" applyAlignment="1" applyProtection="1">
      <alignment horizontal="center" vertical="top" wrapText="1"/>
    </xf>
    <xf numFmtId="0" fontId="2" fillId="5" borderId="6" xfId="0" applyFont="1" applyFill="1" applyBorder="1" applyAlignment="1" applyProtection="1">
      <alignment horizontal="center" vertical="center" wrapText="1"/>
    </xf>
    <xf numFmtId="0" fontId="0" fillId="5" borderId="6" xfId="0" applyFill="1" applyBorder="1" applyAlignment="1" applyProtection="1">
      <alignment vertical="top" wrapText="1"/>
    </xf>
    <xf numFmtId="0" fontId="2" fillId="13" borderId="1"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5"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6" fillId="0" borderId="6" xfId="0" applyFont="1" applyBorder="1" applyAlignment="1" applyProtection="1">
      <alignment vertical="top" wrapText="1"/>
    </xf>
    <xf numFmtId="0" fontId="26" fillId="0" borderId="18" xfId="0" applyFont="1" applyBorder="1" applyAlignment="1" applyProtection="1">
      <alignment horizontal="center" wrapText="1"/>
    </xf>
    <xf numFmtId="0" fontId="2" fillId="6" borderId="1" xfId="0" applyFont="1" applyFill="1" applyBorder="1" applyAlignment="1" applyProtection="1">
      <alignment horizontal="center" vertical="center" wrapText="1"/>
    </xf>
    <xf numFmtId="0" fontId="2" fillId="6" borderId="1" xfId="0" applyFont="1" applyFill="1" applyBorder="1" applyAlignment="1" applyProtection="1">
      <alignment vertical="center" wrapText="1"/>
    </xf>
    <xf numFmtId="0" fontId="0" fillId="6" borderId="1" xfId="0" applyFill="1" applyBorder="1" applyAlignment="1" applyProtection="1">
      <alignment vertical="top" wrapText="1"/>
    </xf>
    <xf numFmtId="0" fontId="9" fillId="2" borderId="14"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2" fillId="12" borderId="1" xfId="0" applyFont="1" applyFill="1" applyBorder="1" applyAlignment="1" applyProtection="1">
      <alignment horizontal="center" vertical="center" wrapText="1"/>
    </xf>
    <xf numFmtId="0" fontId="2" fillId="12" borderId="1" xfId="0" applyFont="1" applyFill="1" applyBorder="1" applyAlignment="1" applyProtection="1">
      <alignment vertical="center" wrapText="1"/>
    </xf>
    <xf numFmtId="0" fontId="0" fillId="12" borderId="1" xfId="0" applyFill="1" applyBorder="1" applyAlignment="1" applyProtection="1">
      <alignment vertical="top" wrapText="1"/>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0" fillId="6" borderId="6" xfId="0" applyFill="1" applyBorder="1" applyAlignment="1" applyProtection="1">
      <alignmen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2" fillId="6" borderId="2" xfId="0" applyFont="1"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2" fillId="14" borderId="1" xfId="0" applyFont="1" applyFill="1" applyBorder="1" applyAlignment="1" applyProtection="1">
      <alignment vertical="center" wrapText="1"/>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14"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14" borderId="1" xfId="0" applyFont="1" applyFill="1" applyBorder="1" applyAlignment="1" applyProtection="1">
      <alignment horizontal="left" vertical="center" wrapText="1"/>
    </xf>
    <xf numFmtId="0" fontId="0" fillId="14" borderId="1" xfId="0" applyFill="1" applyBorder="1" applyAlignment="1" applyProtection="1">
      <alignment horizontal="center" vertical="center"/>
    </xf>
    <xf numFmtId="0" fontId="0" fillId="14" borderId="1" xfId="0" applyFill="1" applyBorder="1" applyAlignment="1" applyProtection="1">
      <alignment vertical="top" wrapText="1"/>
    </xf>
    <xf numFmtId="0" fontId="2" fillId="0" borderId="0" xfId="0" applyFont="1" applyAlignment="1" applyProtection="1">
      <alignment wrapText="1"/>
    </xf>
    <xf numFmtId="0" fontId="0" fillId="0" borderId="1" xfId="0" applyFill="1" applyBorder="1" applyAlignment="1" applyProtection="1">
      <alignment vertical="top" wrapText="1"/>
    </xf>
    <xf numFmtId="0" fontId="0" fillId="0" borderId="6" xfId="0" applyFill="1" applyBorder="1" applyAlignment="1" applyProtection="1">
      <alignment vertical="top" wrapText="1"/>
    </xf>
    <xf numFmtId="0" fontId="2" fillId="0"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5" borderId="17" xfId="0" applyFont="1" applyFill="1" applyBorder="1" applyAlignment="1" applyProtection="1">
      <alignment vertical="center" wrapText="1"/>
    </xf>
    <xf numFmtId="0" fontId="9" fillId="2" borderId="2" xfId="0" applyFont="1" applyFill="1" applyBorder="1" applyAlignment="1" applyProtection="1">
      <alignment horizontal="center" vertical="center"/>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0" fillId="3" borderId="6" xfId="0" applyFill="1" applyBorder="1" applyAlignment="1" applyProtection="1">
      <alignment vertical="top" wrapText="1"/>
    </xf>
    <xf numFmtId="0" fontId="5" fillId="3" borderId="6" xfId="0" applyFont="1" applyFill="1" applyBorder="1" applyAlignment="1" applyProtection="1">
      <alignment vertical="center" wrapText="1"/>
    </xf>
    <xf numFmtId="0" fontId="24" fillId="6" borderId="1" xfId="0" applyFont="1" applyFill="1" applyBorder="1" applyAlignment="1" applyProtection="1">
      <alignment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3" xfId="0" applyBorder="1" applyAlignment="1" applyProtection="1">
      <alignment vertical="top"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2" fillId="6" borderId="6" xfId="0" applyFont="1" applyFill="1" applyBorder="1" applyAlignment="1" applyProtection="1">
      <alignment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0" fillId="4" borderId="6" xfId="0" applyFill="1" applyBorder="1" applyAlignment="1" applyProtection="1">
      <alignment vertical="top" wrapText="1"/>
    </xf>
    <xf numFmtId="0" fontId="9" fillId="2" borderId="6" xfId="0" applyFont="1" applyFill="1" applyBorder="1" applyAlignment="1" applyProtection="1">
      <alignment vertical="center" wrapText="1"/>
    </xf>
    <xf numFmtId="0" fontId="3" fillId="0" borderId="9" xfId="0" applyFont="1" applyBorder="1" applyAlignment="1" applyProtection="1">
      <alignment vertical="center"/>
    </xf>
    <xf numFmtId="0" fontId="9" fillId="2" borderId="7" xfId="0" applyFont="1" applyFill="1" applyBorder="1" applyAlignment="1" applyProtection="1">
      <alignment vertical="center" wrapText="1"/>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12" fillId="0" borderId="0" xfId="0" applyFont="1" applyAlignment="1" applyProtection="1">
      <alignment horizontal="left"/>
    </xf>
    <xf numFmtId="0" fontId="12" fillId="0" borderId="0" xfId="0" applyFont="1" applyProtection="1"/>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zoomScaleNormal="100" workbookViewId="0">
      <selection activeCell="B10" sqref="B10"/>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30" t="s">
        <v>8</v>
      </c>
      <c r="B1" s="15"/>
      <c r="C1" s="71"/>
      <c r="D1" s="71"/>
      <c r="E1" s="15"/>
    </row>
    <row r="2" spans="1:5" ht="18.5" x14ac:dyDescent="0.45">
      <c r="A2" s="30"/>
      <c r="B2" s="15"/>
      <c r="C2" s="71"/>
      <c r="D2" s="71"/>
      <c r="E2" s="15"/>
    </row>
    <row r="3" spans="1:5" ht="16" thickBot="1" x14ac:dyDescent="0.4">
      <c r="A3" s="201" t="s">
        <v>9</v>
      </c>
      <c r="B3" s="202"/>
      <c r="C3" s="71"/>
      <c r="D3" s="71"/>
      <c r="E3" s="15"/>
    </row>
    <row r="4" spans="1:5" ht="41" thickBot="1" x14ac:dyDescent="0.4">
      <c r="A4" s="197" t="s">
        <v>10</v>
      </c>
      <c r="B4" s="34" t="s">
        <v>11</v>
      </c>
      <c r="C4" s="56" t="s">
        <v>12</v>
      </c>
      <c r="D4" s="56" t="s">
        <v>13</v>
      </c>
      <c r="E4" s="56" t="s">
        <v>14</v>
      </c>
    </row>
    <row r="5" spans="1:5" ht="128.25" customHeight="1" x14ac:dyDescent="0.35">
      <c r="A5" s="169">
        <v>1</v>
      </c>
      <c r="B5" s="173" t="s">
        <v>15</v>
      </c>
      <c r="C5" s="169" t="s">
        <v>16</v>
      </c>
      <c r="D5" s="169">
        <f>IF(C5="Met", 2, 0)</f>
        <v>2</v>
      </c>
      <c r="E5" s="172"/>
    </row>
    <row r="6" spans="1:5" ht="82.5" customHeight="1" x14ac:dyDescent="0.35">
      <c r="A6" s="169">
        <v>2</v>
      </c>
      <c r="B6" s="173" t="s">
        <v>17</v>
      </c>
      <c r="C6" s="169" t="s">
        <v>16</v>
      </c>
      <c r="D6" s="169">
        <f>IF(C6="Met", 2, 0)</f>
        <v>2</v>
      </c>
      <c r="E6" s="172"/>
    </row>
    <row r="7" spans="1:5" ht="20.149999999999999" customHeight="1" thickBot="1" x14ac:dyDescent="0.4">
      <c r="A7" s="203"/>
      <c r="B7" s="204"/>
      <c r="C7" s="205" t="s">
        <v>18</v>
      </c>
      <c r="D7" s="206" t="s">
        <v>19</v>
      </c>
      <c r="E7" s="207"/>
    </row>
  </sheetData>
  <sheetProtection algorithmName="SHA-512" hashValue="2Xi0tvz3/FiuaPtgY2UeDoPqueMTs4eam58wAgJftnXjc6g5tbyz+OQfS1CEv9H9Mgt7SEMtCK42j/aNLAZZDw==" saltValue="igjj46p0aiq2ARXo4Eml4g=="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owColHeaders="0" showRuler="0" zoomScaleNormal="100" workbookViewId="0">
      <selection activeCell="E5" sqref="E5"/>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30" t="s">
        <v>20</v>
      </c>
      <c r="B1" s="15"/>
      <c r="C1" s="71"/>
      <c r="D1" s="71"/>
      <c r="E1" s="15"/>
    </row>
    <row r="2" spans="1:5" ht="15" thickBot="1" x14ac:dyDescent="0.4">
      <c r="A2" s="53"/>
      <c r="B2" s="15"/>
      <c r="C2" s="71"/>
      <c r="D2" s="71"/>
      <c r="E2" s="15"/>
    </row>
    <row r="3" spans="1:5" ht="63" customHeight="1" thickBot="1" x14ac:dyDescent="0.4">
      <c r="A3" s="168"/>
      <c r="B3" s="55" t="s">
        <v>21</v>
      </c>
      <c r="C3" s="56" t="s">
        <v>12</v>
      </c>
      <c r="D3" s="56" t="s">
        <v>13</v>
      </c>
      <c r="E3" s="56" t="s">
        <v>14</v>
      </c>
    </row>
    <row r="4" spans="1:5" ht="200.15" customHeight="1" thickBot="1" x14ac:dyDescent="0.4">
      <c r="A4" s="169">
        <v>1</v>
      </c>
      <c r="B4" s="170" t="s">
        <v>22</v>
      </c>
      <c r="C4" s="171" t="s">
        <v>16</v>
      </c>
      <c r="D4" s="171">
        <f>IF(C4="Met", 2, 0)</f>
        <v>2</v>
      </c>
      <c r="E4" s="172"/>
    </row>
    <row r="5" spans="1:5" ht="60" customHeight="1" thickBot="1" x14ac:dyDescent="0.4">
      <c r="A5" s="169">
        <v>2</v>
      </c>
      <c r="B5" s="173" t="s">
        <v>23</v>
      </c>
      <c r="C5" s="169" t="s">
        <v>16</v>
      </c>
      <c r="D5" s="171">
        <f t="shared" ref="D5:D7" si="0">IF(C5="Met", 2, 0)</f>
        <v>2</v>
      </c>
      <c r="E5" s="172"/>
    </row>
    <row r="6" spans="1:5" ht="60" customHeight="1" thickBot="1" x14ac:dyDescent="0.4">
      <c r="A6" s="169">
        <v>3</v>
      </c>
      <c r="B6" s="173" t="s">
        <v>24</v>
      </c>
      <c r="C6" s="169" t="s">
        <v>16</v>
      </c>
      <c r="D6" s="171">
        <f t="shared" si="0"/>
        <v>2</v>
      </c>
      <c r="E6" s="172"/>
    </row>
    <row r="7" spans="1:5" ht="99.75" customHeight="1" x14ac:dyDescent="0.35">
      <c r="A7" s="169">
        <v>4</v>
      </c>
      <c r="B7" s="174" t="s">
        <v>25</v>
      </c>
      <c r="C7" s="169" t="s">
        <v>16</v>
      </c>
      <c r="D7" s="171">
        <f t="shared" si="0"/>
        <v>2</v>
      </c>
      <c r="E7" s="172"/>
    </row>
    <row r="8" spans="1:5" ht="30" customHeight="1" thickBot="1" x14ac:dyDescent="0.4">
      <c r="A8" s="175"/>
      <c r="B8" s="176"/>
      <c r="C8" s="177" t="s">
        <v>26</v>
      </c>
      <c r="D8" s="178">
        <f>SUM(D4:D7)</f>
        <v>8</v>
      </c>
      <c r="E8" s="179" t="s">
        <v>27</v>
      </c>
    </row>
    <row r="9" spans="1:5" ht="15" thickBot="1" x14ac:dyDescent="0.4">
      <c r="A9" s="53"/>
      <c r="B9" s="15"/>
      <c r="C9" s="71"/>
      <c r="D9" s="71"/>
      <c r="E9" s="15"/>
    </row>
    <row r="10" spans="1:5" ht="50.15" customHeight="1" thickBot="1" x14ac:dyDescent="0.4">
      <c r="A10" s="54"/>
      <c r="B10" s="55" t="s">
        <v>28</v>
      </c>
      <c r="C10" s="56" t="s">
        <v>12</v>
      </c>
      <c r="D10" s="56" t="s">
        <v>13</v>
      </c>
      <c r="E10" s="180" t="s">
        <v>14</v>
      </c>
    </row>
    <row r="11" spans="1:5" ht="50.15" customHeight="1" thickBot="1" x14ac:dyDescent="0.4">
      <c r="A11" s="169">
        <v>1</v>
      </c>
      <c r="B11" s="181" t="s">
        <v>29</v>
      </c>
      <c r="C11" s="169" t="s">
        <v>16</v>
      </c>
      <c r="D11" s="169">
        <f>IF(C11="Met", 2, 0)</f>
        <v>2</v>
      </c>
      <c r="E11" s="172"/>
    </row>
    <row r="12" spans="1:5" ht="50.15" customHeight="1" thickBot="1" x14ac:dyDescent="0.4">
      <c r="A12" s="169">
        <v>2</v>
      </c>
      <c r="B12" s="181" t="s">
        <v>30</v>
      </c>
      <c r="C12" s="169" t="s">
        <v>16</v>
      </c>
      <c r="D12" s="169">
        <f t="shared" ref="D12:D13" si="1">IF(C12="Met", 2, 0)</f>
        <v>2</v>
      </c>
      <c r="E12" s="172"/>
    </row>
    <row r="13" spans="1:5" ht="50.15" customHeight="1" thickBot="1" x14ac:dyDescent="0.4">
      <c r="A13" s="182">
        <v>3</v>
      </c>
      <c r="B13" s="183" t="s">
        <v>31</v>
      </c>
      <c r="C13" s="169" t="s">
        <v>16</v>
      </c>
      <c r="D13" s="169">
        <f t="shared" si="1"/>
        <v>2</v>
      </c>
      <c r="E13" s="172"/>
    </row>
    <row r="14" spans="1:5" ht="50.15" customHeight="1" thickBot="1" x14ac:dyDescent="0.4">
      <c r="A14" s="57">
        <v>4</v>
      </c>
      <c r="B14" s="58" t="s">
        <v>32</v>
      </c>
      <c r="C14" s="184" t="s">
        <v>33</v>
      </c>
      <c r="D14" s="27">
        <f>IF(C14="Fully met", 2, IF(C14="Partially met",1, 0))</f>
        <v>2</v>
      </c>
      <c r="E14" s="185"/>
    </row>
    <row r="15" spans="1:5" ht="50.15" customHeight="1" thickBot="1" x14ac:dyDescent="0.4">
      <c r="A15" s="57">
        <v>5</v>
      </c>
      <c r="B15" s="76" t="s">
        <v>34</v>
      </c>
      <c r="C15" s="186" t="s">
        <v>33</v>
      </c>
      <c r="D15" s="27">
        <f t="shared" ref="D15:D17" si="2">IF(C15="Fully met", 2, IF(C15="Partially met",1, 0))</f>
        <v>2</v>
      </c>
      <c r="E15" s="187"/>
    </row>
    <row r="16" spans="1:5" ht="100" customHeight="1" thickBot="1" x14ac:dyDescent="0.4">
      <c r="A16" s="57">
        <v>6</v>
      </c>
      <c r="B16" s="76" t="s">
        <v>35</v>
      </c>
      <c r="C16" s="186" t="s">
        <v>33</v>
      </c>
      <c r="D16" s="27">
        <f t="shared" si="2"/>
        <v>2</v>
      </c>
      <c r="E16" s="187"/>
    </row>
    <row r="17" spans="1:5" ht="50.15" customHeight="1" thickBot="1" x14ac:dyDescent="0.4">
      <c r="A17" s="144">
        <v>7</v>
      </c>
      <c r="B17" s="188" t="s">
        <v>36</v>
      </c>
      <c r="C17" s="151" t="s">
        <v>33</v>
      </c>
      <c r="D17" s="189">
        <f t="shared" si="2"/>
        <v>2</v>
      </c>
      <c r="E17" s="190"/>
    </row>
    <row r="18" spans="1:5" ht="30" customHeight="1" thickBot="1" x14ac:dyDescent="0.4">
      <c r="A18" s="175"/>
      <c r="B18" s="176"/>
      <c r="C18" s="177" t="s">
        <v>37</v>
      </c>
      <c r="D18" s="191">
        <f>SUM(D11:D17)</f>
        <v>14</v>
      </c>
      <c r="E18" s="192" t="s">
        <v>38</v>
      </c>
    </row>
    <row r="19" spans="1:5" ht="15" thickBot="1" x14ac:dyDescent="0.4">
      <c r="A19" s="53"/>
      <c r="B19" s="15"/>
      <c r="C19" s="71"/>
      <c r="D19" s="71"/>
      <c r="E19" s="15"/>
    </row>
    <row r="20" spans="1:5" ht="50.15" customHeight="1" thickBot="1" x14ac:dyDescent="0.4">
      <c r="A20" s="54"/>
      <c r="B20" s="55" t="s">
        <v>39</v>
      </c>
      <c r="C20" s="56" t="s">
        <v>12</v>
      </c>
      <c r="D20" s="56" t="s">
        <v>13</v>
      </c>
      <c r="E20" s="56" t="s">
        <v>14</v>
      </c>
    </row>
    <row r="21" spans="1:5" ht="113.25" customHeight="1" x14ac:dyDescent="0.35">
      <c r="A21" s="169">
        <v>1</v>
      </c>
      <c r="B21" s="173" t="s">
        <v>15</v>
      </c>
      <c r="C21" s="169" t="str">
        <f>'Statute Requirements'!C5</f>
        <v>Met</v>
      </c>
      <c r="D21" s="169">
        <f>'Statute Requirements'!D5</f>
        <v>2</v>
      </c>
      <c r="E21" s="193">
        <f>'Statute Requirements'!E5</f>
        <v>0</v>
      </c>
    </row>
    <row r="22" spans="1:5" ht="119.25" customHeight="1" x14ac:dyDescent="0.35">
      <c r="A22" s="169">
        <v>2</v>
      </c>
      <c r="B22" s="173" t="s">
        <v>17</v>
      </c>
      <c r="C22" s="169" t="str">
        <f>'Statute Requirements'!C6</f>
        <v>Met</v>
      </c>
      <c r="D22" s="169">
        <f>'Statute Requirements'!D6</f>
        <v>2</v>
      </c>
      <c r="E22" s="193">
        <f>'Statute Requirements'!E6</f>
        <v>0</v>
      </c>
    </row>
    <row r="23" spans="1:5" ht="30" customHeight="1" thickBot="1" x14ac:dyDescent="0.4">
      <c r="A23" s="175"/>
      <c r="B23" s="176"/>
      <c r="C23" s="177" t="s">
        <v>40</v>
      </c>
      <c r="D23" s="178">
        <f>SUM(D21:D22)</f>
        <v>4</v>
      </c>
      <c r="E23" s="179" t="s">
        <v>41</v>
      </c>
    </row>
    <row r="24" spans="1:5" ht="15" thickBot="1" x14ac:dyDescent="0.4">
      <c r="A24" s="53"/>
      <c r="B24" s="15"/>
      <c r="C24" s="71"/>
      <c r="D24" s="71"/>
      <c r="E24" s="15"/>
    </row>
    <row r="25" spans="1:5" ht="70" customHeight="1" thickBot="1" x14ac:dyDescent="0.4">
      <c r="A25" s="54"/>
      <c r="B25" s="55" t="s">
        <v>42</v>
      </c>
      <c r="C25" s="56" t="s">
        <v>12</v>
      </c>
      <c r="D25" s="56" t="s">
        <v>13</v>
      </c>
      <c r="E25" s="56" t="s">
        <v>14</v>
      </c>
    </row>
    <row r="26" spans="1:5" ht="50.15" customHeight="1" thickBot="1" x14ac:dyDescent="0.4">
      <c r="A26" s="182">
        <v>1</v>
      </c>
      <c r="B26" s="183" t="s">
        <v>43</v>
      </c>
      <c r="C26" s="182" t="s">
        <v>16</v>
      </c>
      <c r="D26" s="182">
        <f>IF(C26="Met", 2, 0)</f>
        <v>2</v>
      </c>
      <c r="E26" s="194" t="s">
        <v>44</v>
      </c>
    </row>
    <row r="27" spans="1:5" ht="70" customHeight="1" thickBot="1" x14ac:dyDescent="0.4">
      <c r="A27" s="57">
        <v>2</v>
      </c>
      <c r="B27" s="58" t="s">
        <v>45</v>
      </c>
      <c r="C27" s="57" t="s">
        <v>33</v>
      </c>
      <c r="D27" s="75">
        <f>IF(C27="Fully met", 2, IF(C27="Partially met",1, 0))</f>
        <v>2</v>
      </c>
      <c r="E27" s="60" t="s">
        <v>46</v>
      </c>
    </row>
    <row r="28" spans="1:5" ht="30" customHeight="1" thickBot="1" x14ac:dyDescent="0.4">
      <c r="A28" s="175"/>
      <c r="B28" s="176"/>
      <c r="C28" s="177" t="s">
        <v>47</v>
      </c>
      <c r="D28" s="178">
        <f>SUM(D26:D27)</f>
        <v>4</v>
      </c>
      <c r="E28" s="179" t="s">
        <v>41</v>
      </c>
    </row>
    <row r="29" spans="1:5" ht="15" thickBot="1" x14ac:dyDescent="0.4">
      <c r="A29" s="53"/>
      <c r="B29" s="15"/>
      <c r="C29" s="71"/>
      <c r="D29" s="71"/>
      <c r="E29" s="15"/>
    </row>
    <row r="30" spans="1:5" ht="50.15" customHeight="1" thickBot="1" x14ac:dyDescent="0.4">
      <c r="A30" s="54"/>
      <c r="B30" s="55" t="s">
        <v>48</v>
      </c>
      <c r="C30" s="56" t="s">
        <v>12</v>
      </c>
      <c r="D30" s="56" t="s">
        <v>13</v>
      </c>
      <c r="E30" s="195" t="s">
        <v>14</v>
      </c>
    </row>
    <row r="31" spans="1:5" ht="50.15" customHeight="1" thickBot="1" x14ac:dyDescent="0.4">
      <c r="A31" s="57">
        <v>1</v>
      </c>
      <c r="B31" s="58" t="s">
        <v>49</v>
      </c>
      <c r="C31" s="57" t="s">
        <v>33</v>
      </c>
      <c r="D31" s="71">
        <f>IF(C31="Fully met", 2, IF(C31="Partially met",1, 0))</f>
        <v>2</v>
      </c>
      <c r="E31" s="60"/>
    </row>
    <row r="32" spans="1:5" ht="145.5" thickBot="1" x14ac:dyDescent="0.4">
      <c r="A32" s="57">
        <v>2</v>
      </c>
      <c r="B32" s="59" t="s">
        <v>50</v>
      </c>
      <c r="C32" s="57" t="s">
        <v>33</v>
      </c>
      <c r="D32" s="75">
        <f t="shared" ref="D32:D33" si="3">IF(C32="Fully met", 2, IF(C32="Partially met",1, 0))</f>
        <v>2</v>
      </c>
      <c r="E32" s="60"/>
    </row>
    <row r="33" spans="1:5" ht="116.5" thickBot="1" x14ac:dyDescent="0.4">
      <c r="A33" s="57">
        <v>3</v>
      </c>
      <c r="B33" s="59" t="s">
        <v>51</v>
      </c>
      <c r="C33" s="57" t="s">
        <v>33</v>
      </c>
      <c r="D33" s="71">
        <f t="shared" si="3"/>
        <v>2</v>
      </c>
      <c r="E33" s="60"/>
    </row>
    <row r="34" spans="1:5" ht="30" customHeight="1" thickBot="1" x14ac:dyDescent="0.4">
      <c r="A34" s="175"/>
      <c r="B34" s="176"/>
      <c r="C34" s="177" t="s">
        <v>52</v>
      </c>
      <c r="D34" s="178">
        <f>SUM(D31:D33)</f>
        <v>6</v>
      </c>
      <c r="E34" s="196" t="s">
        <v>53</v>
      </c>
    </row>
    <row r="35" spans="1:5" ht="15" thickBot="1" x14ac:dyDescent="0.4">
      <c r="A35" s="53"/>
      <c r="B35" s="15"/>
      <c r="C35" s="71"/>
      <c r="D35" s="71"/>
      <c r="E35" s="15"/>
    </row>
    <row r="36" spans="1:5" ht="16" thickBot="1" x14ac:dyDescent="0.4">
      <c r="A36" s="197"/>
      <c r="B36" s="31" t="s">
        <v>54</v>
      </c>
      <c r="C36" s="33"/>
      <c r="D36" s="33"/>
      <c r="E36" s="34"/>
    </row>
    <row r="37" spans="1:5" ht="15" thickBot="1" x14ac:dyDescent="0.4">
      <c r="A37" s="197"/>
      <c r="B37" s="35" t="s">
        <v>55</v>
      </c>
      <c r="C37" s="33"/>
      <c r="D37" s="33"/>
      <c r="E37" s="34"/>
    </row>
    <row r="38" spans="1:5" ht="15" thickBot="1" x14ac:dyDescent="0.4">
      <c r="A38" s="39"/>
      <c r="B38" s="198" t="s">
        <v>56</v>
      </c>
      <c r="C38" s="199"/>
      <c r="D38" s="199"/>
      <c r="E38" s="200"/>
    </row>
    <row r="39" spans="1:5" ht="15" thickBot="1" x14ac:dyDescent="0.4">
      <c r="A39" s="39"/>
      <c r="B39" s="36"/>
      <c r="C39" s="40" t="s">
        <v>57</v>
      </c>
      <c r="D39" s="41" t="s">
        <v>291</v>
      </c>
      <c r="E39" s="38"/>
    </row>
    <row r="40" spans="1:5" ht="15" thickBot="1" x14ac:dyDescent="0.4">
      <c r="A40" s="39"/>
      <c r="B40" s="42" t="s">
        <v>58</v>
      </c>
      <c r="C40" s="43">
        <f>SUM(D8+D18+D23+D28+D34)</f>
        <v>36</v>
      </c>
      <c r="D40" s="41"/>
      <c r="E40" s="38"/>
    </row>
    <row r="41" spans="1:5" s="7" customFormat="1" ht="16" thickBot="1" x14ac:dyDescent="0.4">
      <c r="A41" s="44"/>
      <c r="B41" s="45"/>
      <c r="C41" s="46" t="s">
        <v>18</v>
      </c>
      <c r="D41" s="47" t="s">
        <v>59</v>
      </c>
      <c r="E41" s="48"/>
    </row>
    <row r="44" spans="1:5" x14ac:dyDescent="0.35">
      <c r="B44" s="12"/>
    </row>
  </sheetData>
  <sheetProtection algorithmName="SHA-512" hashValue="pFssgi+fXNMzL2Ex3i0egIpR0VqcZtlTVeeL+0UxZzWEzfsltv2ctIk17kXYsH/FAS9xCUnTJ2jQSXWt15hQ5A==" saltValue="w13FR8fn/kfeloNSYX0nrA=="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uler="0" zoomScale="87" zoomScaleNormal="87" workbookViewId="0">
      <selection activeCell="B8" sqref="B8"/>
    </sheetView>
  </sheetViews>
  <sheetFormatPr defaultRowHeight="14.5" x14ac:dyDescent="0.35"/>
  <cols>
    <col min="1" max="1" width="5.54296875" style="5" customWidth="1"/>
    <col min="2" max="2" width="50.54296875" customWidth="1"/>
    <col min="3" max="4" width="15.54296875" style="6" customWidth="1"/>
    <col min="5" max="5" width="40.54296875" style="6" customWidth="1"/>
    <col min="6" max="6" width="40.54296875" customWidth="1"/>
  </cols>
  <sheetData>
    <row r="1" spans="1:6" ht="18.5" x14ac:dyDescent="0.45">
      <c r="A1" s="30" t="s">
        <v>60</v>
      </c>
      <c r="B1" s="15"/>
      <c r="C1" s="71"/>
      <c r="D1" s="71"/>
      <c r="E1" s="71"/>
    </row>
    <row r="2" spans="1:6" ht="15" thickBot="1" x14ac:dyDescent="0.4">
      <c r="A2" s="72"/>
      <c r="B2" s="15"/>
      <c r="C2" s="53"/>
      <c r="D2" s="15"/>
      <c r="E2" s="15"/>
    </row>
    <row r="3" spans="1:6" ht="100" customHeight="1" thickBot="1" x14ac:dyDescent="0.4">
      <c r="A3" s="73"/>
      <c r="B3" s="55" t="s">
        <v>61</v>
      </c>
      <c r="C3" s="56" t="s">
        <v>12</v>
      </c>
      <c r="D3" s="56" t="s">
        <v>13</v>
      </c>
      <c r="E3" s="56" t="s">
        <v>14</v>
      </c>
    </row>
    <row r="4" spans="1:6" ht="80.150000000000006" customHeight="1" thickBot="1" x14ac:dyDescent="0.4">
      <c r="A4" s="57">
        <v>1</v>
      </c>
      <c r="B4" s="74" t="s">
        <v>62</v>
      </c>
      <c r="C4" s="57" t="s">
        <v>33</v>
      </c>
      <c r="D4" s="75">
        <f>IF(C4="Fully met", 2, IF(C4="Partially met",1, 0))</f>
        <v>2</v>
      </c>
      <c r="E4" s="60"/>
    </row>
    <row r="5" spans="1:6" ht="50.15" customHeight="1" thickBot="1" x14ac:dyDescent="0.4">
      <c r="A5" s="57">
        <v>2</v>
      </c>
      <c r="B5" s="58" t="s">
        <v>63</v>
      </c>
      <c r="C5" s="57" t="s">
        <v>33</v>
      </c>
      <c r="D5" s="75">
        <f t="shared" ref="D5:D11" si="0">IF(C5="Fully met", 2, IF(C5="Partially met",1, 0))</f>
        <v>2</v>
      </c>
      <c r="E5" s="60"/>
    </row>
    <row r="6" spans="1:6" ht="50.15" customHeight="1" thickBot="1" x14ac:dyDescent="0.4">
      <c r="A6" s="57">
        <v>3</v>
      </c>
      <c r="B6" s="58" t="s">
        <v>64</v>
      </c>
      <c r="C6" s="57" t="s">
        <v>33</v>
      </c>
      <c r="D6" s="75">
        <f t="shared" si="0"/>
        <v>2</v>
      </c>
      <c r="E6" s="60"/>
    </row>
    <row r="7" spans="1:6" ht="50.15" customHeight="1" thickBot="1" x14ac:dyDescent="0.4">
      <c r="A7" s="57">
        <v>4</v>
      </c>
      <c r="B7" s="76" t="s">
        <v>65</v>
      </c>
      <c r="C7" s="57" t="s">
        <v>33</v>
      </c>
      <c r="D7" s="75">
        <f t="shared" si="0"/>
        <v>2</v>
      </c>
      <c r="E7" s="60"/>
    </row>
    <row r="8" spans="1:6" ht="50.15" customHeight="1" thickBot="1" x14ac:dyDescent="0.4">
      <c r="A8" s="57">
        <v>5</v>
      </c>
      <c r="B8" s="58" t="s">
        <v>66</v>
      </c>
      <c r="C8" s="57" t="s">
        <v>33</v>
      </c>
      <c r="D8" s="75">
        <f t="shared" si="0"/>
        <v>2</v>
      </c>
      <c r="E8" s="60"/>
    </row>
    <row r="9" spans="1:6" ht="121.5" customHeight="1" thickBot="1" x14ac:dyDescent="0.4">
      <c r="A9" s="57">
        <v>6</v>
      </c>
      <c r="B9" s="58" t="s">
        <v>67</v>
      </c>
      <c r="C9" s="57" t="s">
        <v>68</v>
      </c>
      <c r="D9" s="75">
        <f t="shared" si="0"/>
        <v>1</v>
      </c>
      <c r="E9" s="60" t="s">
        <v>69</v>
      </c>
    </row>
    <row r="10" spans="1:6" ht="50.15" customHeight="1" thickBot="1" x14ac:dyDescent="0.4">
      <c r="A10" s="57">
        <v>7</v>
      </c>
      <c r="B10" s="58" t="s">
        <v>70</v>
      </c>
      <c r="C10" s="57" t="s">
        <v>33</v>
      </c>
      <c r="D10" s="75">
        <f t="shared" si="0"/>
        <v>2</v>
      </c>
      <c r="E10" s="60"/>
    </row>
    <row r="11" spans="1:6" ht="100" customHeight="1" x14ac:dyDescent="0.35">
      <c r="A11" s="57">
        <v>8</v>
      </c>
      <c r="B11" s="58" t="s">
        <v>71</v>
      </c>
      <c r="C11" s="57" t="s">
        <v>33</v>
      </c>
      <c r="D11" s="77">
        <f t="shared" si="0"/>
        <v>2</v>
      </c>
      <c r="E11" s="60"/>
    </row>
    <row r="12" spans="1:6" ht="39.5" thickTop="1" x14ac:dyDescent="0.35">
      <c r="A12" s="78"/>
      <c r="B12" s="79" t="s">
        <v>72</v>
      </c>
      <c r="C12" s="80" t="s">
        <v>73</v>
      </c>
      <c r="D12" s="81">
        <f>SUM(D4:D11)</f>
        <v>15</v>
      </c>
      <c r="E12" s="79" t="s">
        <v>285</v>
      </c>
    </row>
    <row r="13" spans="1:6" ht="20.149999999999999" customHeight="1" thickBot="1" x14ac:dyDescent="0.4">
      <c r="A13" s="82"/>
      <c r="B13" s="83"/>
      <c r="C13" s="84"/>
      <c r="D13" s="84" t="s">
        <v>74</v>
      </c>
      <c r="E13" s="85"/>
    </row>
    <row r="14" spans="1:6" ht="15.5" thickTop="1" thickBot="1" x14ac:dyDescent="0.4">
      <c r="A14" s="53"/>
      <c r="B14" s="15"/>
      <c r="C14" s="71"/>
      <c r="D14" s="71"/>
      <c r="E14" s="71"/>
    </row>
    <row r="15" spans="1:6" ht="107.5" customHeight="1" thickBot="1" x14ac:dyDescent="0.4">
      <c r="A15" s="54"/>
      <c r="B15" s="55" t="s">
        <v>75</v>
      </c>
      <c r="C15" s="56" t="s">
        <v>12</v>
      </c>
      <c r="D15" s="56" t="s">
        <v>13</v>
      </c>
      <c r="E15" s="56" t="s">
        <v>14</v>
      </c>
      <c r="F15" s="6"/>
    </row>
    <row r="16" spans="1:6" ht="50.15" customHeight="1" thickBot="1" x14ac:dyDescent="0.4">
      <c r="A16" s="57">
        <v>1</v>
      </c>
      <c r="B16" s="76" t="s">
        <v>76</v>
      </c>
      <c r="C16" s="57" t="s">
        <v>33</v>
      </c>
      <c r="D16" s="57">
        <f>IF(C16="Fully met", 2, IF(C16="Partially met",1, 0))</f>
        <v>2</v>
      </c>
      <c r="E16" s="60"/>
      <c r="F16" s="6"/>
    </row>
    <row r="17" spans="1:6" ht="50.15" customHeight="1" thickBot="1" x14ac:dyDescent="0.4">
      <c r="A17" s="57">
        <v>2</v>
      </c>
      <c r="B17" s="76" t="s">
        <v>77</v>
      </c>
      <c r="C17" s="57" t="s">
        <v>33</v>
      </c>
      <c r="D17" s="57">
        <f t="shared" ref="D17:D26" si="1">IF(C17="Fully met", 2, IF(C17="Partially met",1, 0))</f>
        <v>2</v>
      </c>
      <c r="E17" s="60"/>
      <c r="F17" s="6"/>
    </row>
    <row r="18" spans="1:6" ht="50.15" customHeight="1" thickBot="1" x14ac:dyDescent="0.4">
      <c r="A18" s="57">
        <v>3</v>
      </c>
      <c r="B18" s="76" t="s">
        <v>78</v>
      </c>
      <c r="C18" s="57" t="s">
        <v>33</v>
      </c>
      <c r="D18" s="57">
        <f t="shared" si="1"/>
        <v>2</v>
      </c>
      <c r="E18" s="60"/>
      <c r="F18" s="6"/>
    </row>
    <row r="19" spans="1:6" ht="92.5" customHeight="1" thickBot="1" x14ac:dyDescent="0.4">
      <c r="A19" s="57">
        <v>4</v>
      </c>
      <c r="B19" s="76" t="s">
        <v>79</v>
      </c>
      <c r="C19" s="57" t="s">
        <v>33</v>
      </c>
      <c r="D19" s="57">
        <f t="shared" si="1"/>
        <v>2</v>
      </c>
      <c r="E19" s="60"/>
      <c r="F19" s="6"/>
    </row>
    <row r="20" spans="1:6" ht="96" customHeight="1" thickBot="1" x14ac:dyDescent="0.4">
      <c r="A20" s="57">
        <v>5</v>
      </c>
      <c r="B20" s="76" t="s">
        <v>80</v>
      </c>
      <c r="C20" s="57" t="s">
        <v>33</v>
      </c>
      <c r="D20" s="57">
        <f t="shared" si="1"/>
        <v>2</v>
      </c>
      <c r="E20" s="60"/>
      <c r="F20" s="6"/>
    </row>
    <row r="21" spans="1:6" ht="80.150000000000006" customHeight="1" thickBot="1" x14ac:dyDescent="0.4">
      <c r="A21" s="57">
        <v>6</v>
      </c>
      <c r="B21" s="74" t="s">
        <v>81</v>
      </c>
      <c r="C21" s="57" t="s">
        <v>82</v>
      </c>
      <c r="D21" s="57">
        <f>IF(C21="Fully met", 2, IF(C21="Partially met",1, 0))</f>
        <v>0</v>
      </c>
      <c r="E21" s="60" t="s">
        <v>83</v>
      </c>
      <c r="F21" s="6"/>
    </row>
    <row r="22" spans="1:6" ht="124" customHeight="1" thickBot="1" x14ac:dyDescent="0.4">
      <c r="A22" s="57">
        <v>7</v>
      </c>
      <c r="B22" s="86" t="s">
        <v>84</v>
      </c>
      <c r="C22" s="57" t="s">
        <v>33</v>
      </c>
      <c r="D22" s="57">
        <f t="shared" si="1"/>
        <v>2</v>
      </c>
      <c r="E22" s="60"/>
      <c r="F22" s="6"/>
    </row>
    <row r="23" spans="1:6" ht="86.15" customHeight="1" thickBot="1" x14ac:dyDescent="0.4">
      <c r="A23" s="57">
        <v>8</v>
      </c>
      <c r="B23" s="76" t="s">
        <v>85</v>
      </c>
      <c r="C23" s="57" t="s">
        <v>33</v>
      </c>
      <c r="D23" s="57">
        <f t="shared" si="1"/>
        <v>2</v>
      </c>
      <c r="E23" s="60"/>
      <c r="F23" s="6"/>
    </row>
    <row r="24" spans="1:6" ht="158.15" customHeight="1" thickBot="1" x14ac:dyDescent="0.4">
      <c r="A24" s="57">
        <v>9</v>
      </c>
      <c r="B24" s="87" t="s">
        <v>86</v>
      </c>
      <c r="C24" s="57" t="s">
        <v>33</v>
      </c>
      <c r="D24" s="57">
        <f t="shared" si="1"/>
        <v>2</v>
      </c>
      <c r="E24" s="60"/>
      <c r="F24" s="6"/>
    </row>
    <row r="25" spans="1:6" ht="50.15" customHeight="1" thickBot="1" x14ac:dyDescent="0.4">
      <c r="A25" s="57">
        <v>10</v>
      </c>
      <c r="B25" s="58" t="s">
        <v>87</v>
      </c>
      <c r="C25" s="57" t="s">
        <v>33</v>
      </c>
      <c r="D25" s="57">
        <f t="shared" si="1"/>
        <v>2</v>
      </c>
      <c r="E25" s="60"/>
      <c r="F25" s="6"/>
    </row>
    <row r="26" spans="1:6" ht="169.5" customHeight="1" x14ac:dyDescent="0.35">
      <c r="A26" s="88">
        <v>11</v>
      </c>
      <c r="B26" s="89" t="s">
        <v>88</v>
      </c>
      <c r="C26" s="88" t="s">
        <v>82</v>
      </c>
      <c r="D26" s="90">
        <f t="shared" si="1"/>
        <v>0</v>
      </c>
      <c r="E26" s="91" t="s">
        <v>89</v>
      </c>
      <c r="F26" s="6"/>
    </row>
    <row r="27" spans="1:6" ht="141.65" customHeight="1" thickBot="1" x14ac:dyDescent="0.4">
      <c r="A27" s="88">
        <v>12</v>
      </c>
      <c r="B27" s="89" t="s">
        <v>90</v>
      </c>
      <c r="C27" s="88" t="s">
        <v>82</v>
      </c>
      <c r="D27" s="90">
        <f>IF(C27="Fully met", 2, IF(C27="Partially met",1, 0))</f>
        <v>0</v>
      </c>
      <c r="E27" s="91" t="s">
        <v>91</v>
      </c>
      <c r="F27" s="6"/>
    </row>
    <row r="28" spans="1:6" ht="180" customHeight="1" thickBot="1" x14ac:dyDescent="0.4">
      <c r="A28" s="88">
        <v>13</v>
      </c>
      <c r="B28" s="92" t="s">
        <v>92</v>
      </c>
      <c r="C28" s="88" t="s">
        <v>82</v>
      </c>
      <c r="D28" s="88">
        <f>IF(C28="Fully met", 2, IF(C28="Partially met",1, 0))</f>
        <v>0</v>
      </c>
      <c r="E28" s="91" t="s">
        <v>93</v>
      </c>
      <c r="F28" s="6"/>
    </row>
    <row r="29" spans="1:6" ht="44" thickTop="1" x14ac:dyDescent="0.35">
      <c r="A29" s="78"/>
      <c r="B29" s="93" t="s">
        <v>94</v>
      </c>
      <c r="C29" s="80" t="s">
        <v>95</v>
      </c>
      <c r="D29" s="94">
        <f>SUM(D16:D28)</f>
        <v>18</v>
      </c>
      <c r="E29" s="79" t="s">
        <v>286</v>
      </c>
      <c r="F29" s="6"/>
    </row>
    <row r="30" spans="1:6" ht="20.149999999999999" customHeight="1" thickBot="1" x14ac:dyDescent="0.4">
      <c r="A30" s="82"/>
      <c r="B30" s="83"/>
      <c r="C30" s="95"/>
      <c r="D30" s="96" t="s">
        <v>97</v>
      </c>
      <c r="E30" s="85"/>
      <c r="F30" s="6"/>
    </row>
    <row r="31" spans="1:6" ht="15" thickTop="1" x14ac:dyDescent="0.35">
      <c r="A31" s="72"/>
      <c r="B31" s="15"/>
      <c r="C31" s="53"/>
      <c r="D31" s="15"/>
      <c r="E31" s="15"/>
      <c r="F31" s="6"/>
    </row>
    <row r="32" spans="1:6" ht="15" thickBot="1" x14ac:dyDescent="0.4">
      <c r="A32" s="72"/>
      <c r="B32" s="15"/>
      <c r="C32" s="53"/>
      <c r="D32" s="15"/>
      <c r="E32" s="15"/>
      <c r="F32" s="6"/>
    </row>
    <row r="33" spans="1:6" ht="99.65" customHeight="1" thickBot="1" x14ac:dyDescent="0.4">
      <c r="A33" s="54"/>
      <c r="B33" s="55" t="s">
        <v>98</v>
      </c>
      <c r="C33" s="56" t="s">
        <v>12</v>
      </c>
      <c r="D33" s="56" t="s">
        <v>13</v>
      </c>
      <c r="E33" s="56" t="s">
        <v>14</v>
      </c>
      <c r="F33" s="6"/>
    </row>
    <row r="34" spans="1:6" ht="50.15" customHeight="1" thickBot="1" x14ac:dyDescent="0.4">
      <c r="A34" s="57">
        <v>1</v>
      </c>
      <c r="B34" s="58" t="s">
        <v>99</v>
      </c>
      <c r="C34" s="57" t="s">
        <v>33</v>
      </c>
      <c r="D34" s="71">
        <f>IF(C34="Fully met", 2, IF(C34="Partially met",1, 0))</f>
        <v>2</v>
      </c>
      <c r="E34" s="60"/>
      <c r="F34" s="6"/>
    </row>
    <row r="35" spans="1:6" ht="50.15" customHeight="1" thickBot="1" x14ac:dyDescent="0.4">
      <c r="A35" s="57">
        <v>2</v>
      </c>
      <c r="B35" s="58" t="s">
        <v>100</v>
      </c>
      <c r="C35" s="57" t="s">
        <v>33</v>
      </c>
      <c r="D35" s="75">
        <f t="shared" ref="D35:D38" si="2">IF(C35="Fully met", 2, IF(C35="Partially met",1, 0))</f>
        <v>2</v>
      </c>
      <c r="E35" s="60"/>
      <c r="F35" s="6"/>
    </row>
    <row r="36" spans="1:6" ht="50.15" customHeight="1" thickBot="1" x14ac:dyDescent="0.4">
      <c r="A36" s="57">
        <v>3</v>
      </c>
      <c r="B36" s="58" t="s">
        <v>101</v>
      </c>
      <c r="C36" s="57" t="s">
        <v>33</v>
      </c>
      <c r="D36" s="75">
        <f t="shared" si="2"/>
        <v>2</v>
      </c>
      <c r="E36" s="60"/>
      <c r="F36" s="6"/>
    </row>
    <row r="37" spans="1:6" ht="50.15" customHeight="1" thickBot="1" x14ac:dyDescent="0.4">
      <c r="A37" s="57">
        <v>4</v>
      </c>
      <c r="B37" s="58" t="s">
        <v>102</v>
      </c>
      <c r="C37" s="57" t="s">
        <v>33</v>
      </c>
      <c r="D37" s="75">
        <f t="shared" si="2"/>
        <v>2</v>
      </c>
      <c r="E37" s="60"/>
      <c r="F37" s="6"/>
    </row>
    <row r="38" spans="1:6" ht="50.15" customHeight="1" thickBot="1" x14ac:dyDescent="0.4">
      <c r="A38" s="57">
        <v>5</v>
      </c>
      <c r="B38" s="58" t="s">
        <v>103</v>
      </c>
      <c r="C38" s="57" t="s">
        <v>33</v>
      </c>
      <c r="D38" s="75">
        <f t="shared" si="2"/>
        <v>2</v>
      </c>
      <c r="E38" s="60"/>
      <c r="F38" s="6"/>
    </row>
    <row r="39" spans="1:6" ht="171" customHeight="1" thickBot="1" x14ac:dyDescent="0.4">
      <c r="A39" s="90">
        <v>6</v>
      </c>
      <c r="B39" s="97" t="s">
        <v>104</v>
      </c>
      <c r="C39" s="90" t="s">
        <v>82</v>
      </c>
      <c r="D39" s="98">
        <f>IF(C39="Fully met", 2, IF(C39="Partially met",1, 0))</f>
        <v>0</v>
      </c>
      <c r="E39" s="99" t="s">
        <v>105</v>
      </c>
      <c r="F39" s="6"/>
    </row>
    <row r="40" spans="1:6" ht="175.5" customHeight="1" thickBot="1" x14ac:dyDescent="0.4">
      <c r="A40" s="90">
        <v>7</v>
      </c>
      <c r="B40" s="97" t="s">
        <v>106</v>
      </c>
      <c r="C40" s="90" t="s">
        <v>82</v>
      </c>
      <c r="D40" s="98">
        <f>IF(C40="Fully met", 2, IF(C40="Partially met",1, 0))</f>
        <v>0</v>
      </c>
      <c r="E40" s="99" t="s">
        <v>105</v>
      </c>
      <c r="F40" s="13"/>
    </row>
    <row r="41" spans="1:6" s="11" customFormat="1" ht="175.5" customHeight="1" thickBot="1" x14ac:dyDescent="0.4">
      <c r="A41" s="88">
        <v>8</v>
      </c>
      <c r="B41" s="100" t="s">
        <v>107</v>
      </c>
      <c r="C41" s="88" t="s">
        <v>82</v>
      </c>
      <c r="D41" s="101">
        <f>IF(C41="Fully met", 2, IF(C41="Partially met",1, 0))</f>
        <v>0</v>
      </c>
      <c r="E41" s="91" t="s">
        <v>105</v>
      </c>
      <c r="F41" s="10"/>
    </row>
    <row r="42" spans="1:6" ht="14.5" customHeight="1" x14ac:dyDescent="0.35">
      <c r="A42" s="102" t="s">
        <v>108</v>
      </c>
      <c r="B42" s="103"/>
      <c r="C42" s="104"/>
      <c r="D42" s="103"/>
      <c r="E42" s="105"/>
      <c r="F42" s="6"/>
    </row>
    <row r="43" spans="1:6" ht="15" customHeight="1" thickBot="1" x14ac:dyDescent="0.4">
      <c r="A43" s="106" t="s">
        <v>109</v>
      </c>
      <c r="B43" s="107"/>
      <c r="C43" s="108"/>
      <c r="D43" s="107"/>
      <c r="E43" s="109"/>
      <c r="F43" s="6"/>
    </row>
    <row r="44" spans="1:6" ht="50.15" customHeight="1" thickBot="1" x14ac:dyDescent="0.4">
      <c r="A44" s="57">
        <v>9</v>
      </c>
      <c r="B44" s="58" t="s">
        <v>110</v>
      </c>
      <c r="C44" s="57" t="s">
        <v>33</v>
      </c>
      <c r="D44" s="57">
        <f>IF(C44="Fully met", 2, IF(C44="Partially met",1, 0))</f>
        <v>2</v>
      </c>
      <c r="E44" s="60"/>
      <c r="F44" s="6"/>
    </row>
    <row r="45" spans="1:6" ht="145.5" thickTop="1" x14ac:dyDescent="0.35">
      <c r="A45" s="110"/>
      <c r="B45" s="93" t="s">
        <v>111</v>
      </c>
      <c r="C45" s="80" t="s">
        <v>112</v>
      </c>
      <c r="D45" s="94">
        <f>SUM(D34:D41,D44)</f>
        <v>12</v>
      </c>
      <c r="E45" s="79" t="s">
        <v>287</v>
      </c>
      <c r="F45" s="6"/>
    </row>
    <row r="46" spans="1:6" ht="20.149999999999999" customHeight="1" thickBot="1" x14ac:dyDescent="0.4">
      <c r="A46" s="82"/>
      <c r="B46" s="83"/>
      <c r="C46" s="95"/>
      <c r="D46" s="96" t="s">
        <v>113</v>
      </c>
      <c r="E46" s="85"/>
      <c r="F46" s="6"/>
    </row>
    <row r="47" spans="1:6" ht="15" thickTop="1" x14ac:dyDescent="0.35">
      <c r="A47" s="72"/>
      <c r="B47" s="15"/>
      <c r="C47" s="53"/>
      <c r="D47" s="15"/>
      <c r="E47" s="15"/>
      <c r="F47" s="6"/>
    </row>
    <row r="48" spans="1:6" ht="15" thickBot="1" x14ac:dyDescent="0.4">
      <c r="A48" s="72"/>
      <c r="B48" s="15"/>
      <c r="C48" s="53"/>
      <c r="D48" s="15"/>
      <c r="E48" s="15"/>
      <c r="F48" s="6"/>
    </row>
    <row r="49" spans="1:6" ht="102.65" customHeight="1" thickBot="1" x14ac:dyDescent="0.4">
      <c r="A49" s="54"/>
      <c r="B49" s="55" t="s">
        <v>114</v>
      </c>
      <c r="C49" s="56" t="s">
        <v>12</v>
      </c>
      <c r="D49" s="56" t="s">
        <v>13</v>
      </c>
      <c r="E49" s="56" t="s">
        <v>14</v>
      </c>
      <c r="F49" s="6"/>
    </row>
    <row r="50" spans="1:6" ht="108" customHeight="1" thickBot="1" x14ac:dyDescent="0.4">
      <c r="A50" s="57">
        <v>1</v>
      </c>
      <c r="B50" s="76" t="s">
        <v>115</v>
      </c>
      <c r="C50" s="111" t="s">
        <v>68</v>
      </c>
      <c r="D50" s="111">
        <f>IF(C50="Fully met", 2, IF(C50="Partially met",1, 0))</f>
        <v>1</v>
      </c>
      <c r="E50" s="112" t="s">
        <v>116</v>
      </c>
      <c r="F50" s="6"/>
    </row>
    <row r="51" spans="1:6" ht="50.15" customHeight="1" thickBot="1" x14ac:dyDescent="0.4">
      <c r="A51" s="57">
        <v>2</v>
      </c>
      <c r="B51" s="58" t="s">
        <v>117</v>
      </c>
      <c r="C51" s="57" t="s">
        <v>33</v>
      </c>
      <c r="D51" s="111">
        <f t="shared" ref="D51:D53" si="3">IF(C51="Fully met", 2, IF(C51="Partially met",1, 0))</f>
        <v>2</v>
      </c>
      <c r="E51" s="60"/>
      <c r="F51" s="6"/>
    </row>
    <row r="52" spans="1:6" ht="50.15" customHeight="1" thickBot="1" x14ac:dyDescent="0.4">
      <c r="A52" s="57">
        <v>3</v>
      </c>
      <c r="B52" s="58" t="s">
        <v>118</v>
      </c>
      <c r="C52" s="57" t="s">
        <v>33</v>
      </c>
      <c r="D52" s="111">
        <f t="shared" si="3"/>
        <v>2</v>
      </c>
      <c r="E52" s="60"/>
      <c r="F52" s="6"/>
    </row>
    <row r="53" spans="1:6" ht="50.15" customHeight="1" thickBot="1" x14ac:dyDescent="0.4">
      <c r="A53" s="57">
        <v>4</v>
      </c>
      <c r="B53" s="58" t="s">
        <v>119</v>
      </c>
      <c r="C53" s="57" t="s">
        <v>33</v>
      </c>
      <c r="D53" s="111">
        <f t="shared" si="3"/>
        <v>2</v>
      </c>
      <c r="E53" s="60"/>
      <c r="F53" s="6"/>
    </row>
    <row r="54" spans="1:6" ht="50.15" customHeight="1" thickBot="1" x14ac:dyDescent="0.4">
      <c r="A54" s="57">
        <v>5</v>
      </c>
      <c r="B54" s="58" t="s">
        <v>120</v>
      </c>
      <c r="C54" s="57" t="s">
        <v>33</v>
      </c>
      <c r="D54" s="111">
        <f>IF(C54="Fully met", 2, IF(C54="Partially met",1, 0))</f>
        <v>2</v>
      </c>
      <c r="E54" s="60"/>
      <c r="F54" s="6"/>
    </row>
    <row r="55" spans="1:6" ht="168" customHeight="1" thickBot="1" x14ac:dyDescent="0.4">
      <c r="A55" s="88">
        <v>6</v>
      </c>
      <c r="B55" s="113" t="s">
        <v>121</v>
      </c>
      <c r="C55" s="88" t="s">
        <v>82</v>
      </c>
      <c r="D55" s="88">
        <f>IF(C55="Fully met", 2, IF(C55="Partially met",1, 0))</f>
        <v>0</v>
      </c>
      <c r="E55" s="113" t="s">
        <v>105</v>
      </c>
      <c r="F55" s="6"/>
    </row>
    <row r="56" spans="1:6" ht="14.5" customHeight="1" x14ac:dyDescent="0.35">
      <c r="A56" s="114" t="s">
        <v>122</v>
      </c>
      <c r="B56" s="115"/>
      <c r="C56" s="116"/>
      <c r="D56" s="117"/>
      <c r="E56" s="118"/>
      <c r="F56" s="6"/>
    </row>
    <row r="57" spans="1:6" ht="15" customHeight="1" thickBot="1" x14ac:dyDescent="0.4">
      <c r="A57" s="119" t="s">
        <v>109</v>
      </c>
      <c r="B57" s="120"/>
      <c r="C57" s="121"/>
      <c r="D57" s="120"/>
      <c r="E57" s="122"/>
      <c r="F57" s="6"/>
    </row>
    <row r="58" spans="1:6" ht="50.15" customHeight="1" thickBot="1" x14ac:dyDescent="0.4">
      <c r="A58" s="57">
        <v>7</v>
      </c>
      <c r="B58" s="58" t="s">
        <v>123</v>
      </c>
      <c r="C58" s="57" t="s">
        <v>33</v>
      </c>
      <c r="D58" s="57">
        <f>IF(C58="Fully met", 2, IF(C58="Partially met",1, 0))</f>
        <v>2</v>
      </c>
      <c r="E58" s="60"/>
      <c r="F58" s="6"/>
    </row>
    <row r="59" spans="1:6" ht="50.15" customHeight="1" thickBot="1" x14ac:dyDescent="0.4">
      <c r="A59" s="57">
        <v>8</v>
      </c>
      <c r="B59" s="58" t="s">
        <v>124</v>
      </c>
      <c r="C59" s="57" t="s">
        <v>33</v>
      </c>
      <c r="D59" s="57">
        <f t="shared" ref="D59:D61" si="4">IF(C59="Fully met", 2, IF(C59="Partially met",1, 0))</f>
        <v>2</v>
      </c>
      <c r="E59" s="60"/>
      <c r="F59" s="6"/>
    </row>
    <row r="60" spans="1:6" ht="68.150000000000006" customHeight="1" thickBot="1" x14ac:dyDescent="0.4">
      <c r="A60" s="57">
        <v>9</v>
      </c>
      <c r="B60" s="58" t="s">
        <v>125</v>
      </c>
      <c r="C60" s="57" t="s">
        <v>33</v>
      </c>
      <c r="D60" s="57">
        <f>IF(C60="Fully met", 2, IF(C60="Partially met",1, 0))</f>
        <v>2</v>
      </c>
      <c r="E60" s="60"/>
      <c r="F60" s="6"/>
    </row>
    <row r="61" spans="1:6" ht="40" customHeight="1" thickBot="1" x14ac:dyDescent="0.4">
      <c r="A61" s="57">
        <v>10</v>
      </c>
      <c r="B61" s="87" t="s">
        <v>126</v>
      </c>
      <c r="C61" s="57" t="s">
        <v>33</v>
      </c>
      <c r="D61" s="57">
        <f t="shared" si="4"/>
        <v>2</v>
      </c>
      <c r="E61" s="123"/>
      <c r="F61" s="6"/>
    </row>
    <row r="62" spans="1:6" ht="44" thickTop="1" x14ac:dyDescent="0.35">
      <c r="A62" s="78"/>
      <c r="B62" s="93" t="s">
        <v>127</v>
      </c>
      <c r="C62" s="80" t="s">
        <v>128</v>
      </c>
      <c r="D62" s="94">
        <f>SUM(D50:D55,D58:D61)</f>
        <v>17</v>
      </c>
      <c r="E62" s="79" t="s">
        <v>288</v>
      </c>
      <c r="F62" s="6"/>
    </row>
    <row r="63" spans="1:6" ht="20.149999999999999" customHeight="1" thickBot="1" x14ac:dyDescent="0.4">
      <c r="A63" s="82"/>
      <c r="B63" s="83"/>
      <c r="C63" s="95"/>
      <c r="D63" s="124" t="s">
        <v>129</v>
      </c>
      <c r="E63" s="85"/>
      <c r="F63" s="6"/>
    </row>
    <row r="64" spans="1:6" ht="15.5" thickTop="1" thickBot="1" x14ac:dyDescent="0.4">
      <c r="A64" s="53"/>
      <c r="B64" s="15"/>
      <c r="C64" s="71"/>
      <c r="D64" s="71"/>
      <c r="E64" s="71"/>
      <c r="F64" s="6"/>
    </row>
    <row r="65" spans="1:5" ht="110.15" customHeight="1" thickBot="1" x14ac:dyDescent="0.4">
      <c r="A65" s="54"/>
      <c r="B65" s="55" t="s">
        <v>130</v>
      </c>
      <c r="C65" s="56" t="s">
        <v>12</v>
      </c>
      <c r="D65" s="56" t="s">
        <v>13</v>
      </c>
      <c r="E65" s="56" t="s">
        <v>14</v>
      </c>
    </row>
    <row r="66" spans="1:5" ht="50.15" customHeight="1" thickBot="1" x14ac:dyDescent="0.4">
      <c r="A66" s="57">
        <v>1</v>
      </c>
      <c r="B66" s="58" t="s">
        <v>131</v>
      </c>
      <c r="C66" s="57" t="s">
        <v>33</v>
      </c>
      <c r="D66" s="57">
        <f>IF(C66="Fully met", 2, IF(C66="Partially met",1, 0))</f>
        <v>2</v>
      </c>
      <c r="E66" s="60"/>
    </row>
    <row r="67" spans="1:5" ht="69" customHeight="1" thickBot="1" x14ac:dyDescent="0.4">
      <c r="A67" s="57">
        <v>2</v>
      </c>
      <c r="B67" s="58" t="s">
        <v>132</v>
      </c>
      <c r="C67" s="57" t="s">
        <v>33</v>
      </c>
      <c r="D67" s="57">
        <f t="shared" ref="D67:D72" si="5">IF(C67="Fully met", 2, IF(C67="Partially met",1, 0))</f>
        <v>2</v>
      </c>
      <c r="E67" s="60"/>
    </row>
    <row r="68" spans="1:5" ht="125.5" customHeight="1" thickBot="1" x14ac:dyDescent="0.4">
      <c r="A68" s="57">
        <v>3</v>
      </c>
      <c r="B68" s="59" t="s">
        <v>133</v>
      </c>
      <c r="C68" s="57" t="s">
        <v>68</v>
      </c>
      <c r="D68" s="57">
        <f t="shared" si="5"/>
        <v>1</v>
      </c>
      <c r="E68" s="60" t="s">
        <v>134</v>
      </c>
    </row>
    <row r="69" spans="1:5" ht="50.15" customHeight="1" thickBot="1" x14ac:dyDescent="0.4">
      <c r="A69" s="57">
        <v>4</v>
      </c>
      <c r="B69" s="58" t="s">
        <v>135</v>
      </c>
      <c r="C69" s="57" t="s">
        <v>33</v>
      </c>
      <c r="D69" s="57">
        <f t="shared" si="5"/>
        <v>2</v>
      </c>
      <c r="E69" s="60"/>
    </row>
    <row r="70" spans="1:5" ht="50.15" customHeight="1" thickBot="1" x14ac:dyDescent="0.4">
      <c r="A70" s="57">
        <v>5</v>
      </c>
      <c r="B70" s="58" t="s">
        <v>136</v>
      </c>
      <c r="C70" s="57" t="s">
        <v>33</v>
      </c>
      <c r="D70" s="57">
        <f t="shared" si="5"/>
        <v>2</v>
      </c>
      <c r="E70" s="60"/>
    </row>
    <row r="71" spans="1:5" ht="50.15" customHeight="1" thickBot="1" x14ac:dyDescent="0.4">
      <c r="A71" s="57">
        <v>6</v>
      </c>
      <c r="B71" s="58" t="s">
        <v>137</v>
      </c>
      <c r="C71" s="57" t="s">
        <v>33</v>
      </c>
      <c r="D71" s="57">
        <f t="shared" si="5"/>
        <v>2</v>
      </c>
      <c r="E71" s="60"/>
    </row>
    <row r="72" spans="1:5" ht="50.15" customHeight="1" thickBot="1" x14ac:dyDescent="0.4">
      <c r="A72" s="57">
        <v>7</v>
      </c>
      <c r="B72" s="58" t="s">
        <v>138</v>
      </c>
      <c r="C72" s="57" t="s">
        <v>33</v>
      </c>
      <c r="D72" s="57">
        <f t="shared" si="5"/>
        <v>2</v>
      </c>
      <c r="E72" s="60"/>
    </row>
    <row r="73" spans="1:5" ht="50.15" customHeight="1" thickBot="1" x14ac:dyDescent="0.4">
      <c r="A73" s="57">
        <v>8</v>
      </c>
      <c r="B73" s="58" t="s">
        <v>139</v>
      </c>
      <c r="C73" s="57" t="s">
        <v>33</v>
      </c>
      <c r="D73" s="57">
        <f>IF(C73="Fully met", 2, IF(C73="Partially met",1, 0))</f>
        <v>2</v>
      </c>
      <c r="E73" s="60"/>
    </row>
    <row r="74" spans="1:5" ht="93.65" customHeight="1" thickBot="1" x14ac:dyDescent="0.4">
      <c r="A74" s="125">
        <v>9</v>
      </c>
      <c r="B74" s="126" t="s">
        <v>140</v>
      </c>
      <c r="C74" s="125" t="s">
        <v>68</v>
      </c>
      <c r="D74" s="125">
        <f>IF(C74="Fully met", 2, IF(C74="Partially met",1, 0))</f>
        <v>1</v>
      </c>
      <c r="E74" s="127" t="s">
        <v>141</v>
      </c>
    </row>
    <row r="75" spans="1:5" ht="39.5" thickTop="1" x14ac:dyDescent="0.35">
      <c r="A75" s="78"/>
      <c r="B75" s="93" t="s">
        <v>142</v>
      </c>
      <c r="C75" s="80" t="s">
        <v>143</v>
      </c>
      <c r="D75" s="94">
        <f>SUM(D66:D74)</f>
        <v>16</v>
      </c>
      <c r="E75" s="79" t="s">
        <v>285</v>
      </c>
    </row>
    <row r="76" spans="1:5" ht="20.149999999999999" customHeight="1" thickBot="1" x14ac:dyDescent="0.4">
      <c r="A76" s="82"/>
      <c r="B76" s="83"/>
      <c r="C76" s="95"/>
      <c r="D76" s="96" t="s">
        <v>113</v>
      </c>
      <c r="E76" s="85"/>
    </row>
    <row r="77" spans="1:5" ht="15" thickTop="1" x14ac:dyDescent="0.35">
      <c r="A77" s="72"/>
      <c r="B77" s="15"/>
      <c r="C77" s="53"/>
      <c r="D77" s="15"/>
      <c r="E77" s="15"/>
    </row>
    <row r="78" spans="1:5" ht="12.65" customHeight="1" thickBot="1" x14ac:dyDescent="0.4">
      <c r="A78" s="72"/>
      <c r="B78" s="15"/>
      <c r="C78" s="53"/>
      <c r="D78" s="15"/>
      <c r="E78" s="15"/>
    </row>
    <row r="79" spans="1:5" ht="98.5" customHeight="1" thickBot="1" x14ac:dyDescent="0.4">
      <c r="A79" s="54"/>
      <c r="B79" s="128" t="s">
        <v>144</v>
      </c>
      <c r="C79" s="56" t="s">
        <v>12</v>
      </c>
      <c r="D79" s="56" t="s">
        <v>13</v>
      </c>
      <c r="E79" s="56" t="s">
        <v>14</v>
      </c>
    </row>
    <row r="80" spans="1:5" ht="50.15" customHeight="1" thickBot="1" x14ac:dyDescent="0.4">
      <c r="A80" s="129">
        <v>1</v>
      </c>
      <c r="B80" s="130" t="s">
        <v>145</v>
      </c>
      <c r="C80" s="57" t="s">
        <v>33</v>
      </c>
      <c r="D80" s="57">
        <f>IF(C80="Fully met", 2, IF(C80="Partially met",1, 0))</f>
        <v>2</v>
      </c>
      <c r="E80" s="60"/>
    </row>
    <row r="81" spans="1:5" ht="50.15" customHeight="1" thickBot="1" x14ac:dyDescent="0.4">
      <c r="A81" s="129">
        <v>2</v>
      </c>
      <c r="B81" s="130" t="s">
        <v>146</v>
      </c>
      <c r="C81" s="57" t="s">
        <v>33</v>
      </c>
      <c r="D81" s="57">
        <f t="shared" ref="D81:D83" si="6">IF(C81="Fully met", 2, IF(C81="Partially met",1, 0))</f>
        <v>2</v>
      </c>
      <c r="E81" s="60"/>
    </row>
    <row r="82" spans="1:5" ht="50.15" customHeight="1" thickBot="1" x14ac:dyDescent="0.4">
      <c r="A82" s="129">
        <v>3</v>
      </c>
      <c r="B82" s="130" t="s">
        <v>147</v>
      </c>
      <c r="C82" s="57" t="s">
        <v>33</v>
      </c>
      <c r="D82" s="57">
        <f t="shared" si="6"/>
        <v>2</v>
      </c>
      <c r="E82" s="60"/>
    </row>
    <row r="83" spans="1:5" ht="50.15" customHeight="1" thickBot="1" x14ac:dyDescent="0.4">
      <c r="A83" s="129">
        <v>4</v>
      </c>
      <c r="B83" s="130" t="s">
        <v>148</v>
      </c>
      <c r="C83" s="57" t="s">
        <v>33</v>
      </c>
      <c r="D83" s="57">
        <f t="shared" si="6"/>
        <v>2</v>
      </c>
      <c r="E83" s="60"/>
    </row>
    <row r="84" spans="1:5" ht="50.15" customHeight="1" thickBot="1" x14ac:dyDescent="0.4">
      <c r="A84" s="129">
        <v>5</v>
      </c>
      <c r="B84" s="130" t="s">
        <v>149</v>
      </c>
      <c r="C84" s="57" t="s">
        <v>33</v>
      </c>
      <c r="D84" s="57">
        <f>IF(C84="Fully met", 2, IF(C84="Partially met",1, 0))</f>
        <v>2</v>
      </c>
      <c r="E84" s="60"/>
    </row>
    <row r="85" spans="1:5" s="11" customFormat="1" ht="129.75" customHeight="1" thickBot="1" x14ac:dyDescent="0.4">
      <c r="A85" s="131">
        <v>6</v>
      </c>
      <c r="B85" s="132" t="s">
        <v>150</v>
      </c>
      <c r="C85" s="131" t="s">
        <v>68</v>
      </c>
      <c r="D85" s="131">
        <f>IF(C85="Fully met", 2, IF(C85="Partially met",1, 0))</f>
        <v>1</v>
      </c>
      <c r="E85" s="133" t="s">
        <v>151</v>
      </c>
    </row>
    <row r="86" spans="1:5" s="11" customFormat="1" ht="62.15" customHeight="1" thickBot="1" x14ac:dyDescent="0.4">
      <c r="A86" s="131">
        <v>7</v>
      </c>
      <c r="B86" s="132" t="s">
        <v>152</v>
      </c>
      <c r="C86" s="131" t="s">
        <v>68</v>
      </c>
      <c r="D86" s="131">
        <f>IF(C86="Fully met", 2, IF(C86="Partially met",1, 0))</f>
        <v>1</v>
      </c>
      <c r="E86" s="133" t="s">
        <v>151</v>
      </c>
    </row>
    <row r="87" spans="1:5" ht="14.5" customHeight="1" x14ac:dyDescent="0.35">
      <c r="A87" s="134" t="s">
        <v>153</v>
      </c>
      <c r="B87" s="115"/>
      <c r="C87" s="116"/>
      <c r="D87" s="115"/>
      <c r="E87" s="135"/>
    </row>
    <row r="88" spans="1:5" ht="15" customHeight="1" thickBot="1" x14ac:dyDescent="0.4">
      <c r="A88" s="119" t="s">
        <v>109</v>
      </c>
      <c r="B88" s="120"/>
      <c r="C88" s="121"/>
      <c r="D88" s="120"/>
      <c r="E88" s="122"/>
    </row>
    <row r="89" spans="1:5" ht="50.15" customHeight="1" thickBot="1" x14ac:dyDescent="0.4">
      <c r="A89" s="57">
        <v>8</v>
      </c>
      <c r="B89" s="136" t="s">
        <v>154</v>
      </c>
      <c r="C89" s="57" t="s">
        <v>33</v>
      </c>
      <c r="D89" s="71">
        <f>IF(C89="Fully met", 2, IF(C89="Partially met",1, 0))</f>
        <v>2</v>
      </c>
      <c r="E89" s="60"/>
    </row>
    <row r="90" spans="1:5" ht="14.5" customHeight="1" x14ac:dyDescent="0.35">
      <c r="A90" s="114" t="s">
        <v>155</v>
      </c>
      <c r="B90" s="117"/>
      <c r="C90" s="116"/>
      <c r="D90" s="117"/>
      <c r="E90" s="137"/>
    </row>
    <row r="91" spans="1:5" ht="15" customHeight="1" thickBot="1" x14ac:dyDescent="0.4">
      <c r="A91" s="138" t="s">
        <v>109</v>
      </c>
      <c r="B91" s="139"/>
      <c r="C91" s="121"/>
      <c r="D91" s="139"/>
      <c r="E91" s="140"/>
    </row>
    <row r="92" spans="1:5" ht="80.150000000000006" customHeight="1" thickBot="1" x14ac:dyDescent="0.4">
      <c r="A92" s="57">
        <v>9</v>
      </c>
      <c r="B92" s="136" t="s">
        <v>156</v>
      </c>
      <c r="C92" s="57" t="s">
        <v>33</v>
      </c>
      <c r="D92" s="57">
        <f>IF(C92="Fully met", 2, IF(C92="Partially met",1, 0))</f>
        <v>2</v>
      </c>
      <c r="E92" s="60"/>
    </row>
    <row r="93" spans="1:5" ht="39.5" thickTop="1" x14ac:dyDescent="0.35">
      <c r="A93" s="78"/>
      <c r="B93" s="141" t="s">
        <v>157</v>
      </c>
      <c r="C93" s="80" t="s">
        <v>158</v>
      </c>
      <c r="D93" s="94">
        <f>SUM(D80:D86,D89,D92)</f>
        <v>16</v>
      </c>
      <c r="E93" s="79" t="s">
        <v>285</v>
      </c>
    </row>
    <row r="94" spans="1:5" ht="20.149999999999999" customHeight="1" thickBot="1" x14ac:dyDescent="0.4">
      <c r="A94" s="82"/>
      <c r="B94" s="142"/>
      <c r="C94" s="143"/>
      <c r="D94" s="96" t="s">
        <v>113</v>
      </c>
      <c r="E94" s="85"/>
    </row>
    <row r="95" spans="1:5" ht="15" thickTop="1" x14ac:dyDescent="0.35">
      <c r="A95" s="72"/>
      <c r="B95" s="15"/>
      <c r="C95" s="53"/>
      <c r="D95" s="15"/>
      <c r="E95" s="15"/>
    </row>
    <row r="96" spans="1:5" ht="15" thickBot="1" x14ac:dyDescent="0.4">
      <c r="A96" s="72"/>
      <c r="B96" s="15"/>
      <c r="C96" s="53"/>
      <c r="D96" s="15"/>
      <c r="E96" s="15"/>
    </row>
    <row r="97" spans="1:5" ht="111" customHeight="1" thickBot="1" x14ac:dyDescent="0.4">
      <c r="A97" s="54"/>
      <c r="B97" s="55" t="s">
        <v>159</v>
      </c>
      <c r="C97" s="56" t="s">
        <v>12</v>
      </c>
      <c r="D97" s="56" t="s">
        <v>13</v>
      </c>
      <c r="E97" s="56" t="s">
        <v>14</v>
      </c>
    </row>
    <row r="98" spans="1:5" ht="50.15" customHeight="1" thickBot="1" x14ac:dyDescent="0.4">
      <c r="A98" s="57">
        <v>1</v>
      </c>
      <c r="B98" s="76" t="s">
        <v>160</v>
      </c>
      <c r="C98" s="111" t="s">
        <v>33</v>
      </c>
      <c r="D98" s="111">
        <f>IF(C98="Fully met", 2, IF(C98="Partially met",1, 0))</f>
        <v>2</v>
      </c>
      <c r="E98" s="112"/>
    </row>
    <row r="99" spans="1:5" ht="50.15" customHeight="1" thickBot="1" x14ac:dyDescent="0.4">
      <c r="A99" s="57">
        <v>2</v>
      </c>
      <c r="B99" s="76" t="s">
        <v>161</v>
      </c>
      <c r="C99" s="111" t="s">
        <v>82</v>
      </c>
      <c r="D99" s="111">
        <f t="shared" ref="D99:D102" si="7">IF(C99="Fully met", 2, IF(C99="Partially met",1, 0))</f>
        <v>0</v>
      </c>
      <c r="E99" s="112" t="s">
        <v>162</v>
      </c>
    </row>
    <row r="100" spans="1:5" ht="50.15" customHeight="1" thickBot="1" x14ac:dyDescent="0.4">
      <c r="A100" s="57">
        <v>3</v>
      </c>
      <c r="B100" s="76" t="s">
        <v>163</v>
      </c>
      <c r="C100" s="111" t="s">
        <v>33</v>
      </c>
      <c r="D100" s="111">
        <f t="shared" si="7"/>
        <v>2</v>
      </c>
      <c r="E100" s="112"/>
    </row>
    <row r="101" spans="1:5" ht="50.15" customHeight="1" thickBot="1" x14ac:dyDescent="0.4">
      <c r="A101" s="57">
        <v>4</v>
      </c>
      <c r="B101" s="76" t="s">
        <v>164</v>
      </c>
      <c r="C101" s="111" t="s">
        <v>33</v>
      </c>
      <c r="D101" s="111">
        <f t="shared" si="7"/>
        <v>2</v>
      </c>
      <c r="E101" s="112"/>
    </row>
    <row r="102" spans="1:5" ht="50.15" customHeight="1" thickBot="1" x14ac:dyDescent="0.4">
      <c r="A102" s="57">
        <v>5</v>
      </c>
      <c r="B102" s="76" t="s">
        <v>165</v>
      </c>
      <c r="C102" s="111" t="s">
        <v>33</v>
      </c>
      <c r="D102" s="111">
        <f t="shared" si="7"/>
        <v>2</v>
      </c>
      <c r="E102" s="112"/>
    </row>
    <row r="103" spans="1:5" ht="80.150000000000006" customHeight="1" thickBot="1" x14ac:dyDescent="0.4">
      <c r="A103" s="57">
        <v>6</v>
      </c>
      <c r="B103" s="76" t="s">
        <v>166</v>
      </c>
      <c r="C103" s="111" t="s">
        <v>33</v>
      </c>
      <c r="D103" s="111">
        <f>IF(C103="Fully met", 2, IF(C103="Partially met",1, 0))</f>
        <v>2</v>
      </c>
      <c r="E103" s="112"/>
    </row>
    <row r="104" spans="1:5" ht="126" customHeight="1" x14ac:dyDescent="0.35">
      <c r="A104" s="144">
        <v>7</v>
      </c>
      <c r="B104" s="145" t="s">
        <v>167</v>
      </c>
      <c r="C104" s="144" t="s">
        <v>68</v>
      </c>
      <c r="D104" s="144">
        <f>IF(C104="Fully met", 2, IF(C104="Partially met",1, 0))</f>
        <v>1</v>
      </c>
      <c r="E104" s="146" t="s">
        <v>168</v>
      </c>
    </row>
    <row r="105" spans="1:5" ht="92.15" customHeight="1" thickBot="1" x14ac:dyDescent="0.4">
      <c r="A105" s="125">
        <v>8</v>
      </c>
      <c r="B105" s="126" t="s">
        <v>169</v>
      </c>
      <c r="C105" s="125" t="s">
        <v>68</v>
      </c>
      <c r="D105" s="125">
        <f>IF(C105="Fully met", 2, IF(C105="Partially met",1, 0))</f>
        <v>1</v>
      </c>
      <c r="E105" s="127" t="s">
        <v>170</v>
      </c>
    </row>
    <row r="106" spans="1:5" ht="39.5" thickTop="1" x14ac:dyDescent="0.35">
      <c r="A106" s="78"/>
      <c r="B106" s="93" t="s">
        <v>171</v>
      </c>
      <c r="C106" s="80" t="s">
        <v>172</v>
      </c>
      <c r="D106" s="94">
        <f>SUM(D98:D105)</f>
        <v>12</v>
      </c>
      <c r="E106" s="79" t="s">
        <v>285</v>
      </c>
    </row>
    <row r="107" spans="1:5" ht="20.149999999999999" customHeight="1" thickBot="1" x14ac:dyDescent="0.4">
      <c r="A107" s="82"/>
      <c r="B107" s="83"/>
      <c r="C107" s="95"/>
      <c r="D107" s="96" t="s">
        <v>74</v>
      </c>
      <c r="E107" s="85"/>
    </row>
    <row r="108" spans="1:5" ht="15" thickTop="1" x14ac:dyDescent="0.35">
      <c r="A108" s="72"/>
      <c r="B108" s="15"/>
      <c r="C108" s="53"/>
      <c r="D108" s="15"/>
      <c r="E108" s="15"/>
    </row>
    <row r="109" spans="1:5" ht="15" thickBot="1" x14ac:dyDescent="0.4">
      <c r="A109" s="72"/>
      <c r="B109" s="15"/>
      <c r="C109" s="53"/>
      <c r="D109" s="15"/>
      <c r="E109" s="15"/>
    </row>
    <row r="110" spans="1:5" ht="102" customHeight="1" thickBot="1" x14ac:dyDescent="0.4">
      <c r="A110" s="54"/>
      <c r="B110" s="55" t="s">
        <v>173</v>
      </c>
      <c r="C110" s="56" t="s">
        <v>12</v>
      </c>
      <c r="D110" s="56" t="s">
        <v>13</v>
      </c>
      <c r="E110" s="56" t="s">
        <v>14</v>
      </c>
    </row>
    <row r="111" spans="1:5" ht="15" customHeight="1" thickBot="1" x14ac:dyDescent="0.4">
      <c r="A111" s="147" t="s">
        <v>174</v>
      </c>
      <c r="B111" s="148"/>
      <c r="C111" s="149"/>
      <c r="D111" s="148"/>
      <c r="E111" s="150"/>
    </row>
    <row r="112" spans="1:5" ht="50.15" customHeight="1" thickBot="1" x14ac:dyDescent="0.4">
      <c r="A112" s="57">
        <v>1</v>
      </c>
      <c r="B112" s="58" t="s">
        <v>175</v>
      </c>
      <c r="C112" s="57" t="s">
        <v>33</v>
      </c>
      <c r="D112" s="57">
        <f>IF(C112="Fully met", 2, IF(C112="Partially met",1, 0))</f>
        <v>2</v>
      </c>
      <c r="E112" s="60"/>
    </row>
    <row r="113" spans="1:5" ht="50.15" customHeight="1" thickBot="1" x14ac:dyDescent="0.4">
      <c r="A113" s="57">
        <v>2</v>
      </c>
      <c r="B113" s="58" t="s">
        <v>176</v>
      </c>
      <c r="C113" s="57" t="s">
        <v>33</v>
      </c>
      <c r="D113" s="57">
        <f>IF(C113="Fully met", 2, IF(C113="Partially met",1, 0))</f>
        <v>2</v>
      </c>
      <c r="E113" s="60"/>
    </row>
    <row r="114" spans="1:5" ht="102" thickBot="1" x14ac:dyDescent="0.4">
      <c r="A114" s="151">
        <v>3</v>
      </c>
      <c r="B114" s="126" t="s">
        <v>177</v>
      </c>
      <c r="C114" s="152" t="s">
        <v>68</v>
      </c>
      <c r="D114" s="144">
        <f>IF(C114="Fully met", 2, IF(C114="Partially met",1, 0))</f>
        <v>1</v>
      </c>
      <c r="E114" s="153" t="s">
        <v>178</v>
      </c>
    </row>
    <row r="115" spans="1:5" ht="15" customHeight="1" thickBot="1" x14ac:dyDescent="0.4">
      <c r="A115" s="154" t="s">
        <v>179</v>
      </c>
      <c r="B115" s="149"/>
      <c r="C115" s="149"/>
      <c r="D115" s="155"/>
      <c r="E115" s="156"/>
    </row>
    <row r="116" spans="1:5" ht="50.15" customHeight="1" thickBot="1" x14ac:dyDescent="0.4">
      <c r="A116" s="57">
        <v>3</v>
      </c>
      <c r="B116" s="58" t="s">
        <v>180</v>
      </c>
      <c r="C116" s="57" t="s">
        <v>33</v>
      </c>
      <c r="D116" s="57">
        <f>IF(C116="Fully met", 2, IF(C116="Partially met",1, 0))</f>
        <v>2</v>
      </c>
      <c r="E116" s="60"/>
    </row>
    <row r="117" spans="1:5" ht="50.15" customHeight="1" thickBot="1" x14ac:dyDescent="0.4">
      <c r="A117" s="57">
        <v>4</v>
      </c>
      <c r="B117" s="76" t="s">
        <v>181</v>
      </c>
      <c r="C117" s="111" t="s">
        <v>68</v>
      </c>
      <c r="D117" s="57">
        <f t="shared" ref="D117" si="8">IF(C117="Fully met", 2, IF(C117="Partially met",1, 0))</f>
        <v>1</v>
      </c>
      <c r="E117" s="112"/>
    </row>
    <row r="118" spans="1:5" ht="50.15" customHeight="1" thickBot="1" x14ac:dyDescent="0.4">
      <c r="A118" s="57">
        <v>5</v>
      </c>
      <c r="B118" s="76" t="s">
        <v>182</v>
      </c>
      <c r="C118" s="111" t="s">
        <v>33</v>
      </c>
      <c r="D118" s="57">
        <f>IF(C118="Fully met", 2, IF(C118="Partially met",1, 0))</f>
        <v>2</v>
      </c>
      <c r="E118" s="112"/>
    </row>
    <row r="119" spans="1:5" ht="102" thickBot="1" x14ac:dyDescent="0.4">
      <c r="A119" s="57">
        <v>6</v>
      </c>
      <c r="B119" s="153" t="s">
        <v>183</v>
      </c>
      <c r="C119" s="157" t="s">
        <v>68</v>
      </c>
      <c r="D119" s="157">
        <f>IF(C119="Fully met", 2, IF(C119="Partially met",1, 0))</f>
        <v>1</v>
      </c>
      <c r="E119" s="153" t="s">
        <v>178</v>
      </c>
    </row>
    <row r="120" spans="1:5" ht="39.5" thickTop="1" x14ac:dyDescent="0.35">
      <c r="A120" s="78"/>
      <c r="B120" s="93" t="s">
        <v>184</v>
      </c>
      <c r="C120" s="80" t="s">
        <v>185</v>
      </c>
      <c r="D120" s="94">
        <f>SUM(D112:D114,D116:D119)</f>
        <v>11</v>
      </c>
      <c r="E120" s="79" t="s">
        <v>285</v>
      </c>
    </row>
    <row r="121" spans="1:5" ht="20.149999999999999" customHeight="1" thickBot="1" x14ac:dyDescent="0.4">
      <c r="A121" s="82"/>
      <c r="B121" s="83"/>
      <c r="C121" s="95"/>
      <c r="D121" s="96" t="s">
        <v>38</v>
      </c>
      <c r="E121" s="85"/>
    </row>
    <row r="122" spans="1:5" ht="15.5" thickTop="1" thickBot="1" x14ac:dyDescent="0.4">
      <c r="A122" s="72"/>
      <c r="B122" s="15"/>
      <c r="C122" s="53"/>
      <c r="D122" s="15"/>
      <c r="E122" s="15"/>
    </row>
    <row r="123" spans="1:5" ht="130" customHeight="1" x14ac:dyDescent="0.35">
      <c r="A123" s="54"/>
      <c r="B123" s="55" t="s">
        <v>186</v>
      </c>
      <c r="C123" s="56" t="s">
        <v>12</v>
      </c>
      <c r="D123" s="56" t="s">
        <v>13</v>
      </c>
      <c r="E123" s="56" t="s">
        <v>14</v>
      </c>
    </row>
    <row r="124" spans="1:5" ht="15" customHeight="1" thickBot="1" x14ac:dyDescent="0.4">
      <c r="A124" s="154" t="s">
        <v>187</v>
      </c>
      <c r="B124" s="155"/>
      <c r="C124" s="149"/>
      <c r="D124" s="155"/>
      <c r="E124" s="156"/>
    </row>
    <row r="125" spans="1:5" ht="50.15" customHeight="1" thickBot="1" x14ac:dyDescent="0.4">
      <c r="A125" s="57">
        <v>1</v>
      </c>
      <c r="B125" s="76" t="s">
        <v>188</v>
      </c>
      <c r="C125" s="111" t="s">
        <v>33</v>
      </c>
      <c r="D125" s="111">
        <f>IF(C125="Fully met", 2, IF(C125="Partially met",1, 0))</f>
        <v>2</v>
      </c>
      <c r="E125" s="112"/>
    </row>
    <row r="126" spans="1:5" ht="50.15" customHeight="1" thickBot="1" x14ac:dyDescent="0.4">
      <c r="A126" s="57">
        <v>2</v>
      </c>
      <c r="B126" s="76" t="s">
        <v>189</v>
      </c>
      <c r="C126" s="111" t="s">
        <v>33</v>
      </c>
      <c r="D126" s="111">
        <f>IF(C126="Fully met", 2, IF(C126="Partially met",1, 0))</f>
        <v>2</v>
      </c>
      <c r="E126" s="112"/>
    </row>
    <row r="127" spans="1:5" ht="15" customHeight="1" thickBot="1" x14ac:dyDescent="0.4">
      <c r="A127" s="154" t="s">
        <v>190</v>
      </c>
      <c r="B127" s="155"/>
      <c r="C127" s="149"/>
      <c r="D127" s="155"/>
      <c r="E127" s="156"/>
    </row>
    <row r="128" spans="1:5" ht="63" customHeight="1" thickBot="1" x14ac:dyDescent="0.4">
      <c r="A128" s="57">
        <v>3</v>
      </c>
      <c r="B128" s="58" t="s">
        <v>191</v>
      </c>
      <c r="C128" s="57" t="s">
        <v>68</v>
      </c>
      <c r="D128" s="75">
        <f>IF(C128="Fully met", 2, IF(C128="Partially met",1, 0))</f>
        <v>1</v>
      </c>
      <c r="E128" s="60" t="s">
        <v>192</v>
      </c>
    </row>
    <row r="129" spans="1:6" ht="50.15" customHeight="1" thickBot="1" x14ac:dyDescent="0.4">
      <c r="A129" s="57">
        <v>4</v>
      </c>
      <c r="B129" s="58" t="s">
        <v>193</v>
      </c>
      <c r="C129" s="57" t="s">
        <v>33</v>
      </c>
      <c r="D129" s="75">
        <f>IF(C129="Fully met", 2, IF(C129="Partially met",1, 0))</f>
        <v>2</v>
      </c>
      <c r="E129" s="60"/>
    </row>
    <row r="130" spans="1:6" ht="50.15" customHeight="1" thickBot="1" x14ac:dyDescent="0.4">
      <c r="A130" s="57">
        <v>5</v>
      </c>
      <c r="B130" s="158" t="s">
        <v>194</v>
      </c>
      <c r="C130" s="57" t="s">
        <v>33</v>
      </c>
      <c r="D130" s="75">
        <f>IF(C130="Fully met", 2, IF(C130="Partially met",1, 0))</f>
        <v>2</v>
      </c>
      <c r="E130" s="60"/>
    </row>
    <row r="131" spans="1:6" ht="89.25" customHeight="1" thickBot="1" x14ac:dyDescent="0.4">
      <c r="A131" s="125">
        <v>6</v>
      </c>
      <c r="B131" s="159" t="s">
        <v>195</v>
      </c>
      <c r="C131" s="157" t="s">
        <v>68</v>
      </c>
      <c r="D131" s="160">
        <f>IF(C131="Fully met", 2, IF(C131="Partially met",1, 0))</f>
        <v>1</v>
      </c>
      <c r="E131" s="161" t="s">
        <v>196</v>
      </c>
    </row>
    <row r="132" spans="1:6" ht="15" customHeight="1" thickBot="1" x14ac:dyDescent="0.4">
      <c r="A132" s="154" t="s">
        <v>197</v>
      </c>
      <c r="B132" s="155"/>
      <c r="C132" s="149"/>
      <c r="D132" s="155"/>
      <c r="E132" s="156"/>
    </row>
    <row r="133" spans="1:6" ht="70.5" customHeight="1" thickBot="1" x14ac:dyDescent="0.4">
      <c r="A133" s="57">
        <v>7</v>
      </c>
      <c r="B133" s="162" t="s">
        <v>198</v>
      </c>
      <c r="C133" s="57" t="s">
        <v>68</v>
      </c>
      <c r="D133" s="75">
        <f t="shared" ref="D133:D134" si="9">IF(C133="Fully met", 2, IF(C133="Partially met",1, 0))</f>
        <v>1</v>
      </c>
      <c r="E133" s="60" t="s">
        <v>199</v>
      </c>
    </row>
    <row r="134" spans="1:6" ht="69.650000000000006" customHeight="1" thickBot="1" x14ac:dyDescent="0.4">
      <c r="A134" s="57">
        <v>8</v>
      </c>
      <c r="B134" s="58" t="s">
        <v>200</v>
      </c>
      <c r="C134" s="57" t="s">
        <v>68</v>
      </c>
      <c r="D134" s="75">
        <f t="shared" si="9"/>
        <v>1</v>
      </c>
      <c r="E134" s="60" t="s">
        <v>201</v>
      </c>
    </row>
    <row r="135" spans="1:6" ht="71.150000000000006" customHeight="1" thickBot="1" x14ac:dyDescent="0.4">
      <c r="A135" s="57">
        <v>9</v>
      </c>
      <c r="B135" s="58" t="s">
        <v>202</v>
      </c>
      <c r="C135" s="57" t="s">
        <v>33</v>
      </c>
      <c r="D135" s="77">
        <f>IF(C135="Fully met", 2, IF(C135="Partially met",1, 0))</f>
        <v>2</v>
      </c>
      <c r="E135" s="60"/>
    </row>
    <row r="136" spans="1:6" ht="117" thickTop="1" thickBot="1" x14ac:dyDescent="0.4">
      <c r="A136" s="125">
        <v>10</v>
      </c>
      <c r="B136" s="153" t="s">
        <v>203</v>
      </c>
      <c r="C136" s="157" t="s">
        <v>68</v>
      </c>
      <c r="D136" s="160">
        <f>IF(C136="Fully met", 2, IF(C136="Partially met",1, 0))</f>
        <v>1</v>
      </c>
      <c r="E136" s="161" t="s">
        <v>204</v>
      </c>
      <c r="F136" s="11"/>
    </row>
    <row r="137" spans="1:6" ht="39.5" thickTop="1" x14ac:dyDescent="0.35">
      <c r="A137" s="78"/>
      <c r="B137" s="93" t="s">
        <v>205</v>
      </c>
      <c r="C137" s="80" t="s">
        <v>206</v>
      </c>
      <c r="D137" s="94">
        <f>SUM(D125:D126,D128:D131,D133:D136)</f>
        <v>15</v>
      </c>
      <c r="E137" s="79" t="s">
        <v>289</v>
      </c>
    </row>
    <row r="138" spans="1:6" ht="16" thickBot="1" x14ac:dyDescent="0.4">
      <c r="A138" s="82"/>
      <c r="B138" s="83"/>
      <c r="C138" s="95"/>
      <c r="D138" s="96" t="s">
        <v>129</v>
      </c>
      <c r="E138" s="85"/>
    </row>
    <row r="139" spans="1:6" ht="15.5" thickTop="1" thickBot="1" x14ac:dyDescent="0.4">
      <c r="A139" s="53"/>
      <c r="B139" s="15"/>
      <c r="C139" s="71"/>
      <c r="D139" s="71"/>
      <c r="E139" s="71"/>
    </row>
    <row r="140" spans="1:6" ht="58.5" thickBot="1" x14ac:dyDescent="0.4">
      <c r="A140" s="54"/>
      <c r="B140" s="55" t="s">
        <v>207</v>
      </c>
      <c r="C140" s="56" t="s">
        <v>12</v>
      </c>
      <c r="D140" s="56" t="s">
        <v>13</v>
      </c>
      <c r="E140" s="56" t="s">
        <v>14</v>
      </c>
    </row>
    <row r="141" spans="1:6" ht="108.65" customHeight="1" thickBot="1" x14ac:dyDescent="0.4">
      <c r="A141" s="57">
        <v>1</v>
      </c>
      <c r="B141" s="58" t="s">
        <v>208</v>
      </c>
      <c r="C141" s="57" t="s">
        <v>82</v>
      </c>
      <c r="D141" s="57">
        <f>IF(C141="Fully met", 2, IF(C141="Partially met",1, 0))</f>
        <v>0</v>
      </c>
      <c r="E141" s="163" t="s">
        <v>89</v>
      </c>
    </row>
    <row r="142" spans="1:6" ht="73" customHeight="1" thickBot="1" x14ac:dyDescent="0.4">
      <c r="A142" s="57">
        <v>2</v>
      </c>
      <c r="B142" s="58" t="s">
        <v>209</v>
      </c>
      <c r="C142" s="57" t="s">
        <v>82</v>
      </c>
      <c r="D142" s="57">
        <f t="shared" ref="D142:D148" si="10">IF(C142="Fully met", 2, IF(C142="Partially met",1, 0))</f>
        <v>0</v>
      </c>
      <c r="E142" s="163" t="s">
        <v>91</v>
      </c>
    </row>
    <row r="143" spans="1:6" ht="79.5" customHeight="1" thickBot="1" x14ac:dyDescent="0.4">
      <c r="A143" s="57">
        <v>3</v>
      </c>
      <c r="B143" s="87" t="s">
        <v>210</v>
      </c>
      <c r="C143" s="57" t="s">
        <v>82</v>
      </c>
      <c r="D143" s="57">
        <f t="shared" si="10"/>
        <v>0</v>
      </c>
      <c r="E143" s="163" t="s">
        <v>93</v>
      </c>
    </row>
    <row r="144" spans="1:6" ht="99.65" customHeight="1" thickBot="1" x14ac:dyDescent="0.4">
      <c r="A144" s="57">
        <v>4</v>
      </c>
      <c r="B144" s="87" t="s">
        <v>211</v>
      </c>
      <c r="C144" s="57" t="s">
        <v>82</v>
      </c>
      <c r="D144" s="57">
        <v>0</v>
      </c>
      <c r="E144" s="164" t="s">
        <v>83</v>
      </c>
    </row>
    <row r="145" spans="1:5" ht="160" thickBot="1" x14ac:dyDescent="0.4">
      <c r="A145" s="57">
        <v>5</v>
      </c>
      <c r="B145" s="58" t="s">
        <v>212</v>
      </c>
      <c r="C145" s="57" t="s">
        <v>68</v>
      </c>
      <c r="D145" s="57">
        <f t="shared" si="10"/>
        <v>1</v>
      </c>
      <c r="E145" s="164" t="s">
        <v>105</v>
      </c>
    </row>
    <row r="146" spans="1:5" ht="160" thickBot="1" x14ac:dyDescent="0.4">
      <c r="A146" s="57">
        <v>6</v>
      </c>
      <c r="B146" s="58" t="s">
        <v>213</v>
      </c>
      <c r="C146" s="57" t="s">
        <v>82</v>
      </c>
      <c r="D146" s="57">
        <f t="shared" si="10"/>
        <v>0</v>
      </c>
      <c r="E146" s="164" t="s">
        <v>105</v>
      </c>
    </row>
    <row r="147" spans="1:5" ht="160" thickBot="1" x14ac:dyDescent="0.4">
      <c r="A147" s="57">
        <v>7</v>
      </c>
      <c r="B147" s="58" t="s">
        <v>214</v>
      </c>
      <c r="C147" s="57" t="s">
        <v>82</v>
      </c>
      <c r="D147" s="57">
        <f t="shared" si="10"/>
        <v>0</v>
      </c>
      <c r="E147" s="163" t="s">
        <v>105</v>
      </c>
    </row>
    <row r="148" spans="1:5" ht="116.15" customHeight="1" thickBot="1" x14ac:dyDescent="0.4">
      <c r="A148" s="57">
        <v>8</v>
      </c>
      <c r="B148" s="58" t="s">
        <v>215</v>
      </c>
      <c r="C148" s="57" t="s">
        <v>82</v>
      </c>
      <c r="D148" s="57">
        <f t="shared" si="10"/>
        <v>0</v>
      </c>
      <c r="E148" s="165" t="s">
        <v>105</v>
      </c>
    </row>
    <row r="149" spans="1:5" ht="75" customHeight="1" thickBot="1" x14ac:dyDescent="0.4">
      <c r="A149" s="57">
        <v>9</v>
      </c>
      <c r="B149" s="58" t="s">
        <v>216</v>
      </c>
      <c r="C149" s="57" t="s">
        <v>68</v>
      </c>
      <c r="D149" s="57">
        <f t="shared" ref="D149:D157" si="11">IF(C149="Fully met", 2, IF(C149="Partially met",1, 0))</f>
        <v>1</v>
      </c>
      <c r="E149" s="163" t="s">
        <v>141</v>
      </c>
    </row>
    <row r="150" spans="1:5" ht="65.5" customHeight="1" thickBot="1" x14ac:dyDescent="0.4">
      <c r="A150" s="57">
        <v>10</v>
      </c>
      <c r="B150" s="58" t="s">
        <v>217</v>
      </c>
      <c r="C150" s="57" t="s">
        <v>68</v>
      </c>
      <c r="D150" s="57">
        <f t="shared" si="11"/>
        <v>1</v>
      </c>
      <c r="E150" s="163" t="s">
        <v>151</v>
      </c>
    </row>
    <row r="151" spans="1:5" ht="78" customHeight="1" thickBot="1" x14ac:dyDescent="0.4">
      <c r="A151" s="57">
        <v>11</v>
      </c>
      <c r="B151" s="58" t="s">
        <v>218</v>
      </c>
      <c r="C151" s="57" t="s">
        <v>68</v>
      </c>
      <c r="D151" s="57">
        <f t="shared" si="11"/>
        <v>1</v>
      </c>
      <c r="E151" s="163" t="s">
        <v>151</v>
      </c>
    </row>
    <row r="152" spans="1:5" ht="63" customHeight="1" thickBot="1" x14ac:dyDescent="0.4">
      <c r="A152" s="57">
        <v>12</v>
      </c>
      <c r="B152" s="58" t="s">
        <v>219</v>
      </c>
      <c r="C152" s="57" t="s">
        <v>68</v>
      </c>
      <c r="D152" s="57">
        <f t="shared" si="11"/>
        <v>1</v>
      </c>
      <c r="E152" s="164" t="s">
        <v>168</v>
      </c>
    </row>
    <row r="153" spans="1:5" ht="80.5" customHeight="1" thickBot="1" x14ac:dyDescent="0.4">
      <c r="A153" s="57">
        <v>13</v>
      </c>
      <c r="B153" s="58" t="s">
        <v>220</v>
      </c>
      <c r="C153" s="57" t="s">
        <v>68</v>
      </c>
      <c r="D153" s="57">
        <f t="shared" si="11"/>
        <v>1</v>
      </c>
      <c r="E153" s="164" t="s">
        <v>170</v>
      </c>
    </row>
    <row r="154" spans="1:5" ht="102" thickBot="1" x14ac:dyDescent="0.4">
      <c r="A154" s="57">
        <v>14</v>
      </c>
      <c r="B154" s="58" t="s">
        <v>221</v>
      </c>
      <c r="C154" s="57" t="s">
        <v>68</v>
      </c>
      <c r="D154" s="57">
        <f t="shared" si="11"/>
        <v>1</v>
      </c>
      <c r="E154" s="166" t="s">
        <v>178</v>
      </c>
    </row>
    <row r="155" spans="1:5" ht="62.5" customHeight="1" thickBot="1" x14ac:dyDescent="0.4">
      <c r="A155" s="57">
        <v>15</v>
      </c>
      <c r="B155" s="58" t="s">
        <v>222</v>
      </c>
      <c r="C155" s="57" t="s">
        <v>68</v>
      </c>
      <c r="D155" s="57">
        <f t="shared" si="11"/>
        <v>1</v>
      </c>
      <c r="E155" s="164" t="s">
        <v>178</v>
      </c>
    </row>
    <row r="156" spans="1:5" ht="75" customHeight="1" x14ac:dyDescent="0.35">
      <c r="A156" s="57">
        <v>16</v>
      </c>
      <c r="B156" s="58" t="s">
        <v>223</v>
      </c>
      <c r="C156" s="57" t="s">
        <v>68</v>
      </c>
      <c r="D156" s="57">
        <f t="shared" si="11"/>
        <v>1</v>
      </c>
      <c r="E156" s="164" t="s">
        <v>224</v>
      </c>
    </row>
    <row r="157" spans="1:5" ht="77.5" customHeight="1" x14ac:dyDescent="0.35">
      <c r="A157" s="57">
        <v>17</v>
      </c>
      <c r="B157" s="58" t="s">
        <v>225</v>
      </c>
      <c r="C157" s="57" t="s">
        <v>68</v>
      </c>
      <c r="D157" s="57">
        <f t="shared" si="11"/>
        <v>1</v>
      </c>
      <c r="E157" s="164" t="s">
        <v>204</v>
      </c>
    </row>
    <row r="158" spans="1:5" ht="87" x14ac:dyDescent="0.35">
      <c r="A158" s="78"/>
      <c r="B158" s="93" t="s">
        <v>226</v>
      </c>
      <c r="C158" s="80" t="s">
        <v>227</v>
      </c>
      <c r="D158" s="94">
        <f>SUM(D141:D157)</f>
        <v>10</v>
      </c>
      <c r="E158" s="167" t="s">
        <v>290</v>
      </c>
    </row>
    <row r="159" spans="1:5" ht="16" thickBot="1" x14ac:dyDescent="0.4">
      <c r="A159" s="82"/>
      <c r="B159" s="83"/>
      <c r="C159" s="95"/>
      <c r="D159" s="96" t="s">
        <v>228</v>
      </c>
      <c r="E159" s="85"/>
    </row>
    <row r="160" spans="1:5" ht="15" thickTop="1" x14ac:dyDescent="0.35"/>
  </sheetData>
  <sheetProtection algorithmName="SHA-512" hashValue="w7UnEhB+bnXDHBavpnE1nRo2n0pQpIl13zNrne1Z/udR4j5yFJ11Mt+aaiwSBiW6qaq0w3TDyZOHfEid0lwraQ==" saltValue="lMjNTTTw7U9DYsmCRUTKzA=="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owColHeaders="0" showRuler="0" zoomScaleNormal="100" workbookViewId="0">
      <selection activeCell="B7" sqref="B7"/>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14" t="s">
        <v>229</v>
      </c>
      <c r="B1" s="15"/>
      <c r="C1" s="15"/>
      <c r="D1" s="53"/>
      <c r="E1" s="15"/>
    </row>
    <row r="2" spans="1:5" ht="15" thickBot="1" x14ac:dyDescent="0.4">
      <c r="A2" s="15"/>
      <c r="B2" s="15"/>
      <c r="C2" s="15"/>
      <c r="D2" s="53"/>
      <c r="E2" s="15"/>
    </row>
    <row r="3" spans="1:5" ht="50.15" customHeight="1" thickBot="1" x14ac:dyDescent="0.4">
      <c r="A3" s="54"/>
      <c r="B3" s="55" t="s">
        <v>230</v>
      </c>
      <c r="C3" s="56" t="s">
        <v>12</v>
      </c>
      <c r="D3" s="56" t="s">
        <v>13</v>
      </c>
      <c r="E3" s="56" t="s">
        <v>14</v>
      </c>
    </row>
    <row r="4" spans="1:5" ht="50.15" customHeight="1" thickBot="1" x14ac:dyDescent="0.4">
      <c r="A4" s="57">
        <v>1</v>
      </c>
      <c r="B4" s="58" t="s">
        <v>231</v>
      </c>
      <c r="C4" s="59" t="s">
        <v>33</v>
      </c>
      <c r="D4" s="57">
        <f>IF(C4="Fully met", 2, IF(C4="Partially met",1, 0))</f>
        <v>2</v>
      </c>
      <c r="E4" s="60" t="s">
        <v>232</v>
      </c>
    </row>
    <row r="5" spans="1:5" ht="50.15" customHeight="1" thickBot="1" x14ac:dyDescent="0.4">
      <c r="A5" s="57">
        <v>2</v>
      </c>
      <c r="B5" s="58" t="s">
        <v>233</v>
      </c>
      <c r="C5" s="59" t="s">
        <v>33</v>
      </c>
      <c r="D5" s="57">
        <f t="shared" ref="D5:D7" si="0">IF(C5="Fully met", 2, IF(C5="Partially met",1, 0))</f>
        <v>2</v>
      </c>
      <c r="E5" s="60"/>
    </row>
    <row r="6" spans="1:5" ht="50.15" customHeight="1" thickBot="1" x14ac:dyDescent="0.4">
      <c r="A6" s="57">
        <v>3</v>
      </c>
      <c r="B6" s="58" t="s">
        <v>234</v>
      </c>
      <c r="C6" s="59" t="s">
        <v>33</v>
      </c>
      <c r="D6" s="57">
        <f t="shared" si="0"/>
        <v>2</v>
      </c>
      <c r="E6" s="60" t="s">
        <v>235</v>
      </c>
    </row>
    <row r="7" spans="1:5" ht="50.15" customHeight="1" thickBot="1" x14ac:dyDescent="0.4">
      <c r="A7" s="57">
        <v>4</v>
      </c>
      <c r="B7" s="58" t="s">
        <v>236</v>
      </c>
      <c r="C7" s="59" t="s">
        <v>33</v>
      </c>
      <c r="D7" s="57">
        <f t="shared" si="0"/>
        <v>2</v>
      </c>
      <c r="E7" s="60"/>
    </row>
    <row r="8" spans="1:5" ht="44" thickTop="1" x14ac:dyDescent="0.35">
      <c r="A8" s="61"/>
      <c r="B8" s="62"/>
      <c r="C8" s="63" t="s">
        <v>237</v>
      </c>
      <c r="D8" s="64">
        <f>SUM(D4:D7)</f>
        <v>8</v>
      </c>
      <c r="E8" s="65" t="s">
        <v>96</v>
      </c>
    </row>
    <row r="9" spans="1:5" ht="20.149999999999999" customHeight="1" thickBot="1" x14ac:dyDescent="0.4">
      <c r="A9" s="66"/>
      <c r="B9" s="67"/>
      <c r="C9" s="68"/>
      <c r="D9" s="69" t="s">
        <v>27</v>
      </c>
      <c r="E9" s="70"/>
    </row>
    <row r="10" spans="1:5" ht="15" thickTop="1" x14ac:dyDescent="0.35"/>
  </sheetData>
  <sheetProtection algorithmName="SHA-512" hashValue="/90e8m3RKohotMtK8cGw8M06UMLPgLzcpI5Pg3Ylb76Ktjv5NzYnzibUujis4srA64C5XDy/i7toS8jxXJDUMw==" saltValue="VFDx6TadUZnYILtYjSja9w==" spinCount="100000" sheet="1" formatCells="0" formatColumns="0" formatRows="0"/>
  <dataValidations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uler="0" zoomScaleNormal="100" workbookViewId="0">
      <selection activeCell="A12" sqref="A12"/>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4" t="s">
        <v>238</v>
      </c>
      <c r="B1" s="15"/>
      <c r="C1" s="15"/>
      <c r="D1" s="15"/>
      <c r="E1" s="15"/>
    </row>
    <row r="2" spans="1:5" x14ac:dyDescent="0.35">
      <c r="A2" s="15"/>
      <c r="B2" s="15"/>
      <c r="C2" s="15"/>
      <c r="D2" s="15"/>
      <c r="E2" s="15"/>
    </row>
    <row r="3" spans="1:5" ht="19" thickBot="1" x14ac:dyDescent="0.5">
      <c r="A3" s="30" t="s">
        <v>20</v>
      </c>
      <c r="B3" s="15"/>
      <c r="C3" s="15"/>
      <c r="D3" s="15"/>
      <c r="E3" s="15"/>
    </row>
    <row r="4" spans="1:5" ht="16" thickBot="1" x14ac:dyDescent="0.4">
      <c r="A4" s="31" t="s">
        <v>54</v>
      </c>
      <c r="B4" s="32"/>
      <c r="C4" s="33"/>
      <c r="D4" s="33"/>
      <c r="E4" s="34"/>
    </row>
    <row r="5" spans="1:5" ht="15" thickBot="1" x14ac:dyDescent="0.4">
      <c r="A5" s="35" t="s">
        <v>55</v>
      </c>
      <c r="B5" s="32"/>
      <c r="C5" s="33"/>
      <c r="D5" s="33"/>
      <c r="E5" s="34"/>
    </row>
    <row r="6" spans="1:5" ht="15" thickBot="1" x14ac:dyDescent="0.4">
      <c r="A6" s="36" t="s">
        <v>239</v>
      </c>
      <c r="B6" s="15"/>
      <c r="C6" s="37"/>
      <c r="D6" s="37"/>
      <c r="E6" s="38"/>
    </row>
    <row r="7" spans="1:5" ht="15" thickBot="1" x14ac:dyDescent="0.4">
      <c r="A7" s="39"/>
      <c r="B7" s="36"/>
      <c r="C7" s="40" t="s">
        <v>57</v>
      </c>
      <c r="D7" s="41" t="str">
        <f>'Phase 1'!D39</f>
        <v>YES (required to move to Phase 2)</v>
      </c>
      <c r="E7" s="38"/>
    </row>
    <row r="8" spans="1:5" ht="15" thickBot="1" x14ac:dyDescent="0.4">
      <c r="A8" s="39"/>
      <c r="B8" s="42" t="s">
        <v>58</v>
      </c>
      <c r="C8" s="43">
        <f>'Phase 1'!C40</f>
        <v>36</v>
      </c>
      <c r="D8" s="41">
        <f>'Phase 1'!D40</f>
        <v>0</v>
      </c>
      <c r="E8" s="38"/>
    </row>
    <row r="9" spans="1:5" ht="16" thickBot="1" x14ac:dyDescent="0.4">
      <c r="A9" s="44"/>
      <c r="B9" s="45"/>
      <c r="C9" s="46" t="s">
        <v>18</v>
      </c>
      <c r="D9" s="47" t="str">
        <f>'Phase 1'!D41</f>
        <v>Program moves to Phase 2</v>
      </c>
      <c r="E9" s="48"/>
    </row>
    <row r="10" spans="1:5" x14ac:dyDescent="0.35">
      <c r="A10" s="15"/>
      <c r="B10" s="15"/>
      <c r="C10" s="15"/>
      <c r="D10" s="15"/>
      <c r="E10" s="15"/>
    </row>
    <row r="11" spans="1:5" ht="19" thickBot="1" x14ac:dyDescent="0.5">
      <c r="A11" s="30" t="s">
        <v>60</v>
      </c>
      <c r="B11" s="15"/>
      <c r="C11" s="15"/>
      <c r="D11" s="15"/>
      <c r="E11" s="15"/>
    </row>
    <row r="12" spans="1:5" ht="20.149999999999999" customHeight="1" thickBot="1" x14ac:dyDescent="0.4">
      <c r="A12" s="49" t="s">
        <v>240</v>
      </c>
      <c r="B12" s="49" t="s">
        <v>241</v>
      </c>
      <c r="C12" s="49"/>
      <c r="D12" s="49" t="s">
        <v>55</v>
      </c>
      <c r="E12" s="49" t="s">
        <v>242</v>
      </c>
    </row>
    <row r="13" spans="1:5" s="6" customFormat="1" ht="40" customHeight="1" thickBot="1" x14ac:dyDescent="0.4">
      <c r="A13" s="50" t="s">
        <v>243</v>
      </c>
      <c r="B13" s="27">
        <f>'Phase 2'!D12</f>
        <v>15</v>
      </c>
      <c r="C13" s="27" t="s">
        <v>244</v>
      </c>
      <c r="D13" s="51" t="s">
        <v>245</v>
      </c>
      <c r="E13" s="27" t="s">
        <v>16</v>
      </c>
    </row>
    <row r="14" spans="1:5" s="6" customFormat="1" ht="40" customHeight="1" thickBot="1" x14ac:dyDescent="0.4">
      <c r="A14" s="50" t="s">
        <v>246</v>
      </c>
      <c r="B14" s="27">
        <f>'Phase 2'!D29</f>
        <v>18</v>
      </c>
      <c r="C14" s="27" t="s">
        <v>97</v>
      </c>
      <c r="D14" s="51" t="s">
        <v>247</v>
      </c>
      <c r="E14" s="27" t="s">
        <v>248</v>
      </c>
    </row>
    <row r="15" spans="1:5" s="6" customFormat="1" ht="40" customHeight="1" thickBot="1" x14ac:dyDescent="0.4">
      <c r="A15" s="50" t="s">
        <v>249</v>
      </c>
      <c r="B15" s="27">
        <f>'Phase 2'!D45</f>
        <v>12</v>
      </c>
      <c r="C15" s="27" t="s">
        <v>113</v>
      </c>
      <c r="D15" s="52" t="s">
        <v>250</v>
      </c>
      <c r="E15" s="27" t="s">
        <v>248</v>
      </c>
    </row>
    <row r="16" spans="1:5" s="6" customFormat="1" ht="40" customHeight="1" thickBot="1" x14ac:dyDescent="0.4">
      <c r="A16" s="50" t="s">
        <v>251</v>
      </c>
      <c r="B16" s="27">
        <f>'Phase 2'!D62</f>
        <v>17</v>
      </c>
      <c r="C16" s="27" t="s">
        <v>129</v>
      </c>
      <c r="D16" s="52" t="s">
        <v>252</v>
      </c>
      <c r="E16" s="27" t="s">
        <v>16</v>
      </c>
    </row>
    <row r="17" spans="1:5" s="6" customFormat="1" ht="40" customHeight="1" thickBot="1" x14ac:dyDescent="0.4">
      <c r="A17" s="50" t="s">
        <v>253</v>
      </c>
      <c r="B17" s="27">
        <f>'Phase 2'!D75</f>
        <v>16</v>
      </c>
      <c r="C17" s="27" t="s">
        <v>113</v>
      </c>
      <c r="D17" s="52" t="s">
        <v>250</v>
      </c>
      <c r="E17" s="27" t="s">
        <v>16</v>
      </c>
    </row>
    <row r="18" spans="1:5" s="6" customFormat="1" ht="40" customHeight="1" thickBot="1" x14ac:dyDescent="0.4">
      <c r="A18" s="50" t="s">
        <v>254</v>
      </c>
      <c r="B18" s="27">
        <f>'Phase 2'!D93</f>
        <v>16</v>
      </c>
      <c r="C18" s="27" t="s">
        <v>113</v>
      </c>
      <c r="D18" s="52" t="s">
        <v>250</v>
      </c>
      <c r="E18" s="27" t="s">
        <v>16</v>
      </c>
    </row>
    <row r="19" spans="1:5" s="6" customFormat="1" ht="40" customHeight="1" thickBot="1" x14ac:dyDescent="0.4">
      <c r="A19" s="50" t="s">
        <v>255</v>
      </c>
      <c r="B19" s="27">
        <f>'Phase 2'!D106</f>
        <v>12</v>
      </c>
      <c r="C19" s="27" t="s">
        <v>74</v>
      </c>
      <c r="D19" s="52" t="s">
        <v>256</v>
      </c>
      <c r="E19" s="27" t="s">
        <v>16</v>
      </c>
    </row>
    <row r="20" spans="1:5" s="6" customFormat="1" ht="40" customHeight="1" thickBot="1" x14ac:dyDescent="0.4">
      <c r="A20" s="50" t="s">
        <v>257</v>
      </c>
      <c r="B20" s="27">
        <f>'Phase 2'!D120</f>
        <v>11</v>
      </c>
      <c r="C20" s="27" t="s">
        <v>38</v>
      </c>
      <c r="D20" s="51" t="s">
        <v>258</v>
      </c>
      <c r="E20" s="27" t="s">
        <v>16</v>
      </c>
    </row>
    <row r="21" spans="1:5" s="6" customFormat="1" ht="40" customHeight="1" thickBot="1" x14ac:dyDescent="0.4">
      <c r="A21" s="50" t="s">
        <v>259</v>
      </c>
      <c r="B21" s="27">
        <f>'Phase 2'!D137</f>
        <v>15</v>
      </c>
      <c r="C21" s="27" t="s">
        <v>129</v>
      </c>
      <c r="D21" s="51" t="s">
        <v>260</v>
      </c>
      <c r="E21" s="27" t="s">
        <v>248</v>
      </c>
    </row>
    <row r="22" spans="1:5" s="6" customFormat="1" ht="40" customHeight="1" thickBot="1" x14ac:dyDescent="0.4">
      <c r="A22" s="50" t="s">
        <v>261</v>
      </c>
      <c r="B22" s="27">
        <f>'Phase 2'!D158</f>
        <v>10</v>
      </c>
      <c r="C22" s="27" t="s">
        <v>228</v>
      </c>
      <c r="D22" s="51" t="s">
        <v>262</v>
      </c>
      <c r="E22" s="27" t="s">
        <v>248</v>
      </c>
    </row>
    <row r="23" spans="1:5" ht="18.5" x14ac:dyDescent="0.45">
      <c r="A23" s="30"/>
      <c r="B23" s="15"/>
      <c r="C23" s="15"/>
      <c r="D23" s="15"/>
      <c r="E23" s="15"/>
    </row>
    <row r="24" spans="1:5" ht="19" thickBot="1" x14ac:dyDescent="0.5">
      <c r="A24" s="30" t="s">
        <v>263</v>
      </c>
      <c r="B24" s="15"/>
      <c r="C24" s="15"/>
      <c r="D24" s="15"/>
      <c r="E24" s="15"/>
    </row>
    <row r="25" spans="1:5" ht="16" thickBot="1" x14ac:dyDescent="0.4">
      <c r="A25" s="49" t="s">
        <v>240</v>
      </c>
      <c r="B25" s="49" t="s">
        <v>241</v>
      </c>
      <c r="C25" s="49"/>
      <c r="D25" s="15"/>
      <c r="E25" s="15"/>
    </row>
    <row r="26" spans="1:5" ht="68.5" thickBot="1" x14ac:dyDescent="0.4">
      <c r="A26" s="50" t="s">
        <v>264</v>
      </c>
      <c r="B26" s="27">
        <f>Usability!D8</f>
        <v>8</v>
      </c>
      <c r="C26" s="27" t="s">
        <v>265</v>
      </c>
      <c r="D26" s="15"/>
      <c r="E26" s="15"/>
    </row>
  </sheetData>
  <sheetProtection algorithmName="SHA-512" hashValue="qDu1Qkacoiy8cWQU0k0tiO7R1DtPKLv+PlwrXy2iELNdQIjTT5lC7SPA08Z2VxkdQk6nqaovpsEJbVqgu34GFQ==" saltValue="0uL42+PD5VlStUUN+7yvxA=="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showRowColHeaders="0" tabSelected="1" showRuler="0" zoomScaleNormal="100" workbookViewId="0"/>
  </sheetViews>
  <sheetFormatPr defaultRowHeight="14.5" x14ac:dyDescent="0.35"/>
  <cols>
    <col min="1" max="1" width="40.54296875" customWidth="1"/>
    <col min="2" max="2" width="80.54296875" customWidth="1"/>
  </cols>
  <sheetData>
    <row r="1" spans="1:2" ht="18.5" x14ac:dyDescent="0.45">
      <c r="A1" s="14" t="s">
        <v>266</v>
      </c>
      <c r="B1" s="15"/>
    </row>
    <row r="2" spans="1:2" ht="15" thickBot="1" x14ac:dyDescent="0.4">
      <c r="A2" s="15"/>
      <c r="B2" s="15"/>
    </row>
    <row r="3" spans="1:2" s="6" customFormat="1" ht="30" customHeight="1" thickBot="1" x14ac:dyDescent="0.4">
      <c r="A3" s="16" t="s">
        <v>267</v>
      </c>
      <c r="B3" s="17" t="s">
        <v>268</v>
      </c>
    </row>
    <row r="4" spans="1:2" s="6" customFormat="1" ht="30" customHeight="1" thickBot="1" x14ac:dyDescent="0.4">
      <c r="A4" s="16" t="s">
        <v>269</v>
      </c>
      <c r="B4" s="17" t="s">
        <v>270</v>
      </c>
    </row>
    <row r="5" spans="1:2" s="6" customFormat="1" ht="30" customHeight="1" thickBot="1" x14ac:dyDescent="0.4">
      <c r="A5" s="16" t="s">
        <v>271</v>
      </c>
      <c r="B5" s="18">
        <v>2006</v>
      </c>
    </row>
    <row r="6" spans="1:2" s="6" customFormat="1" ht="30" customHeight="1" thickBot="1" x14ac:dyDescent="0.4">
      <c r="A6" s="16" t="s">
        <v>272</v>
      </c>
      <c r="B6" s="17" t="s">
        <v>273</v>
      </c>
    </row>
    <row r="7" spans="1:2" s="6" customFormat="1" ht="30" customHeight="1" thickBot="1" x14ac:dyDescent="0.4">
      <c r="A7" s="16" t="s">
        <v>274</v>
      </c>
      <c r="B7" s="17" t="s">
        <v>273</v>
      </c>
    </row>
    <row r="8" spans="1:2" s="6" customFormat="1" ht="30" customHeight="1" thickBot="1" x14ac:dyDescent="0.4">
      <c r="A8" s="16" t="s">
        <v>275</v>
      </c>
      <c r="B8" s="19" t="s">
        <v>276</v>
      </c>
    </row>
    <row r="9" spans="1:2" s="6" customFormat="1" ht="30" customHeight="1" thickBot="1" x14ac:dyDescent="0.4">
      <c r="A9" s="20" t="s">
        <v>277</v>
      </c>
      <c r="B9" s="17" t="s">
        <v>284</v>
      </c>
    </row>
    <row r="10" spans="1:2" s="6" customFormat="1" ht="30" customHeight="1" thickBot="1" x14ac:dyDescent="0.4">
      <c r="A10" s="21"/>
      <c r="B10" s="22"/>
    </row>
    <row r="11" spans="1:2" s="6" customFormat="1" ht="30" customHeight="1" thickBot="1" x14ac:dyDescent="0.4">
      <c r="A11" s="23" t="s">
        <v>278</v>
      </c>
      <c r="B11" s="24"/>
    </row>
    <row r="12" spans="1:2" s="6" customFormat="1" ht="30" customHeight="1" thickBot="1" x14ac:dyDescent="0.4">
      <c r="A12" s="25" t="s">
        <v>279</v>
      </c>
      <c r="B12" s="26" t="str">
        <f>'Statute Requirements'!D7</f>
        <v>All marked Met (Score Phase 1)</v>
      </c>
    </row>
    <row r="13" spans="1:2" s="6" customFormat="1" ht="30" customHeight="1" thickBot="1" x14ac:dyDescent="0.4">
      <c r="A13" s="16" t="s">
        <v>280</v>
      </c>
      <c r="B13" s="27" t="str">
        <f>'Ratings Summary'!D9</f>
        <v>Program moves to Phase 2</v>
      </c>
    </row>
    <row r="14" spans="1:2" s="6" customFormat="1" ht="15.5" x14ac:dyDescent="0.35">
      <c r="A14" s="16" t="s">
        <v>281</v>
      </c>
      <c r="B14" s="28" t="s">
        <v>283</v>
      </c>
    </row>
    <row r="15" spans="1:2" s="6" customFormat="1" ht="100" customHeight="1" thickBot="1" x14ac:dyDescent="0.4">
      <c r="A15" s="29" t="s">
        <v>282</v>
      </c>
      <c r="B15" s="27">
        <f>'Ratings Summary'!B26</f>
        <v>8</v>
      </c>
    </row>
    <row r="16" spans="1:2" ht="131" thickBot="1" x14ac:dyDescent="0.4">
      <c r="A16" s="16" t="s">
        <v>96</v>
      </c>
      <c r="B16" s="17" t="s">
        <v>292</v>
      </c>
    </row>
  </sheetData>
  <sheetProtection algorithmName="SHA-512" hashValue="qD7KzTMIvRxPpq70qcDfyF/5CSZgJ3X6/4t95g0Z2UL93keYBd5b18aYzdTpO7SBG0qH0B7uywhWotTMT7IBhg==" saltValue="c0D3CS4/sIbMtJQYY1dDaA=="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325435-6FFE-4A61-B143-BD947E672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246414-1279-48FA-9F6E-73C2288A0D31}">
  <ds:schemaRefs>
    <ds:schemaRef ds:uri="http://schemas.microsoft.com/sharepoint/v3/contenttype/forms"/>
  </ds:schemaRefs>
</ds:datastoreItem>
</file>

<file path=customXml/itemProps3.xml><?xml version="1.0" encoding="utf-8"?>
<ds:datastoreItem xmlns:ds="http://schemas.openxmlformats.org/officeDocument/2006/customXml" ds:itemID="{A84E1481-25EF-4574-B1F7-ED0D980D71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2020-04-17T17:24:40Z</dcterms:created>
  <dcterms:modified xsi:type="dcterms:W3CDTF">2021-06-25T17:23:57Z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ies>
</file>