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de-fs-01\schmit_l$\ESSU\Tuition Cost\Tuition Cost_Online Programs\2024-25\"/>
    </mc:Choice>
  </mc:AlternateContent>
  <xr:revisionPtr revIDLastSave="0" documentId="13_ncr:1_{EC37B882-C8AF-487B-8CF4-568B47C28D4F}" xr6:coauthVersionLast="47" xr6:coauthVersionMax="47" xr10:uidLastSave="{00000000-0000-0000-0000-000000000000}"/>
  <bookViews>
    <workbookView xWindow="-120" yWindow="-120" windowWidth="29040" windowHeight="17520" xr2:uid="{094A2D51-8190-491D-AD3B-D86B67BA6DEF}"/>
  </bookViews>
  <sheets>
    <sheet name="1_Program_ID" sheetId="12" r:id="rId1"/>
    <sheet name="2_Staff_Special_Education" sheetId="1" r:id="rId2"/>
    <sheet name="3_Staff_Regular_Education_Admin" sheetId="3" r:id="rId3"/>
    <sheet name="4_Staff_General_Category" sheetId="4" r:id="rId4"/>
    <sheet name="5_Costs_SPED_Instructional" sheetId="9" r:id="rId5"/>
    <sheet name="6_Costs_SPED_Support" sheetId="10" r:id="rId6"/>
    <sheet name="7_Costs_Regular_Ed_Other" sheetId="6" r:id="rId7"/>
    <sheet name="8_Revenues" sheetId="8" r:id="rId8"/>
    <sheet name="9_Tuition_Cost_Calculation_1" sheetId="13" r:id="rId9"/>
    <sheet name="10_Tuition_Cost_Calculation_2" sheetId="14" r:id="rId10"/>
    <sheet name="Job_Codes" sheetId="5" r:id="rId11"/>
    <sheet name="Data" sheetId="2" state="hidden" r:id="rId12"/>
  </sheets>
  <definedNames>
    <definedName name="_xlnm._FilterDatabase" localSheetId="10" hidden="1">Job_Codes!$A$1:$E$1</definedName>
    <definedName name="Base_Salary" localSheetId="2">'3_Staff_Regular_Education_Admin'!$F$4:$F$30</definedName>
    <definedName name="Base_Salary" localSheetId="3">'4_Staff_General_Category'!$G$4:$G$34</definedName>
    <definedName name="Base_Salary">'2_Staff_Special_Education'!$F$4:$F$28</definedName>
    <definedName name="CDE_License_or_TEE__Endorsement" localSheetId="2">'3_Staff_Regular_Education_Admin'!$I$4:$I$30</definedName>
    <definedName name="CDE_License_or_TEE__Endorsement" localSheetId="3">'4_Staff_General_Category'!$J$4:$J$34</definedName>
    <definedName name="CDE_License_or_TEE__Endorsement">'2_Staff_Special_Education'!$I$4:$I$28</definedName>
    <definedName name="CDE_License_or_TEE__Expiration_Date__mm_dd_yyyy" localSheetId="2">'3_Staff_Regular_Education_Admin'!$J$4:$J$30</definedName>
    <definedName name="CDE_License_or_TEE__Expiration_Date__mm_dd_yyyy" localSheetId="3">'4_Staff_General_Category'!$K$4:$K$34</definedName>
    <definedName name="CDE_License_or_TEE__Expiration_Date__mm_dd_yyyy">'2_Staff_Special_Education'!$J$4:$J$28</definedName>
    <definedName name="CDE_License_or_TEE_Type" localSheetId="2">'3_Staff_Regular_Education_Admin'!$H$4:$H$30</definedName>
    <definedName name="CDE_License_or_TEE_Type" localSheetId="3">'4_Staff_General_Category'!$I$4:$I$34</definedName>
    <definedName name="CDE_License_or_TEE_Type">'2_Staff_Special_Education'!$H$4:$H$28</definedName>
    <definedName name="Employee_Benefits" localSheetId="2">'3_Staff_Regular_Education_Admin'!$G$4:$G$30</definedName>
    <definedName name="Employee_Benefits" localSheetId="3">'4_Staff_General_Category'!$H$4:$H$34</definedName>
    <definedName name="Employee_Benefits">'2_Staff_Special_Education'!$G$4:$G$28</definedName>
    <definedName name="First_Name" localSheetId="2">'3_Staff_Regular_Education_Admin'!$B$4:$B$30</definedName>
    <definedName name="First_Name" localSheetId="3">'4_Staff_General_Category'!$C$4:$C$34</definedName>
    <definedName name="First_Name">'2_Staff_Special_Education'!$B$4:$B$28</definedName>
    <definedName name="FTE" localSheetId="2">'3_Staff_Regular_Education_Admin'!$E$4:$E$30</definedName>
    <definedName name="FTE" localSheetId="3">'4_Staff_General_Category'!$F$4:$F$34</definedName>
    <definedName name="FTE">'2_Staff_Special_Education'!$E$4:$E$28</definedName>
    <definedName name="Job_Code" localSheetId="2">'3_Staff_Regular_Education_Admin'!$A$4:$A$30</definedName>
    <definedName name="Job_Code" localSheetId="3">'4_Staff_General_Category'!$A$4:$A$34</definedName>
    <definedName name="Job_Code">'2_Staff_Special_Education'!$A$4:$A$28</definedName>
    <definedName name="Last_Name" localSheetId="2">'3_Staff_Regular_Education_Admin'!$C$4:$C$30</definedName>
    <definedName name="Last_Name" localSheetId="3">'4_Staff_General_Category'!$D$4:$D$34</definedName>
    <definedName name="Last_Name">'2_Staff_Special_Education'!$C$4:$C$28</definedName>
    <definedName name="Name_of_Public_Online_Program">'1_Program_ID'!$B$4</definedName>
    <definedName name="_xlnm.Print_Area" localSheetId="0">'1_Program_ID'!$A$1:$B$24</definedName>
    <definedName name="_xlnm.Print_Area" localSheetId="9">'10_Tuition_Cost_Calculation_2'!$A$1:$C$13</definedName>
    <definedName name="_xlnm.Print_Area" localSheetId="1">'2_Staff_Special_Education'!$A$1:$J$28</definedName>
    <definedName name="_xlnm.Print_Area" localSheetId="2">'3_Staff_Regular_Education_Admin'!$A$2:$J$30</definedName>
    <definedName name="_xlnm.Print_Area" localSheetId="3">'4_Staff_General_Category'!$A$2:$K$34</definedName>
    <definedName name="_xlnm.Print_Area" localSheetId="5">'6_Costs_SPED_Support'!$A$1:$E$39</definedName>
    <definedName name="_xlnm.Print_Area" localSheetId="6">'7_Costs_Regular_Ed_Other'!$A$1:$E$39</definedName>
    <definedName name="_xlnm.Print_Area" localSheetId="7">'8_Revenues'!$A$1:$B$17</definedName>
    <definedName name="_xlnm.Print_Area" localSheetId="8">'9_Tuition_Cost_Calculation_1'!$A$1:$C$20</definedName>
    <definedName name="_xlnm.Print_Titles" localSheetId="10">Job_Codes!$1:$1</definedName>
    <definedName name="Social_Security_Number" localSheetId="2">'3_Staff_Regular_Education_Admin'!$D$4:$D$30</definedName>
    <definedName name="Social_Security_Number" localSheetId="3">'4_Staff_General_Category'!$E$4:$E$34</definedName>
    <definedName name="Social_Security_Number">'2_Staff_Special_Education'!$D$4:$D$28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9" l="1"/>
  <c r="E26" i="6" l="1"/>
  <c r="E27" i="6"/>
  <c r="E25" i="6"/>
  <c r="D26" i="6"/>
  <c r="D27" i="6"/>
  <c r="D25" i="6"/>
  <c r="C26" i="6"/>
  <c r="C27" i="6"/>
  <c r="C25" i="6"/>
  <c r="D24" i="10" l="1"/>
  <c r="D19" i="10"/>
  <c r="D20" i="10"/>
  <c r="D21" i="10"/>
  <c r="D22" i="10"/>
  <c r="D23" i="10"/>
  <c r="D18" i="10"/>
  <c r="C24" i="10"/>
  <c r="C19" i="10"/>
  <c r="C20" i="10"/>
  <c r="C21" i="10"/>
  <c r="C22" i="10"/>
  <c r="C23" i="10"/>
  <c r="C18" i="10"/>
  <c r="E15" i="10"/>
  <c r="E14" i="10"/>
  <c r="E6" i="10"/>
  <c r="E7" i="10"/>
  <c r="E8" i="10"/>
  <c r="E9" i="10"/>
  <c r="E10" i="10"/>
  <c r="E11" i="10"/>
  <c r="E12" i="10"/>
  <c r="E13" i="10"/>
  <c r="E5" i="10"/>
  <c r="D15" i="10"/>
  <c r="D14" i="10"/>
  <c r="D6" i="10"/>
  <c r="D7" i="10"/>
  <c r="D8" i="10"/>
  <c r="D9" i="10"/>
  <c r="D10" i="10"/>
  <c r="D11" i="10"/>
  <c r="D12" i="10"/>
  <c r="D13" i="10"/>
  <c r="D5" i="10"/>
  <c r="C15" i="10"/>
  <c r="C6" i="10"/>
  <c r="C7" i="10"/>
  <c r="C8" i="10"/>
  <c r="C9" i="10"/>
  <c r="C10" i="10"/>
  <c r="C11" i="10"/>
  <c r="C12" i="10"/>
  <c r="C13" i="10"/>
  <c r="C5" i="10"/>
  <c r="D9" i="9"/>
  <c r="C9" i="9"/>
  <c r="E6" i="9"/>
  <c r="E5" i="9"/>
  <c r="D6" i="9"/>
  <c r="D5" i="9"/>
  <c r="C6" i="9"/>
  <c r="C5" i="9"/>
  <c r="D15" i="9"/>
  <c r="B2" i="9"/>
  <c r="D22" i="6" l="1"/>
  <c r="E5" i="6"/>
  <c r="D5" i="6"/>
  <c r="C5" i="6"/>
  <c r="C14" i="10"/>
  <c r="C16" i="9" l="1"/>
  <c r="D16" i="9" l="1"/>
  <c r="D19" i="6"/>
  <c r="D20" i="6" s="1"/>
  <c r="D30" i="10"/>
  <c r="D31" i="10" s="1"/>
  <c r="B16" i="8"/>
  <c r="C10" i="13" s="1"/>
  <c r="B10" i="8"/>
  <c r="B11" i="8" s="1"/>
  <c r="C10" i="14"/>
  <c r="B17" i="8" l="1"/>
  <c r="C12" i="14"/>
  <c r="B4" i="14"/>
  <c r="C7" i="14" l="1"/>
  <c r="C19" i="13" l="1"/>
  <c r="C16" i="13"/>
  <c r="C7" i="13"/>
  <c r="C20" i="6"/>
  <c r="E20" i="6"/>
  <c r="D35" i="10"/>
  <c r="A2" i="8"/>
  <c r="B4" i="13"/>
  <c r="B2" i="10"/>
  <c r="B2" i="4"/>
  <c r="B2" i="3"/>
  <c r="B2" i="6"/>
  <c r="B2" i="1"/>
  <c r="D36" i="6" l="1"/>
  <c r="E36" i="6"/>
  <c r="E37" i="6" s="1"/>
  <c r="C36" i="6"/>
  <c r="C37" i="6" s="1"/>
  <c r="C31" i="10"/>
  <c r="E16" i="10"/>
  <c r="E36" i="10" s="1"/>
  <c r="D16" i="10"/>
  <c r="C16" i="10"/>
  <c r="E7" i="9"/>
  <c r="E21" i="9" s="1"/>
  <c r="C7" i="9"/>
  <c r="C21" i="9" s="1"/>
  <c r="D7" i="9"/>
  <c r="D21" i="9" s="1"/>
  <c r="C36" i="10" l="1"/>
  <c r="C37" i="10" s="1"/>
  <c r="E37" i="10"/>
  <c r="D36" i="10"/>
  <c r="D37" i="10" s="1"/>
  <c r="D37" i="6"/>
  <c r="D38" i="6" l="1"/>
  <c r="D38" i="10"/>
  <c r="C9" i="13" l="1"/>
  <c r="C11" i="13" s="1"/>
  <c r="C6" i="13"/>
  <c r="C8" i="13" s="1"/>
  <c r="C17" i="13" s="1"/>
  <c r="C6" i="14"/>
  <c r="C8" i="14" s="1"/>
  <c r="C9" i="14" s="1"/>
  <c r="C11" i="14" s="1"/>
  <c r="C13" i="14" s="1"/>
  <c r="C12" i="13" l="1"/>
  <c r="C13" i="13" s="1"/>
  <c r="C15" i="13" s="1"/>
  <c r="C18" i="13" s="1"/>
  <c r="C20" i="13" s="1"/>
</calcChain>
</file>

<file path=xl/sharedStrings.xml><?xml version="1.0" encoding="utf-8"?>
<sst xmlns="http://schemas.openxmlformats.org/spreadsheetml/2006/main" count="678" uniqueCount="249">
  <si>
    <t>Job Code</t>
  </si>
  <si>
    <t>First Name</t>
  </si>
  <si>
    <t>Last Name</t>
  </si>
  <si>
    <t>Social Security Number</t>
  </si>
  <si>
    <t>FTE</t>
  </si>
  <si>
    <t>Base Salary</t>
  </si>
  <si>
    <t>Employee Benefits</t>
  </si>
  <si>
    <t>200PS</t>
  </si>
  <si>
    <t>300PS</t>
  </si>
  <si>
    <t>202A</t>
  </si>
  <si>
    <t>202B</t>
  </si>
  <si>
    <t>202C</t>
  </si>
  <si>
    <t>202D</t>
  </si>
  <si>
    <t>202E</t>
  </si>
  <si>
    <t>231PS</t>
  </si>
  <si>
    <t>233PS</t>
  </si>
  <si>
    <t>234PS</t>
  </si>
  <si>
    <t>235PS</t>
  </si>
  <si>
    <t>236PS</t>
  </si>
  <si>
    <t>237PS</t>
  </si>
  <si>
    <t>506A</t>
  </si>
  <si>
    <t>506B</t>
  </si>
  <si>
    <t>CDE License Type</t>
  </si>
  <si>
    <t>CDE License Expiration Date
(mm/dd/yyyy)</t>
  </si>
  <si>
    <t>CDE License  Type</t>
  </si>
  <si>
    <t>General Category Code</t>
  </si>
  <si>
    <t>Staff Title</t>
  </si>
  <si>
    <t>Job Title</t>
  </si>
  <si>
    <t>Job Description</t>
  </si>
  <si>
    <t>Cost Type</t>
  </si>
  <si>
    <t>Special Education Director</t>
  </si>
  <si>
    <t>Performs high-level executive management functions in the areas of administration and instruction.</t>
  </si>
  <si>
    <t>Support</t>
  </si>
  <si>
    <t>Performs professional management, administrative, research, analytical, and/or supervisory services for a senior executive. This includes personnel responsible for services such as evaluation, teacher development, dissemination, and curriculum development.</t>
  </si>
  <si>
    <t>Personal Services</t>
  </si>
  <si>
    <t>Instructional Purchased Services</t>
  </si>
  <si>
    <t>Teacher, Regular</t>
  </si>
  <si>
    <t>Provides learning experiences and care to students during a particular time period or in a given discipline.</t>
  </si>
  <si>
    <t>Regular Education</t>
  </si>
  <si>
    <t>Teacher, Special Education</t>
  </si>
  <si>
    <t>Provides learning experiences and care to special education students during a particular time period or in a given discipline.</t>
  </si>
  <si>
    <t>Instructional</t>
  </si>
  <si>
    <t>Specialty Teacher, Physical Education</t>
  </si>
  <si>
    <t>Provides learning experiences and care to special education students during a particular time period scheduled for physical education instruction.</t>
  </si>
  <si>
    <t>Specialty Teacher, Art</t>
  </si>
  <si>
    <t>Provides learning experiences and care to special education students during a particular time period scheduled for art instruction.</t>
  </si>
  <si>
    <t>Specialty Teacher, Music</t>
  </si>
  <si>
    <t>Provides learning experiences and care to special education students during a particular time period scheduled for music instruction.</t>
  </si>
  <si>
    <t>Specialty Teacher, Family Consumer</t>
  </si>
  <si>
    <t>Provides learning experiences and care to special education students during a particular time period scheduled for family consumer/home economics instruction.</t>
  </si>
  <si>
    <t>Specialty Teacher, Industrial Arts/Technology Education</t>
  </si>
  <si>
    <t>Provides learning experiences and care to special education students during a particular time period scheduled for industrial arts/technology education instruction.</t>
  </si>
  <si>
    <t>Teacher, Permanent Substitute</t>
  </si>
  <si>
    <t>Provides learning experience and care to students during a particular time period or in a given discipline as a temporary substitute for the regular classroom teacher.</t>
  </si>
  <si>
    <t>Job Codes</t>
  </si>
  <si>
    <t>Counselor</t>
  </si>
  <si>
    <t>Guides individuals, families, groups, and communities by assisting them in problem-solving, decision-making, discovering meaning, and articulating goals related to personal, educational, and career development.</t>
  </si>
  <si>
    <t>Audiologist</t>
  </si>
  <si>
    <t>Provides services including 1) identification of individuals with hearing loss; 2) determination of the range, nature, and degree of hearing loss, including referral for medical or other professional attention; 3) provision of habilitating activities such as language habilitation, auditory training, speech reading (lip reading), hearing evaluation, and speech conservation; 4) creation and administration of programs for prevention of hearing loss; 5) counseling and guidance of students, parent/guardians, and teachers regarding hearing loss; and 6) determination of an individual’s need for group and individual amplification, selecting and fitting an appropriate aid, and evaluating the effectiveness of amplification.</t>
  </si>
  <si>
    <t>Support Purchased Services</t>
  </si>
  <si>
    <t>School Nurse, Registered Nurse</t>
  </si>
  <si>
    <t xml:space="preserve">Directs school health services and provides nursing services for students, and who is licensed and properly endorsed in accordance with state law. </t>
  </si>
  <si>
    <t>Occupational Therapist</t>
  </si>
  <si>
    <t>Provides services that address the functional needs of an individual relating to self-help skills, adaptive behavior and play, and sensory, motor, and postural development. These services are designed to improve the individual's functional ability to perform tasks in the home, school, and community settings and include: 1) identification assessment and intervention; 2) adaptation of the environment, and selection, design, and fabrication of assistive and orthodontic devices to facilitate the development of functional skills, and 3) prevention or minimization of the impact of initial or future impairment, delay in development, or loss of functional ability.</t>
  </si>
  <si>
    <t>Physical Therapist</t>
  </si>
  <si>
    <t>Performs activities including physical methods of treatment and rehabilitation without the use of drugs or surgery.</t>
  </si>
  <si>
    <t>Psychologist</t>
  </si>
  <si>
    <t>Evaluates and analyzes students' behavior by measuring and interpreting their intellectual, emotional, and social development, and diagnosing their educational and personal problems.</t>
  </si>
  <si>
    <t>Social Worker</t>
  </si>
  <si>
    <t>Provides social services for clients who may be individuals, families, groups, communities, organizations, or society in general. Social workers help individuals increase their capacities for problem solving and coping, and help obtain needed resources, facilitate interactions between individuals and their environments, make organizations responsible to individuals, and influence social policies.</t>
  </si>
  <si>
    <t xml:space="preserve">Speech-Language Pathologist </t>
  </si>
  <si>
    <t xml:space="preserve">Diagnoses specific speech or language impairments and provides speech language services for the habilitation or prevention of communicative impairments and provides counseling and guidance to parents, children/students, and teachers, regarding speech and language development. </t>
  </si>
  <si>
    <t>Other Professionals</t>
  </si>
  <si>
    <t>General Category Code. A specific staff title must be provided in the staff workbook.</t>
  </si>
  <si>
    <t>Administrative/Executive Assistant</t>
  </si>
  <si>
    <t>Performs professional activities assisting an executive officer in directing and managing the functions of a school or system.</t>
  </si>
  <si>
    <t>Administration</t>
  </si>
  <si>
    <t>Admissions Officer</t>
  </si>
  <si>
    <t>Examines academic records of students to determine eligibility of graduation or for entrance to school.</t>
  </si>
  <si>
    <t>Benefits Specialist</t>
  </si>
  <si>
    <t>Organizes and provides information to employees about organizational fringe benefits.</t>
  </si>
  <si>
    <t>Personnel Officer</t>
  </si>
  <si>
    <t>Performs activities concerned with staff recruitment, selection, training, and assignment. This includes maintaining staff records, working with administrators in developing pension and insurance plans, and maintaining employer-employee harmony and efficiency through negotiations and internal public relations efforts.</t>
  </si>
  <si>
    <t>Professional Other: Professional Support</t>
  </si>
  <si>
    <t>System Administration</t>
  </si>
  <si>
    <t>System Development</t>
  </si>
  <si>
    <t>System Support</t>
  </si>
  <si>
    <t>Human Resources/Personnel</t>
  </si>
  <si>
    <t>Performs activities supporting personnel functions for an organization.</t>
  </si>
  <si>
    <t>General Office/Secretary</t>
  </si>
  <si>
    <t>Perform such activities as preparing, transcribing, systematizing, or preserving written communication and reports or operating mechanical equipment (e.g., computers, facsimile machines, typewriters, calculators, and word processing equipment); receiving, storing, and dispensing supplies, materials, and equipment.</t>
  </si>
  <si>
    <t>Office Manager/Supervisor</t>
  </si>
  <si>
    <t>Coordinates office services such as personnel, budget preparation and control, housekeeping, records control, and special management activities.</t>
  </si>
  <si>
    <t xml:space="preserve">Records Clerk/Data Entry </t>
  </si>
  <si>
    <t>Salaries</t>
  </si>
  <si>
    <t>Legal Services</t>
  </si>
  <si>
    <t xml:space="preserve">    Policy and Procedural Manuals</t>
  </si>
  <si>
    <t xml:space="preserve">    Staff and Student Handbooks/Contracts</t>
  </si>
  <si>
    <t xml:space="preserve">    HIPPA Policy and Practice Guidelines</t>
  </si>
  <si>
    <t xml:space="preserve">    Public Relations/Program Awareness</t>
  </si>
  <si>
    <t>Insurance and Bonding</t>
  </si>
  <si>
    <t>Board Expenses</t>
  </si>
  <si>
    <t>N/A</t>
  </si>
  <si>
    <t>Subtotal Administration</t>
  </si>
  <si>
    <t>Communication</t>
  </si>
  <si>
    <t>Staff Development</t>
  </si>
  <si>
    <t>Subtotal Regular Education</t>
  </si>
  <si>
    <t>Total Regular Education and Other Education Costs</t>
  </si>
  <si>
    <t>Base Salaries or Cost</t>
  </si>
  <si>
    <t>General Category Codes</t>
  </si>
  <si>
    <t>Regular Education &amp; Other Codes</t>
  </si>
  <si>
    <t xml:space="preserve">Special Education &amp; Instructional Support </t>
  </si>
  <si>
    <t>Amount</t>
  </si>
  <si>
    <t>Grand Total Education Program Revenues</t>
  </si>
  <si>
    <t>Part B of the Individuals with Disabilities Education Act (IDEA)</t>
  </si>
  <si>
    <t>Exceptional Children's Educational Act (ECEA)</t>
  </si>
  <si>
    <t>Special Education Revenues</t>
  </si>
  <si>
    <t>Education Program Revenues</t>
  </si>
  <si>
    <t>Speech-Language Pathologist</t>
  </si>
  <si>
    <t xml:space="preserve">Subtotal Instructional  </t>
  </si>
  <si>
    <t>Staff Travel</t>
  </si>
  <si>
    <t>Subtotal Instructional Purchased Services</t>
  </si>
  <si>
    <t>Supplies &amp; Materials</t>
  </si>
  <si>
    <t>Total Instructional</t>
  </si>
  <si>
    <t>Summary personnel costs are reflective of the individual data in the staff workbook.</t>
  </si>
  <si>
    <t>Office Support</t>
  </si>
  <si>
    <t>Subtotal Support</t>
  </si>
  <si>
    <t>Subtotal Support Purchased Services</t>
  </si>
  <si>
    <t>Total Support</t>
  </si>
  <si>
    <t>Total Instructional &amp; Support</t>
  </si>
  <si>
    <t>Program Identification</t>
  </si>
  <si>
    <t>Administrative Unit</t>
  </si>
  <si>
    <t>Authorizing School District</t>
  </si>
  <si>
    <t>Address</t>
  </si>
  <si>
    <t>Contact Person</t>
  </si>
  <si>
    <t>Phone Number</t>
  </si>
  <si>
    <t>Email</t>
  </si>
  <si>
    <t>Number of Program Days for the School Year</t>
  </si>
  <si>
    <t>School Year Begin Date</t>
  </si>
  <si>
    <t>School Year End Date</t>
  </si>
  <si>
    <t>Date:</t>
  </si>
  <si>
    <t>Special Education Program Costs - Support</t>
  </si>
  <si>
    <t>Staff Workbook - Special Education Instructional and Support</t>
  </si>
  <si>
    <t>Staff Workbook - General Category Codes</t>
  </si>
  <si>
    <t>Special Education Program Costs - Instructional</t>
  </si>
  <si>
    <t>Row Description</t>
  </si>
  <si>
    <t>Other Support Costs</t>
  </si>
  <si>
    <t>Subtotal Other Support Costs</t>
  </si>
  <si>
    <t>Regular Education and Other Educational Program Costs</t>
  </si>
  <si>
    <t>Section II:</t>
  </si>
  <si>
    <t xml:space="preserve"> Support</t>
  </si>
  <si>
    <t xml:space="preserve">Administration </t>
  </si>
  <si>
    <t>Classification</t>
  </si>
  <si>
    <t>Total special education revenues
(from tab 8)</t>
  </si>
  <si>
    <t>Total other education revenues
(from tab 8)</t>
  </si>
  <si>
    <t>Total regular education and other education costs
(from tab 7)</t>
  </si>
  <si>
    <t>Estimated average number of students with disabilities
(from tab 1)</t>
  </si>
  <si>
    <t>Total special education costs above applicable reviews
(row 1 minus row 2)</t>
  </si>
  <si>
    <t>Total regular education and other education costs above applicable revenues
(row 4 minus row 5)</t>
  </si>
  <si>
    <t>Total education costs above applicable revenues
(row 3 plus row 6)</t>
  </si>
  <si>
    <t>Special education percentage of total education costs above applicable revenues
(row 3 divided by row 7)</t>
  </si>
  <si>
    <t>PPR or UPK to be applied as revenue for special education cost
(row 8 times row 9)</t>
  </si>
  <si>
    <t>Special education cost per student with disabilities
(row 3 divided by row 11)</t>
  </si>
  <si>
    <t>Tuition cost per student with disabilities
(row 12 minus row 10)</t>
  </si>
  <si>
    <t>Daily tuition cost per student with disabilities
(row 13 divided by row 14)</t>
  </si>
  <si>
    <t>Total Special Education Revenues (ECEA, IDEA &amp; Other SPED Revenues)</t>
  </si>
  <si>
    <t>Grand Total Instructional &amp; Support Costs</t>
  </si>
  <si>
    <t>Number of program days for the school year
(from tab 1)</t>
  </si>
  <si>
    <t>End of Sheet</t>
  </si>
  <si>
    <t>*Signature:</t>
  </si>
  <si>
    <r>
      <rPr>
        <b/>
        <sz val="12"/>
        <rFont val="Calibri"/>
        <family val="2"/>
      </rPr>
      <t>*Original signatures are required.</t>
    </r>
    <r>
      <rPr>
        <b/>
        <sz val="12"/>
        <color theme="1"/>
        <rFont val="Calibri"/>
        <family val="2"/>
      </rPr>
      <t xml:space="preserve"> To provide signatures:</t>
    </r>
    <r>
      <rPr>
        <sz val="12"/>
        <color theme="1"/>
        <rFont val="Calibri"/>
        <family val="2"/>
      </rPr>
      <t xml:space="preserve">
1. Print this page.
2. Provide a hand-written signature on the printed page.
3. Scan the printed page to a PDF.
4. Include a PDF for each signature with the application submission.</t>
    </r>
  </si>
  <si>
    <t>Staff Title/Item</t>
  </si>
  <si>
    <t>Documentation of a Tuition Cost Rate for Public Online Programs, Including Online Programs in Public Charter Schools, Fiscal Year 2024-25</t>
  </si>
  <si>
    <t>Online Program Information</t>
  </si>
  <si>
    <t>Name of Online Program</t>
  </si>
  <si>
    <t>*By signing this form, the online program representative certifies that the information contained in the tuition cost application is, to the best of his/her knowledge, complete and accurate.</t>
  </si>
  <si>
    <t>*By signing this form, the director of special education certifies that all personnel data reflected in the program costs summary forms are supported by staff FTEs, base salaries, and employee benefits reported in the staff workbooks and are reasonably consistent with the ratios for the online program, that the budgeted costs and revenues accurately reflect the special education budget for the online program, and that all revenue sources have been identified.</t>
  </si>
  <si>
    <t>Staff Workbook - Regular Education and Administration</t>
  </si>
  <si>
    <t>CDE License
Endorsement</t>
  </si>
  <si>
    <t>Staff Title
(Required)</t>
  </si>
  <si>
    <t>Online Program
 Name:</t>
  </si>
  <si>
    <t>104A</t>
  </si>
  <si>
    <t>Assistant Special Education Director</t>
  </si>
  <si>
    <t>104B</t>
  </si>
  <si>
    <t>Special Education Supervisor</t>
  </si>
  <si>
    <t>School Nurse (Child Find only)</t>
  </si>
  <si>
    <t>School Audiologist (Child Find only)</t>
  </si>
  <si>
    <t>School Occupational Therapist (Child Find only)</t>
  </si>
  <si>
    <t>School Physical Therapist (Child Find only)</t>
  </si>
  <si>
    <t>School Psychologist (Child Find only)</t>
  </si>
  <si>
    <t>School Social Worker (Child Find only)</t>
  </si>
  <si>
    <t>Other Special Education Support Services Purchased from the AU of Attendance (specify below):</t>
  </si>
  <si>
    <t>Online Program
Name:</t>
  </si>
  <si>
    <t>Other Administative Services Purchased from the AU of Attendance (specify below):</t>
  </si>
  <si>
    <t>n/a</t>
  </si>
  <si>
    <t>Subtotal Occupancy Costs</t>
  </si>
  <si>
    <t xml:space="preserve">Teacher, Regular Education </t>
  </si>
  <si>
    <t xml:space="preserve">School Counselor </t>
  </si>
  <si>
    <t>Textbooks</t>
  </si>
  <si>
    <t>Equipment Lease</t>
  </si>
  <si>
    <t>Equipment Repair and Maintenance</t>
  </si>
  <si>
    <t>Grand Total Regular Education &amp; Other Education Costs</t>
  </si>
  <si>
    <t>Total special education costs (Instructional &amp; Support)
(from tab 6)</t>
  </si>
  <si>
    <t>Calculation of a Tuition Cost Rate for Public Online Programs</t>
  </si>
  <si>
    <t>Option 1</t>
  </si>
  <si>
    <t>(for programs with high percentages of students with disabilites)</t>
  </si>
  <si>
    <t>Option 2</t>
  </si>
  <si>
    <t>(for programs with low percentages of students with disabilities)</t>
  </si>
  <si>
    <t>Total special education costs
(from tab 6)</t>
  </si>
  <si>
    <t>50 percent of special education costs above applicable revenues
(row 3 divided in half)</t>
  </si>
  <si>
    <t>Adjusted special education cost per student with disabilities
(row 4 divided by row 5)</t>
  </si>
  <si>
    <t>Daily tuition cost per student with disabilities
(row 6 divided by row 7)</t>
  </si>
  <si>
    <t>Total Other Special Education Revenues</t>
  </si>
  <si>
    <t xml:space="preserve">Total Other Education Revenues </t>
  </si>
  <si>
    <t>Total Other Administative Services Purchased from the AU of Attendance (specify below):</t>
  </si>
  <si>
    <t>Curriculum (attach itemized description - must be prorated over the life of the course)</t>
  </si>
  <si>
    <t>Equipment (attach itemized description - must be prorated over the life of the equipment)</t>
  </si>
  <si>
    <t>Occupancy Costs (attach itemized description of how occupancy costs were determined)</t>
  </si>
  <si>
    <t>Other Special Education Revenues (specify below):</t>
  </si>
  <si>
    <t>Other Education Revenues - not including PPR or UPK (specify below):</t>
  </si>
  <si>
    <t>Tuition Cost Rate Calculation Row #</t>
  </si>
  <si>
    <t>Total Other Special Education Instructional Services Purchased from the AU of Attendance</t>
  </si>
  <si>
    <t>104A or 104B</t>
  </si>
  <si>
    <t>Assistant Director of Special Education or Special Education Supervisor</t>
  </si>
  <si>
    <t xml:space="preserve">Support </t>
  </si>
  <si>
    <t>Professional Instructional Job Code: Classroom Instruction</t>
  </si>
  <si>
    <t>Professional Instructional Job Code: Instructional Support</t>
  </si>
  <si>
    <t>Professional Other Job Code: Professional Support</t>
  </si>
  <si>
    <t>Professional Other Job Code: Computer Technology</t>
  </si>
  <si>
    <t>Office/Administrative Support Job Code</t>
  </si>
  <si>
    <t>Professional Instructional Job Code: Other Support</t>
  </si>
  <si>
    <r>
      <t xml:space="preserve">State minimum PPR </t>
    </r>
    <r>
      <rPr>
        <sz val="12"/>
        <rFont val="Calibri"/>
        <family val="2"/>
      </rPr>
      <t>or UPK (</t>
    </r>
    <r>
      <rPr>
        <sz val="12"/>
        <color theme="1"/>
        <rFont val="Calibri"/>
        <family val="2"/>
      </rPr>
      <t>CDE staff will enter this amount).</t>
    </r>
  </si>
  <si>
    <t>Other Instructional Costs</t>
  </si>
  <si>
    <t>Subtotal Other Instructional Costs</t>
  </si>
  <si>
    <t>Section I:</t>
  </si>
  <si>
    <t>Total Other Special Education Support Services Purchased from the AU of Attendance</t>
  </si>
  <si>
    <t>Administrator Job Code</t>
  </si>
  <si>
    <t>General Category Code. If personal services pertains to staff, a specific staff title must be provided in the staff workbook.</t>
  </si>
  <si>
    <t xml:space="preserve">Establishes and maintains an adequate and efficient system for controlling records (e.g., registration, admission, attendance, IEPs) for an organization. May include data entry into an established database. </t>
  </si>
  <si>
    <t>Other Special Education Instructional Services Purchased from the AU of Attendance (specify below):</t>
  </si>
  <si>
    <t>Specialized Equipment (attach itemized description)</t>
  </si>
  <si>
    <t>Personnel whose primary function is the technical oversight of a Personnel whose primary function is the technical oversight of a particular hardware/software system. This might also involve personnel supervision (e.g., Network Administrator, Data Base Administrator, Operating System Administrator, Technology Administrator - small district, Specialized Software Administrator - transportation, library, student information, etc.).</t>
  </si>
  <si>
    <t>Primary functions are analysis, design, development, and implementation of software solutions (e.g., Programmers - web, data, applications, telecommunications, etc.; System Analysts/Designers, Project Coordinators).</t>
  </si>
  <si>
    <t>Primary functions are to install, configure and maintain hardware and software and provide training and support for users of them (e.g., Desktop Support, Trainers, Computer Operator, Computer Technician, Applications Support Specialist, Specialized Software Support - transportation, library, student information, etc.; Installers - wiring, telecommunications, Instructional Technology Support.</t>
  </si>
  <si>
    <t>Title:</t>
  </si>
  <si>
    <t>Estimated Average Number of Students (both regular and special education) to be served in 2024-2025</t>
  </si>
  <si>
    <t>Estimated Average Number of Students with Disabilities to be Served in 2024-2025</t>
  </si>
  <si>
    <t>Certification of Information by Online Program</t>
  </si>
  <si>
    <t>Certification of Information by Director of Special Education of Administrative Unit of Attendance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</si>
</sst>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7" formatCode="&quot;$&quot;#,##0.00_);\(&quot;$&quot;#,##0.00\)"/>
    <numFmt numFmtId="43" formatCode="_(* #,##0.00_);_(* \(#,##0.00\);_(* &quot;-&quot;??_);_(@_)"/>
    <numFmt numFmtId="164" formatCode="000\-00\-0000"/>
    <numFmt numFmtId="165" formatCode="0.000"/>
    <numFmt numFmtId="166" formatCode="&quot;$&quot;#,##0.00"/>
    <numFmt numFmtId="167" formatCode="m/d/yyyy;@"/>
    <numFmt numFmtId="168" formatCode="[$$-409]#,##0.00"/>
    <numFmt numFmtId="169" formatCode="#,##0.000"/>
    <numFmt numFmtId="170" formatCode="[&lt;=9999999]###\-####;\(###\)\ ###\-####"/>
    <numFmt numFmtId="171" formatCode="&quot;$&quot;#,##0"/>
    <numFmt numFmtId="172" formatCode="#,##0.000_);\(#,##0.000\)"/>
  </numFmts>
  <fonts count="16" x14ac:knownFonts="1">
    <font>
      <sz val="12"/>
      <color theme="1"/>
      <name val="Aptos Narrow"/>
      <family val="2"/>
      <scheme val="minor"/>
    </font>
    <font>
      <sz val="12"/>
      <color theme="1"/>
      <name val="Aptos Narrow"/>
      <family val="2"/>
      <scheme val="minor"/>
    </font>
    <font>
      <sz val="12"/>
      <name val="Helv"/>
    </font>
    <font>
      <b/>
      <sz val="12"/>
      <name val="Calibri"/>
      <family val="2"/>
    </font>
    <font>
      <sz val="12"/>
      <color theme="1"/>
      <name val="Calibri"/>
      <family val="2"/>
    </font>
    <font>
      <sz val="12"/>
      <name val="Calibri"/>
      <family val="2"/>
    </font>
    <font>
      <b/>
      <sz val="12"/>
      <color theme="1"/>
      <name val="Calibri"/>
      <family val="2"/>
    </font>
    <font>
      <b/>
      <sz val="16"/>
      <color theme="1"/>
      <name val="Calibri"/>
      <family val="2"/>
    </font>
    <font>
      <sz val="10"/>
      <name val="Arial"/>
      <family val="2"/>
    </font>
    <font>
      <sz val="8"/>
      <name val="Aptos Narrow"/>
      <family val="2"/>
      <scheme val="minor"/>
    </font>
    <font>
      <sz val="12"/>
      <color rgb="FF000000"/>
      <name val="Calibri"/>
      <family val="2"/>
    </font>
    <font>
      <sz val="11"/>
      <color theme="1"/>
      <name val="Aptos Narrow"/>
      <family val="2"/>
      <scheme val="minor"/>
    </font>
    <font>
      <b/>
      <sz val="12"/>
      <color theme="3"/>
      <name val="Calibri"/>
      <family val="2"/>
    </font>
    <font>
      <b/>
      <sz val="18"/>
      <color theme="1"/>
      <name val="Calibri"/>
      <family val="2"/>
    </font>
    <font>
      <sz val="18"/>
      <color theme="1"/>
      <name val="Aptos Narrow"/>
      <family val="2"/>
      <scheme val="minor"/>
    </font>
    <font>
      <sz val="11"/>
      <color rgb="FF000000"/>
      <name val="Calibri"/>
      <family val="2"/>
    </font>
  </fonts>
  <fills count="7">
    <fill>
      <patternFill patternType="none"/>
    </fill>
    <fill>
      <patternFill patternType="gray125"/>
    </fill>
    <fill>
      <patternFill patternType="solid">
        <fgColor rgb="FFEBF1DE"/>
        <bgColor indexed="64"/>
      </patternFill>
    </fill>
    <fill>
      <patternFill patternType="solid">
        <fgColor rgb="FFFDE9D9"/>
        <bgColor indexed="64"/>
      </patternFill>
    </fill>
    <fill>
      <patternFill patternType="solid">
        <fgColor theme="2" tint="-9.9978637043366805E-2"/>
        <bgColor indexed="64"/>
      </patternFill>
    </fill>
    <fill>
      <patternFill patternType="solid">
        <fgColor rgb="FFD9D9D9"/>
        <bgColor indexed="64"/>
      </patternFill>
    </fill>
    <fill>
      <patternFill patternType="solid">
        <fgColor rgb="FFBBBBD3"/>
        <bgColor indexed="64"/>
      </patternFill>
    </fill>
  </fills>
  <borders count="43">
    <border>
      <left/>
      <right/>
      <top/>
      <bottom/>
      <diagonal/>
    </border>
    <border>
      <left/>
      <right/>
      <top/>
      <bottom style="thick">
        <color theme="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auto="1"/>
      </top>
      <bottom style="thin">
        <color auto="1"/>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medium">
        <color indexed="64"/>
      </right>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uble">
        <color indexed="64"/>
      </left>
      <right style="medium">
        <color indexed="64"/>
      </right>
      <top style="double">
        <color indexed="64"/>
      </top>
      <bottom style="double">
        <color indexed="64"/>
      </bottom>
      <diagonal/>
    </border>
    <border>
      <left/>
      <right style="medium">
        <color indexed="64"/>
      </right>
      <top/>
      <bottom style="thin">
        <color auto="1"/>
      </bottom>
      <diagonal/>
    </border>
    <border>
      <left style="medium">
        <color indexed="64"/>
      </left>
      <right style="medium">
        <color indexed="64"/>
      </right>
      <top/>
      <bottom style="medium">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auto="1"/>
      </left>
      <right style="thin">
        <color auto="1"/>
      </right>
      <top style="medium">
        <color indexed="64"/>
      </top>
      <bottom style="thin">
        <color auto="1"/>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auto="1"/>
      </top>
      <bottom style="double">
        <color indexed="64"/>
      </bottom>
      <diagonal/>
    </border>
    <border>
      <left style="medium">
        <color indexed="64"/>
      </left>
      <right style="medium">
        <color indexed="64"/>
      </right>
      <top style="double">
        <color indexed="64"/>
      </top>
      <bottom style="double">
        <color indexed="64"/>
      </bottom>
      <diagonal/>
    </border>
    <border>
      <left style="medium">
        <color rgb="FF000000"/>
      </left>
      <right style="medium">
        <color rgb="FF000000"/>
      </right>
      <top style="thin">
        <color rgb="FF000000"/>
      </top>
      <bottom style="thin">
        <color rgb="FF000000"/>
      </bottom>
      <diagonal/>
    </border>
  </borders>
  <cellStyleXfs count="9">
    <xf numFmtId="0" fontId="0" fillId="0" borderId="0"/>
    <xf numFmtId="0" fontId="3" fillId="0" borderId="4" applyNumberFormat="0" applyFill="0" applyAlignment="0" applyProtection="0"/>
    <xf numFmtId="0" fontId="2" fillId="0" borderId="0"/>
    <xf numFmtId="0" fontId="8" fillId="0" borderId="0"/>
    <xf numFmtId="0" fontId="2" fillId="0" borderId="0"/>
    <xf numFmtId="0" fontId="2" fillId="0" borderId="0"/>
    <xf numFmtId="0" fontId="11" fillId="0" borderId="0"/>
    <xf numFmtId="0" fontId="12" fillId="0" borderId="1" applyNumberFormat="0" applyFill="0" applyAlignment="0" applyProtection="0"/>
    <xf numFmtId="43" fontId="11" fillId="0" borderId="0" applyFont="0" applyFill="0" applyBorder="0" applyAlignment="0" applyProtection="0"/>
  </cellStyleXfs>
  <cellXfs count="291">
    <xf numFmtId="0" fontId="0" fillId="0" borderId="0" xfId="0"/>
    <xf numFmtId="0" fontId="4" fillId="0" borderId="0" xfId="0" applyFont="1"/>
    <xf numFmtId="0" fontId="8" fillId="0" borderId="0" xfId="3" applyAlignment="1">
      <alignment horizontal="left"/>
    </xf>
    <xf numFmtId="0" fontId="8" fillId="0" borderId="0" xfId="3"/>
    <xf numFmtId="0" fontId="5" fillId="2" borderId="5" xfId="2" applyFont="1" applyFill="1" applyBorder="1" applyAlignment="1" applyProtection="1">
      <alignment wrapText="1"/>
      <protection locked="0"/>
    </xf>
    <xf numFmtId="164" fontId="5" fillId="2" borderId="5" xfId="2" applyNumberFormat="1" applyFont="1" applyFill="1" applyBorder="1" applyAlignment="1" applyProtection="1">
      <alignment horizontal="center"/>
      <protection locked="0"/>
    </xf>
    <xf numFmtId="165" fontId="5" fillId="2" borderId="5" xfId="2" applyNumberFormat="1" applyFont="1" applyFill="1" applyBorder="1" applyAlignment="1" applyProtection="1">
      <alignment horizontal="center"/>
      <protection locked="0"/>
    </xf>
    <xf numFmtId="166" fontId="5" fillId="2" borderId="5" xfId="2" applyNumberFormat="1" applyFont="1" applyFill="1" applyBorder="1" applyAlignment="1" applyProtection="1">
      <alignment horizontal="center"/>
      <protection locked="0"/>
    </xf>
    <xf numFmtId="0" fontId="5" fillId="2" borderId="5" xfId="2" applyFont="1" applyFill="1" applyBorder="1" applyAlignment="1" applyProtection="1">
      <alignment horizontal="center"/>
      <protection locked="0"/>
    </xf>
    <xf numFmtId="164" fontId="5" fillId="2" borderId="5" xfId="0" applyNumberFormat="1" applyFont="1" applyFill="1" applyBorder="1" applyAlignment="1" applyProtection="1">
      <alignment horizontal="center"/>
      <protection locked="0"/>
    </xf>
    <xf numFmtId="165" fontId="5" fillId="2" borderId="5" xfId="0" applyNumberFormat="1" applyFont="1" applyFill="1" applyBorder="1" applyAlignment="1" applyProtection="1">
      <alignment horizontal="center"/>
      <protection locked="0"/>
    </xf>
    <xf numFmtId="166" fontId="5" fillId="2" borderId="5" xfId="0" applyNumberFormat="1" applyFont="1" applyFill="1" applyBorder="1" applyAlignment="1" applyProtection="1">
      <alignment horizontal="center"/>
      <protection locked="0"/>
    </xf>
    <xf numFmtId="0" fontId="4" fillId="0" borderId="0" xfId="6" applyFont="1"/>
    <xf numFmtId="0" fontId="4" fillId="0" borderId="0" xfId="6" applyFont="1" applyAlignment="1">
      <alignment wrapText="1"/>
    </xf>
    <xf numFmtId="0" fontId="4" fillId="0" borderId="18" xfId="6" applyFont="1" applyBorder="1"/>
    <xf numFmtId="0" fontId="1" fillId="0" borderId="0" xfId="6" applyFont="1"/>
    <xf numFmtId="0" fontId="4" fillId="0" borderId="0" xfId="6" applyFont="1" applyAlignment="1">
      <alignment horizontal="center"/>
    </xf>
    <xf numFmtId="0" fontId="1" fillId="0" borderId="0" xfId="6" applyFont="1" applyAlignment="1">
      <alignment horizontal="center"/>
    </xf>
    <xf numFmtId="0" fontId="4" fillId="0" borderId="0" xfId="6" applyFont="1" applyAlignment="1">
      <alignment horizontal="center" vertical="center"/>
    </xf>
    <xf numFmtId="0" fontId="1" fillId="0" borderId="0" xfId="6" applyFont="1" applyAlignment="1">
      <alignment horizontal="center" vertical="center"/>
    </xf>
    <xf numFmtId="0" fontId="14" fillId="0" borderId="0" xfId="6" applyFont="1" applyAlignment="1">
      <alignment wrapText="1"/>
    </xf>
    <xf numFmtId="0" fontId="4" fillId="2" borderId="19" xfId="6" applyFont="1" applyFill="1" applyBorder="1" applyAlignment="1" applyProtection="1">
      <alignment horizontal="left"/>
      <protection locked="0"/>
    </xf>
    <xf numFmtId="0" fontId="3" fillId="0" borderId="4" xfId="1" applyAlignment="1" applyProtection="1">
      <alignment horizontal="center" vertical="center" wrapText="1"/>
    </xf>
    <xf numFmtId="167" fontId="5" fillId="2" borderId="17" xfId="2" applyNumberFormat="1" applyFont="1" applyFill="1" applyBorder="1" applyAlignment="1" applyProtection="1">
      <alignment horizontal="center"/>
      <protection locked="0"/>
    </xf>
    <xf numFmtId="167" fontId="5" fillId="2" borderId="17" xfId="0" applyNumberFormat="1" applyFont="1" applyFill="1" applyBorder="1" applyAlignment="1" applyProtection="1">
      <alignment horizontal="center"/>
      <protection locked="0"/>
    </xf>
    <xf numFmtId="164" fontId="5" fillId="2" borderId="22" xfId="2" applyNumberFormat="1" applyFont="1" applyFill="1" applyBorder="1" applyAlignment="1" applyProtection="1">
      <alignment horizontal="center"/>
      <protection locked="0"/>
    </xf>
    <xf numFmtId="165" fontId="5" fillId="2" borderId="22" xfId="2" applyNumberFormat="1" applyFont="1" applyFill="1" applyBorder="1" applyAlignment="1" applyProtection="1">
      <alignment horizontal="center"/>
      <protection locked="0"/>
    </xf>
    <xf numFmtId="166" fontId="5" fillId="2" borderId="22" xfId="2" applyNumberFormat="1" applyFont="1" applyFill="1" applyBorder="1" applyAlignment="1" applyProtection="1">
      <alignment horizontal="center"/>
      <protection locked="0"/>
    </xf>
    <xf numFmtId="167" fontId="5" fillId="2" borderId="23" xfId="0" applyNumberFormat="1" applyFont="1" applyFill="1" applyBorder="1" applyAlignment="1" applyProtection="1">
      <alignment horizontal="center"/>
      <protection locked="0"/>
    </xf>
    <xf numFmtId="0" fontId="3" fillId="0" borderId="9" xfId="1" applyBorder="1" applyAlignment="1" applyProtection="1">
      <alignment vertical="center" wrapText="1"/>
    </xf>
    <xf numFmtId="0" fontId="3" fillId="0" borderId="29" xfId="1" applyBorder="1" applyAlignment="1" applyProtection="1">
      <alignment horizontal="center" vertical="center" wrapText="1"/>
    </xf>
    <xf numFmtId="166" fontId="4" fillId="2" borderId="25" xfId="6" applyNumberFormat="1" applyFont="1" applyFill="1" applyBorder="1" applyAlignment="1" applyProtection="1">
      <alignment horizontal="right"/>
      <protection locked="0"/>
    </xf>
    <xf numFmtId="166" fontId="5" fillId="2" borderId="25" xfId="2" applyNumberFormat="1" applyFont="1" applyFill="1" applyBorder="1" applyAlignment="1" applyProtection="1">
      <alignment horizontal="right" wrapText="1"/>
      <protection locked="0"/>
    </xf>
    <xf numFmtId="0" fontId="5" fillId="0" borderId="0" xfId="3" applyFont="1" applyAlignment="1">
      <alignment horizontal="left" vertical="center"/>
    </xf>
    <xf numFmtId="0" fontId="10" fillId="0" borderId="0" xfId="0" applyFont="1" applyAlignment="1">
      <alignment horizontal="left" vertical="center" wrapText="1"/>
    </xf>
    <xf numFmtId="0" fontId="5" fillId="0" borderId="0" xfId="3" applyFont="1" applyAlignment="1">
      <alignment horizontal="left" vertical="center" wrapText="1"/>
    </xf>
    <xf numFmtId="0" fontId="4" fillId="2" borderId="21" xfId="6" applyFont="1" applyFill="1" applyBorder="1" applyAlignment="1" applyProtection="1">
      <alignment horizontal="left"/>
      <protection locked="0"/>
    </xf>
    <xf numFmtId="170" fontId="4" fillId="2" borderId="19" xfId="6" applyNumberFormat="1" applyFont="1" applyFill="1" applyBorder="1" applyAlignment="1" applyProtection="1">
      <alignment horizontal="left"/>
      <protection locked="0"/>
    </xf>
    <xf numFmtId="14" fontId="4" fillId="2" borderId="19" xfId="6" applyNumberFormat="1" applyFont="1" applyFill="1" applyBorder="1" applyAlignment="1" applyProtection="1">
      <alignment horizontal="left"/>
      <protection locked="0"/>
    </xf>
    <xf numFmtId="0" fontId="4" fillId="2" borderId="12" xfId="6" applyFont="1" applyFill="1" applyBorder="1" applyAlignment="1" applyProtection="1">
      <alignment horizontal="left"/>
      <protection locked="0"/>
    </xf>
    <xf numFmtId="14" fontId="4" fillId="2" borderId="11" xfId="6" applyNumberFormat="1" applyFont="1" applyFill="1" applyBorder="1" applyAlignment="1" applyProtection="1">
      <alignment horizontal="left"/>
      <protection locked="0"/>
    </xf>
    <xf numFmtId="0" fontId="5" fillId="2" borderId="5" xfId="2" applyFont="1" applyFill="1" applyBorder="1" applyAlignment="1" applyProtection="1">
      <alignment horizontal="center" wrapText="1"/>
      <protection locked="0"/>
    </xf>
    <xf numFmtId="0" fontId="5" fillId="2" borderId="5" xfId="2" applyFont="1" applyFill="1" applyBorder="1" applyAlignment="1" applyProtection="1">
      <alignment horizontal="left" wrapText="1"/>
      <protection locked="0"/>
    </xf>
    <xf numFmtId="0" fontId="5" fillId="2" borderId="16" xfId="2" applyFont="1" applyFill="1" applyBorder="1" applyAlignment="1" applyProtection="1">
      <alignment horizontal="center" wrapText="1"/>
      <protection locked="0"/>
    </xf>
    <xf numFmtId="0" fontId="5" fillId="2" borderId="2" xfId="2" applyFont="1" applyFill="1" applyBorder="1" applyAlignment="1" applyProtection="1">
      <alignment horizontal="center" wrapText="1"/>
      <protection locked="0"/>
    </xf>
    <xf numFmtId="0" fontId="5" fillId="2" borderId="22" xfId="2" applyFont="1" applyFill="1" applyBorder="1" applyAlignment="1" applyProtection="1">
      <alignment horizontal="left" wrapText="1"/>
      <protection locked="0"/>
    </xf>
    <xf numFmtId="0" fontId="5" fillId="2" borderId="5" xfId="0" applyFont="1" applyFill="1" applyBorder="1" applyAlignment="1" applyProtection="1">
      <alignment horizontal="center" wrapText="1"/>
      <protection locked="0"/>
    </xf>
    <xf numFmtId="0" fontId="5" fillId="2" borderId="22" xfId="0" applyFont="1" applyFill="1" applyBorder="1" applyAlignment="1" applyProtection="1">
      <alignment horizontal="center" wrapText="1"/>
      <protection locked="0"/>
    </xf>
    <xf numFmtId="14" fontId="4" fillId="2" borderId="33" xfId="6" applyNumberFormat="1" applyFont="1" applyFill="1" applyBorder="1" applyAlignment="1" applyProtection="1">
      <alignment horizontal="left"/>
      <protection locked="0"/>
    </xf>
    <xf numFmtId="0" fontId="4" fillId="0" borderId="0" xfId="6" applyFont="1" applyAlignment="1">
      <alignment horizontal="center" wrapText="1"/>
    </xf>
    <xf numFmtId="0" fontId="4" fillId="0" borderId="16" xfId="6" applyFont="1" applyBorder="1" applyAlignment="1">
      <alignment horizontal="center" vertical="center"/>
    </xf>
    <xf numFmtId="0" fontId="4" fillId="0" borderId="5" xfId="6" applyFont="1" applyBorder="1" applyAlignment="1">
      <alignment wrapText="1"/>
    </xf>
    <xf numFmtId="166" fontId="4" fillId="0" borderId="17" xfId="6" applyNumberFormat="1" applyFont="1" applyBorder="1" applyAlignment="1">
      <alignment horizontal="right"/>
    </xf>
    <xf numFmtId="165" fontId="4" fillId="0" borderId="17" xfId="6" applyNumberFormat="1" applyFont="1" applyBorder="1" applyAlignment="1">
      <alignment horizontal="right"/>
    </xf>
    <xf numFmtId="0" fontId="4" fillId="0" borderId="17" xfId="6" applyFont="1" applyBorder="1" applyAlignment="1">
      <alignment horizontal="right"/>
    </xf>
    <xf numFmtId="0" fontId="4" fillId="0" borderId="2" xfId="6" applyFont="1" applyBorder="1" applyAlignment="1">
      <alignment horizontal="center" vertical="center"/>
    </xf>
    <xf numFmtId="0" fontId="4" fillId="0" borderId="22" xfId="6" applyFont="1" applyBorder="1" applyAlignment="1">
      <alignment wrapText="1"/>
    </xf>
    <xf numFmtId="166" fontId="4" fillId="0" borderId="23" xfId="6" applyNumberFormat="1" applyFont="1" applyBorder="1" applyAlignment="1">
      <alignment horizontal="right"/>
    </xf>
    <xf numFmtId="0" fontId="6" fillId="0" borderId="0" xfId="6" applyFont="1" applyAlignment="1">
      <alignment horizontal="left" vertical="center" wrapText="1"/>
    </xf>
    <xf numFmtId="0" fontId="4" fillId="0" borderId="0" xfId="6" applyFont="1" applyAlignment="1">
      <alignment horizontal="left" wrapText="1"/>
    </xf>
    <xf numFmtId="0" fontId="6" fillId="0" borderId="14" xfId="0" applyFont="1" applyBorder="1" applyAlignment="1">
      <alignment horizontal="left"/>
    </xf>
    <xf numFmtId="0" fontId="4" fillId="0" borderId="25" xfId="0" applyFont="1" applyBorder="1" applyAlignment="1">
      <alignment horizontal="center"/>
    </xf>
    <xf numFmtId="0" fontId="4" fillId="0" borderId="25" xfId="0" applyFont="1" applyBorder="1" applyAlignment="1">
      <alignment wrapText="1"/>
    </xf>
    <xf numFmtId="0" fontId="3" fillId="3" borderId="4" xfId="0" applyFont="1" applyFill="1" applyBorder="1" applyAlignment="1">
      <alignment wrapText="1"/>
    </xf>
    <xf numFmtId="169" fontId="3" fillId="3" borderId="4" xfId="0" applyNumberFormat="1" applyFont="1" applyFill="1" applyBorder="1" applyAlignment="1">
      <alignment horizontal="center"/>
    </xf>
    <xf numFmtId="166" fontId="3" fillId="3" borderId="4" xfId="0" applyNumberFormat="1" applyFont="1" applyFill="1" applyBorder="1" applyAlignment="1">
      <alignment horizontal="right"/>
    </xf>
    <xf numFmtId="0" fontId="4" fillId="0" borderId="0" xfId="0" applyFont="1" applyAlignment="1">
      <alignment horizontal="center"/>
    </xf>
    <xf numFmtId="0" fontId="6" fillId="0" borderId="7" xfId="6" applyFont="1" applyBorder="1" applyAlignment="1">
      <alignment vertical="center"/>
    </xf>
    <xf numFmtId="0" fontId="5" fillId="0" borderId="28" xfId="4" applyFont="1" applyBorder="1" applyAlignment="1">
      <alignment horizontal="left"/>
    </xf>
    <xf numFmtId="0" fontId="5" fillId="0" borderId="25" xfId="4" applyFont="1" applyBorder="1" applyAlignment="1">
      <alignment horizontal="left"/>
    </xf>
    <xf numFmtId="0" fontId="5" fillId="0" borderId="26" xfId="4" applyFont="1" applyBorder="1" applyAlignment="1">
      <alignment horizontal="left"/>
    </xf>
    <xf numFmtId="166" fontId="5" fillId="0" borderId="25" xfId="8" applyNumberFormat="1" applyFont="1" applyBorder="1" applyAlignment="1" applyProtection="1">
      <alignment horizontal="right"/>
    </xf>
    <xf numFmtId="0" fontId="3" fillId="3" borderId="4" xfId="4" applyFont="1" applyFill="1" applyBorder="1" applyAlignment="1">
      <alignment horizontal="left"/>
    </xf>
    <xf numFmtId="165" fontId="3" fillId="3" borderId="4" xfId="8" applyNumberFormat="1" applyFont="1" applyFill="1" applyBorder="1" applyAlignment="1" applyProtection="1">
      <alignment horizontal="center"/>
    </xf>
    <xf numFmtId="166" fontId="3" fillId="3" borderId="4" xfId="8" applyNumberFormat="1" applyFont="1" applyFill="1" applyBorder="1" applyAlignment="1" applyProtection="1">
      <alignment horizontal="right"/>
    </xf>
    <xf numFmtId="0" fontId="4" fillId="0" borderId="28" xfId="6" applyFont="1" applyBorder="1"/>
    <xf numFmtId="169" fontId="5" fillId="0" borderId="28" xfId="8" applyNumberFormat="1" applyFont="1" applyBorder="1" applyAlignment="1" applyProtection="1">
      <alignment horizontal="center"/>
    </xf>
    <xf numFmtId="166" fontId="5" fillId="0" borderId="28" xfId="8" applyNumberFormat="1" applyFont="1" applyBorder="1" applyAlignment="1" applyProtection="1">
      <alignment horizontal="right"/>
    </xf>
    <xf numFmtId="0" fontId="4" fillId="0" borderId="25" xfId="6" applyFont="1" applyBorder="1"/>
    <xf numFmtId="169" fontId="5" fillId="0" borderId="25" xfId="8" applyNumberFormat="1" applyFont="1" applyBorder="1" applyAlignment="1" applyProtection="1">
      <alignment horizontal="center"/>
    </xf>
    <xf numFmtId="0" fontId="4" fillId="0" borderId="25" xfId="6" applyFont="1" applyBorder="1" applyAlignment="1">
      <alignment horizontal="center"/>
    </xf>
    <xf numFmtId="0" fontId="6" fillId="3" borderId="4" xfId="6" applyFont="1" applyFill="1" applyBorder="1"/>
    <xf numFmtId="169" fontId="6" fillId="3" borderId="4" xfId="6" applyNumberFormat="1" applyFont="1" applyFill="1" applyBorder="1" applyAlignment="1">
      <alignment horizontal="center"/>
    </xf>
    <xf numFmtId="166" fontId="6" fillId="3" borderId="4" xfId="6" applyNumberFormat="1" applyFont="1" applyFill="1" applyBorder="1" applyAlignment="1">
      <alignment horizontal="right"/>
    </xf>
    <xf numFmtId="0" fontId="4" fillId="0" borderId="26" xfId="6" applyFont="1" applyBorder="1" applyAlignment="1">
      <alignment horizontal="left" wrapText="1"/>
    </xf>
    <xf numFmtId="0" fontId="6" fillId="3" borderId="4" xfId="6" applyFont="1" applyFill="1" applyBorder="1" applyAlignment="1">
      <alignment horizontal="left"/>
    </xf>
    <xf numFmtId="0" fontId="3" fillId="0" borderId="4" xfId="1" applyAlignment="1" applyProtection="1">
      <alignment vertical="center" wrapText="1"/>
    </xf>
    <xf numFmtId="0" fontId="3" fillId="0" borderId="0" xfId="2" applyFont="1" applyAlignment="1">
      <alignment horizontal="center" vertical="center" wrapText="1"/>
    </xf>
    <xf numFmtId="0" fontId="3" fillId="0" borderId="4" xfId="1" applyAlignment="1" applyProtection="1">
      <alignment horizontal="center" vertical="center"/>
    </xf>
    <xf numFmtId="0" fontId="6" fillId="0" borderId="8" xfId="6" applyFont="1" applyBorder="1" applyAlignment="1">
      <alignment horizontal="center" vertical="center" wrapText="1"/>
    </xf>
    <xf numFmtId="166" fontId="4" fillId="2" borderId="26" xfId="6" applyNumberFormat="1" applyFont="1" applyFill="1" applyBorder="1" applyAlignment="1" applyProtection="1">
      <alignment horizontal="right"/>
      <protection locked="0"/>
    </xf>
    <xf numFmtId="0" fontId="4" fillId="0" borderId="24" xfId="6" applyFont="1" applyBorder="1" applyAlignment="1">
      <alignment horizontal="center"/>
    </xf>
    <xf numFmtId="0" fontId="4" fillId="0" borderId="26" xfId="6" applyFont="1" applyBorder="1" applyAlignment="1">
      <alignment horizontal="center"/>
    </xf>
    <xf numFmtId="0" fontId="4" fillId="0" borderId="28" xfId="6" applyFont="1" applyBorder="1" applyAlignment="1">
      <alignment horizontal="center"/>
    </xf>
    <xf numFmtId="0" fontId="5" fillId="0" borderId="0" xfId="3" applyFont="1" applyAlignment="1">
      <alignment horizontal="center" vertical="center" wrapText="1"/>
    </xf>
    <xf numFmtId="0" fontId="7" fillId="0" borderId="3" xfId="6" applyFont="1" applyBorder="1"/>
    <xf numFmtId="0" fontId="6" fillId="0" borderId="8" xfId="6" applyFont="1" applyBorder="1"/>
    <xf numFmtId="0" fontId="4" fillId="0" borderId="10" xfId="6" applyFont="1" applyBorder="1"/>
    <xf numFmtId="0" fontId="4" fillId="0" borderId="10" xfId="6" applyFont="1" applyBorder="1" applyAlignment="1">
      <alignment wrapText="1"/>
    </xf>
    <xf numFmtId="0" fontId="6" fillId="0" borderId="14" xfId="6" applyFont="1" applyBorder="1" applyAlignment="1">
      <alignment horizontal="left" vertical="center"/>
    </xf>
    <xf numFmtId="0" fontId="5" fillId="0" borderId="13" xfId="6" applyFont="1" applyBorder="1" applyAlignment="1">
      <alignment horizontal="left" vertical="center" wrapText="1"/>
    </xf>
    <xf numFmtId="0" fontId="4" fillId="0" borderId="10" xfId="6" applyFont="1" applyBorder="1" applyAlignment="1">
      <alignment horizontal="right"/>
    </xf>
    <xf numFmtId="0" fontId="4" fillId="0" borderId="32" xfId="6" applyFont="1" applyBorder="1" applyAlignment="1">
      <alignment horizontal="left"/>
    </xf>
    <xf numFmtId="0" fontId="4" fillId="0" borderId="20" xfId="6" applyFont="1" applyBorder="1" applyAlignment="1">
      <alignment horizontal="right"/>
    </xf>
    <xf numFmtId="0" fontId="5" fillId="0" borderId="29" xfId="6" applyFont="1" applyBorder="1" applyAlignment="1">
      <alignment horizontal="left" vertical="center" wrapText="1"/>
    </xf>
    <xf numFmtId="14" fontId="4" fillId="0" borderId="24" xfId="6" applyNumberFormat="1" applyFont="1" applyBorder="1" applyAlignment="1">
      <alignment horizontal="left"/>
    </xf>
    <xf numFmtId="0" fontId="4" fillId="0" borderId="8" xfId="6" applyFont="1" applyBorder="1" applyAlignment="1">
      <alignment wrapText="1"/>
    </xf>
    <xf numFmtId="0" fontId="6" fillId="3" borderId="4" xfId="6" applyFont="1" applyFill="1" applyBorder="1" applyAlignment="1">
      <alignment wrapText="1"/>
    </xf>
    <xf numFmtId="0" fontId="4" fillId="0" borderId="24" xfId="0" applyFont="1" applyBorder="1" applyAlignment="1">
      <alignment horizontal="center"/>
    </xf>
    <xf numFmtId="0" fontId="4" fillId="0" borderId="24" xfId="0" applyFont="1" applyBorder="1" applyAlignment="1">
      <alignment wrapText="1"/>
    </xf>
    <xf numFmtId="169" fontId="4" fillId="0" borderId="24" xfId="0" applyNumberFormat="1" applyFont="1" applyBorder="1" applyAlignment="1">
      <alignment horizontal="center"/>
    </xf>
    <xf numFmtId="166" fontId="4" fillId="0" borderId="24" xfId="0" applyNumberFormat="1" applyFont="1" applyBorder="1" applyAlignment="1">
      <alignment horizontal="right"/>
    </xf>
    <xf numFmtId="0" fontId="3" fillId="0" borderId="4" xfId="1" applyAlignment="1" applyProtection="1">
      <alignment horizontal="left" vertical="center" wrapText="1"/>
    </xf>
    <xf numFmtId="168" fontId="4" fillId="0" borderId="24" xfId="0" applyNumberFormat="1" applyFont="1" applyBorder="1" applyAlignment="1">
      <alignment horizontal="right"/>
    </xf>
    <xf numFmtId="0" fontId="6" fillId="0" borderId="4" xfId="6" applyFont="1" applyBorder="1" applyAlignment="1">
      <alignment horizontal="left" vertical="center"/>
    </xf>
    <xf numFmtId="0" fontId="4" fillId="0" borderId="26" xfId="6" applyFont="1" applyBorder="1" applyAlignment="1">
      <alignment wrapText="1"/>
    </xf>
    <xf numFmtId="0" fontId="6" fillId="3" borderId="34" xfId="6" applyFont="1" applyFill="1" applyBorder="1" applyAlignment="1">
      <alignment horizontal="left"/>
    </xf>
    <xf numFmtId="166" fontId="6" fillId="3" borderId="35" xfId="6" applyNumberFormat="1" applyFont="1" applyFill="1" applyBorder="1" applyAlignment="1">
      <alignment horizontal="right"/>
    </xf>
    <xf numFmtId="0" fontId="7" fillId="0" borderId="0" xfId="6" applyFont="1" applyAlignment="1">
      <alignment horizontal="center"/>
    </xf>
    <xf numFmtId="0" fontId="6" fillId="0" borderId="10" xfId="0" applyFont="1" applyBorder="1" applyAlignment="1">
      <alignment horizontal="center" vertical="center" wrapText="1"/>
    </xf>
    <xf numFmtId="0" fontId="6" fillId="0" borderId="0" xfId="6" applyFont="1" applyAlignment="1">
      <alignment horizontal="left" wrapText="1"/>
    </xf>
    <xf numFmtId="0" fontId="6" fillId="0" borderId="10" xfId="6" applyFont="1" applyBorder="1" applyAlignment="1">
      <alignment wrapText="1"/>
    </xf>
    <xf numFmtId="0" fontId="6" fillId="0" borderId="0" xfId="6" applyFont="1" applyAlignment="1">
      <alignment wrapText="1"/>
    </xf>
    <xf numFmtId="0" fontId="3" fillId="0" borderId="3" xfId="2" applyFont="1" applyBorder="1" applyAlignment="1">
      <alignment horizontal="left" wrapText="1"/>
    </xf>
    <xf numFmtId="166" fontId="6" fillId="3" borderId="4" xfId="6" applyNumberFormat="1" applyFont="1" applyFill="1" applyBorder="1" applyAlignment="1">
      <alignment wrapText="1"/>
    </xf>
    <xf numFmtId="0" fontId="6" fillId="0" borderId="0" xfId="6" applyFont="1" applyAlignment="1">
      <alignment horizontal="left"/>
    </xf>
    <xf numFmtId="3" fontId="4" fillId="0" borderId="17" xfId="6" applyNumberFormat="1" applyFont="1" applyBorder="1" applyAlignment="1">
      <alignment horizontal="right"/>
    </xf>
    <xf numFmtId="171" fontId="4" fillId="0" borderId="17" xfId="6" applyNumberFormat="1" applyFont="1" applyBorder="1" applyAlignment="1">
      <alignment horizontal="right"/>
    </xf>
    <xf numFmtId="166" fontId="4" fillId="2" borderId="24" xfId="6" applyNumberFormat="1" applyFont="1" applyFill="1" applyBorder="1" applyProtection="1">
      <protection locked="0"/>
    </xf>
    <xf numFmtId="166" fontId="4" fillId="2" borderId="30" xfId="6" applyNumberFormat="1" applyFont="1" applyFill="1" applyBorder="1" applyProtection="1">
      <protection locked="0"/>
    </xf>
    <xf numFmtId="166" fontId="4" fillId="2" borderId="24" xfId="6" applyNumberFormat="1" applyFont="1" applyFill="1" applyBorder="1" applyAlignment="1" applyProtection="1">
      <alignment wrapText="1"/>
      <protection locked="0"/>
    </xf>
    <xf numFmtId="166" fontId="4" fillId="2" borderId="25" xfId="6" applyNumberFormat="1" applyFont="1" applyFill="1" applyBorder="1" applyAlignment="1" applyProtection="1">
      <alignment wrapText="1"/>
      <protection locked="0"/>
    </xf>
    <xf numFmtId="166" fontId="4" fillId="2" borderId="26" xfId="6" applyNumberFormat="1" applyFont="1" applyFill="1" applyBorder="1" applyAlignment="1" applyProtection="1">
      <alignment wrapText="1"/>
      <protection locked="0"/>
    </xf>
    <xf numFmtId="166" fontId="4" fillId="0" borderId="27" xfId="6" applyNumberFormat="1" applyFont="1" applyBorder="1" applyAlignment="1">
      <alignment horizontal="right" wrapText="1"/>
    </xf>
    <xf numFmtId="166" fontId="4" fillId="2" borderId="28" xfId="6" applyNumberFormat="1" applyFont="1" applyFill="1" applyBorder="1" applyAlignment="1" applyProtection="1">
      <alignment horizontal="right"/>
      <protection locked="0"/>
    </xf>
    <xf numFmtId="0" fontId="5" fillId="0" borderId="24" xfId="4" applyFont="1" applyBorder="1" applyAlignment="1">
      <alignment horizontal="left"/>
    </xf>
    <xf numFmtId="165" fontId="5" fillId="0" borderId="24" xfId="8" applyNumberFormat="1" applyFont="1" applyBorder="1" applyAlignment="1" applyProtection="1">
      <alignment horizontal="center"/>
    </xf>
    <xf numFmtId="166" fontId="5" fillId="0" borderId="24" xfId="8" applyNumberFormat="1" applyFont="1" applyBorder="1" applyAlignment="1" applyProtection="1">
      <alignment horizontal="right"/>
    </xf>
    <xf numFmtId="0" fontId="4" fillId="0" borderId="30" xfId="6" applyFont="1" applyBorder="1" applyAlignment="1">
      <alignment horizontal="center"/>
    </xf>
    <xf numFmtId="0" fontId="4" fillId="0" borderId="30" xfId="6" applyFont="1" applyBorder="1"/>
    <xf numFmtId="7" fontId="5" fillId="2" borderId="25" xfId="2" applyNumberFormat="1" applyFont="1" applyFill="1" applyBorder="1" applyAlignment="1" applyProtection="1">
      <alignment horizontal="right" wrapText="1"/>
      <protection locked="0"/>
    </xf>
    <xf numFmtId="0" fontId="4" fillId="0" borderId="25" xfId="6" applyFont="1" applyBorder="1" applyAlignment="1">
      <alignment wrapText="1"/>
    </xf>
    <xf numFmtId="7" fontId="5" fillId="2" borderId="25" xfId="2" applyNumberFormat="1" applyFont="1" applyFill="1" applyBorder="1" applyAlignment="1" applyProtection="1">
      <alignment wrapText="1"/>
      <protection locked="0"/>
    </xf>
    <xf numFmtId="0" fontId="6" fillId="3" borderId="4" xfId="6" applyFont="1" applyFill="1" applyBorder="1" applyAlignment="1">
      <alignment horizontal="left" wrapText="1"/>
    </xf>
    <xf numFmtId="165" fontId="6" fillId="3" borderId="4" xfId="6" applyNumberFormat="1" applyFont="1" applyFill="1" applyBorder="1" applyAlignment="1">
      <alignment horizontal="center"/>
    </xf>
    <xf numFmtId="0" fontId="4" fillId="0" borderId="24" xfId="6" applyFont="1" applyBorder="1" applyAlignment="1">
      <alignment horizontal="left"/>
    </xf>
    <xf numFmtId="7" fontId="5" fillId="2" borderId="24" xfId="2" applyNumberFormat="1" applyFont="1" applyFill="1" applyBorder="1" applyAlignment="1" applyProtection="1">
      <alignment wrapText="1"/>
      <protection locked="0"/>
    </xf>
    <xf numFmtId="166" fontId="4" fillId="0" borderId="24" xfId="6" applyNumberFormat="1" applyFont="1" applyBorder="1" applyAlignment="1">
      <alignment horizontal="right"/>
    </xf>
    <xf numFmtId="0" fontId="4" fillId="0" borderId="24" xfId="6" applyFont="1" applyBorder="1"/>
    <xf numFmtId="166" fontId="4" fillId="2" borderId="24" xfId="6" applyNumberFormat="1" applyFont="1" applyFill="1" applyBorder="1" applyAlignment="1" applyProtection="1">
      <alignment horizontal="right"/>
      <protection locked="0"/>
    </xf>
    <xf numFmtId="165" fontId="5" fillId="0" borderId="28" xfId="8" applyNumberFormat="1" applyFont="1" applyBorder="1" applyAlignment="1" applyProtection="1">
      <alignment horizontal="center"/>
    </xf>
    <xf numFmtId="0" fontId="3" fillId="0" borderId="29" xfId="1" applyBorder="1" applyAlignment="1" applyProtection="1">
      <alignment horizontal="left" vertical="center" wrapText="1"/>
    </xf>
    <xf numFmtId="0" fontId="6" fillId="3" borderId="37" xfId="6" applyFont="1" applyFill="1" applyBorder="1" applyAlignment="1">
      <alignment horizontal="left"/>
    </xf>
    <xf numFmtId="169" fontId="6" fillId="3" borderId="37" xfId="6" applyNumberFormat="1" applyFont="1" applyFill="1" applyBorder="1" applyAlignment="1">
      <alignment horizontal="center"/>
    </xf>
    <xf numFmtId="166" fontId="6" fillId="3" borderId="37" xfId="6" applyNumberFormat="1" applyFont="1" applyFill="1" applyBorder="1" applyAlignment="1">
      <alignment horizontal="right"/>
    </xf>
    <xf numFmtId="0" fontId="4" fillId="0" borderId="8" xfId="0" applyFont="1" applyBorder="1" applyAlignment="1">
      <alignment wrapText="1"/>
    </xf>
    <xf numFmtId="169" fontId="6" fillId="3" borderId="4" xfId="0" applyNumberFormat="1" applyFont="1" applyFill="1" applyBorder="1" applyAlignment="1">
      <alignment horizontal="center"/>
    </xf>
    <xf numFmtId="0" fontId="5" fillId="2" borderId="22" xfId="2" applyFont="1" applyFill="1" applyBorder="1" applyAlignment="1" applyProtection="1">
      <alignment horizontal="center" wrapText="1"/>
      <protection locked="0"/>
    </xf>
    <xf numFmtId="167" fontId="5" fillId="2" borderId="23" xfId="2" applyNumberFormat="1" applyFont="1" applyFill="1" applyBorder="1" applyAlignment="1" applyProtection="1">
      <alignment horizontal="center"/>
      <protection locked="0"/>
    </xf>
    <xf numFmtId="0" fontId="5" fillId="2" borderId="22" xfId="2" applyFont="1" applyFill="1" applyBorder="1" applyAlignment="1" applyProtection="1">
      <alignment wrapText="1"/>
      <protection locked="0"/>
    </xf>
    <xf numFmtId="0" fontId="5" fillId="2" borderId="22" xfId="2" applyFont="1" applyFill="1" applyBorder="1" applyAlignment="1" applyProtection="1">
      <alignment horizontal="center"/>
      <protection locked="0"/>
    </xf>
    <xf numFmtId="0" fontId="6" fillId="0" borderId="0" xfId="6" applyFont="1" applyAlignment="1">
      <alignment horizontal="center"/>
    </xf>
    <xf numFmtId="0" fontId="3" fillId="0" borderId="4" xfId="1" applyFill="1" applyAlignment="1" applyProtection="1">
      <alignment horizontal="center" vertical="center" wrapText="1"/>
    </xf>
    <xf numFmtId="0" fontId="3" fillId="0" borderId="4" xfId="1" applyFill="1" applyAlignment="1" applyProtection="1">
      <alignment vertical="center"/>
    </xf>
    <xf numFmtId="0" fontId="3" fillId="0" borderId="4" xfId="1" applyFill="1" applyAlignment="1" applyProtection="1">
      <alignment horizontal="center" vertical="center"/>
    </xf>
    <xf numFmtId="166" fontId="5" fillId="2" borderId="25" xfId="2" applyNumberFormat="1" applyFont="1" applyFill="1" applyBorder="1" applyAlignment="1" applyProtection="1">
      <alignment horizontal="right"/>
      <protection locked="0"/>
    </xf>
    <xf numFmtId="0" fontId="5" fillId="2" borderId="38" xfId="2" applyFont="1" applyFill="1" applyBorder="1" applyAlignment="1" applyProtection="1">
      <alignment horizontal="center" wrapText="1"/>
      <protection locked="0"/>
    </xf>
    <xf numFmtId="0" fontId="5" fillId="2" borderId="39" xfId="2" applyFont="1" applyFill="1" applyBorder="1" applyAlignment="1" applyProtection="1">
      <alignment horizontal="center" wrapText="1"/>
      <protection locked="0"/>
    </xf>
    <xf numFmtId="0" fontId="5" fillId="2" borderId="38" xfId="2" applyFont="1" applyFill="1" applyBorder="1" applyAlignment="1" applyProtection="1">
      <alignment horizontal="left" wrapText="1"/>
      <protection locked="0"/>
    </xf>
    <xf numFmtId="166" fontId="4" fillId="4" borderId="25" xfId="6" applyNumberFormat="1" applyFont="1" applyFill="1" applyBorder="1" applyAlignment="1">
      <alignment horizontal="right"/>
    </xf>
    <xf numFmtId="166" fontId="4" fillId="2" borderId="17" xfId="6" applyNumberFormat="1" applyFont="1" applyFill="1" applyBorder="1" applyAlignment="1">
      <alignment horizontal="right"/>
    </xf>
    <xf numFmtId="0" fontId="4" fillId="0" borderId="9" xfId="6" applyFont="1" applyBorder="1" applyAlignment="1">
      <alignment horizontal="right" vertical="top" wrapText="1"/>
    </xf>
    <xf numFmtId="0" fontId="5" fillId="0" borderId="3" xfId="6" applyFont="1" applyBorder="1" applyAlignment="1">
      <alignment horizontal="right"/>
    </xf>
    <xf numFmtId="0" fontId="5" fillId="0" borderId="9" xfId="6" applyFont="1" applyBorder="1" applyAlignment="1">
      <alignment horizontal="right"/>
    </xf>
    <xf numFmtId="0" fontId="4" fillId="0" borderId="0" xfId="0" applyFont="1" applyAlignment="1">
      <alignment horizontal="center" vertical="center"/>
    </xf>
    <xf numFmtId="0" fontId="4" fillId="0" borderId="13" xfId="0" applyFont="1" applyBorder="1" applyAlignment="1">
      <alignment horizontal="center" vertical="center"/>
    </xf>
    <xf numFmtId="0" fontId="4" fillId="0" borderId="13" xfId="6" applyFont="1" applyBorder="1" applyAlignment="1">
      <alignment horizontal="center"/>
    </xf>
    <xf numFmtId="0" fontId="4" fillId="0" borderId="7" xfId="6" applyFont="1" applyBorder="1" applyAlignment="1">
      <alignment horizontal="center" vertical="center"/>
    </xf>
    <xf numFmtId="0" fontId="4" fillId="0" borderId="9" xfId="6" applyFont="1" applyBorder="1" applyAlignment="1">
      <alignment horizontal="center" vertical="center"/>
    </xf>
    <xf numFmtId="0" fontId="6" fillId="0" borderId="8" xfId="6" applyFont="1" applyBorder="1" applyAlignment="1">
      <alignment horizontal="left" vertical="center" wrapText="1"/>
    </xf>
    <xf numFmtId="0" fontId="6" fillId="0" borderId="8" xfId="6" applyFont="1" applyBorder="1" applyAlignment="1">
      <alignment horizontal="left" vertical="center"/>
    </xf>
    <xf numFmtId="0" fontId="1" fillId="0" borderId="0" xfId="6" applyFont="1" applyAlignment="1">
      <alignment vertical="center"/>
    </xf>
    <xf numFmtId="165" fontId="4" fillId="3" borderId="4" xfId="6" applyNumberFormat="1" applyFont="1" applyFill="1" applyBorder="1" applyAlignment="1">
      <alignment horizontal="center"/>
    </xf>
    <xf numFmtId="0" fontId="4" fillId="0" borderId="7" xfId="6" applyFont="1" applyBorder="1" applyAlignment="1">
      <alignment horizontal="right" vertical="center"/>
    </xf>
    <xf numFmtId="0" fontId="4" fillId="0" borderId="9" xfId="6" applyFont="1" applyBorder="1" applyAlignment="1">
      <alignment horizontal="right" vertical="center"/>
    </xf>
    <xf numFmtId="0" fontId="4" fillId="5" borderId="25" xfId="6" applyFont="1" applyFill="1" applyBorder="1" applyAlignment="1">
      <alignment horizontal="center"/>
    </xf>
    <xf numFmtId="0" fontId="4" fillId="5" borderId="25" xfId="6" applyFont="1" applyFill="1" applyBorder="1" applyAlignment="1">
      <alignment horizontal="right"/>
    </xf>
    <xf numFmtId="0" fontId="4" fillId="4" borderId="24" xfId="6" applyFont="1" applyFill="1" applyBorder="1" applyAlignment="1">
      <alignment horizontal="center"/>
    </xf>
    <xf numFmtId="0" fontId="4" fillId="4" borderId="26" xfId="6" applyFont="1" applyFill="1" applyBorder="1" applyAlignment="1">
      <alignment horizontal="center"/>
    </xf>
    <xf numFmtId="0" fontId="4" fillId="4" borderId="24" xfId="6" applyFont="1" applyFill="1" applyBorder="1" applyAlignment="1">
      <alignment horizontal="right"/>
    </xf>
    <xf numFmtId="0" fontId="4" fillId="4" borderId="26" xfId="6" applyFont="1" applyFill="1" applyBorder="1" applyAlignment="1">
      <alignment horizontal="right"/>
    </xf>
    <xf numFmtId="0" fontId="4" fillId="3" borderId="4" xfId="6" applyFont="1" applyFill="1" applyBorder="1" applyAlignment="1">
      <alignment horizontal="right"/>
    </xf>
    <xf numFmtId="0" fontId="5" fillId="2" borderId="25" xfId="2" applyFont="1" applyFill="1" applyBorder="1" applyAlignment="1" applyProtection="1">
      <alignment horizontal="left" wrapText="1" indent="2"/>
      <protection locked="0"/>
    </xf>
    <xf numFmtId="0" fontId="4" fillId="2" borderId="25" xfId="6" applyFont="1" applyFill="1" applyBorder="1" applyAlignment="1" applyProtection="1">
      <alignment horizontal="left" indent="2"/>
      <protection locked="0"/>
    </xf>
    <xf numFmtId="169" fontId="4" fillId="5" borderId="25" xfId="6" applyNumberFormat="1" applyFont="1" applyFill="1" applyBorder="1" applyAlignment="1">
      <alignment horizontal="center"/>
    </xf>
    <xf numFmtId="169" fontId="4" fillId="5" borderId="30" xfId="6" applyNumberFormat="1" applyFont="1" applyFill="1" applyBorder="1" applyAlignment="1">
      <alignment horizontal="center"/>
    </xf>
    <xf numFmtId="169" fontId="4" fillId="5" borderId="24" xfId="6" applyNumberFormat="1" applyFont="1" applyFill="1" applyBorder="1" applyAlignment="1">
      <alignment horizontal="center"/>
    </xf>
    <xf numFmtId="169" fontId="4" fillId="5" borderId="26" xfId="6" applyNumberFormat="1" applyFont="1" applyFill="1" applyBorder="1" applyAlignment="1">
      <alignment horizontal="center"/>
    </xf>
    <xf numFmtId="166" fontId="4" fillId="3" borderId="35" xfId="6" applyNumberFormat="1" applyFont="1" applyFill="1" applyBorder="1" applyAlignment="1">
      <alignment horizontal="center"/>
    </xf>
    <xf numFmtId="0" fontId="4" fillId="0" borderId="0" xfId="6" applyFont="1" applyAlignment="1">
      <alignment horizontal="right"/>
    </xf>
    <xf numFmtId="166" fontId="4" fillId="3" borderId="36" xfId="6" applyNumberFormat="1" applyFont="1" applyFill="1" applyBorder="1" applyAlignment="1">
      <alignment horizontal="right"/>
    </xf>
    <xf numFmtId="166" fontId="4" fillId="5" borderId="24" xfId="6" applyNumberFormat="1" applyFont="1" applyFill="1" applyBorder="1" applyAlignment="1">
      <alignment horizontal="right"/>
    </xf>
    <xf numFmtId="166" fontId="4" fillId="5" borderId="26" xfId="6" applyNumberFormat="1" applyFont="1" applyFill="1" applyBorder="1" applyAlignment="1">
      <alignment horizontal="right"/>
    </xf>
    <xf numFmtId="166" fontId="4" fillId="5" borderId="28" xfId="6" applyNumberFormat="1" applyFont="1" applyFill="1" applyBorder="1" applyAlignment="1">
      <alignment horizontal="right"/>
    </xf>
    <xf numFmtId="166" fontId="4" fillId="5" borderId="25" xfId="6" applyNumberFormat="1" applyFont="1" applyFill="1" applyBorder="1" applyAlignment="1">
      <alignment horizontal="right"/>
    </xf>
    <xf numFmtId="0" fontId="5" fillId="0" borderId="7" xfId="2" applyFont="1" applyBorder="1" applyAlignment="1">
      <alignment horizontal="center"/>
    </xf>
    <xf numFmtId="0" fontId="5" fillId="0" borderId="9" xfId="2" applyFont="1" applyBorder="1" applyAlignment="1">
      <alignment horizontal="center"/>
    </xf>
    <xf numFmtId="169" fontId="5" fillId="3" borderId="4" xfId="0" applyNumberFormat="1" applyFont="1" applyFill="1" applyBorder="1" applyAlignment="1">
      <alignment horizontal="center"/>
    </xf>
    <xf numFmtId="0" fontId="4" fillId="0" borderId="0" xfId="0" applyFont="1" applyAlignment="1">
      <alignment horizontal="right"/>
    </xf>
    <xf numFmtId="166" fontId="5" fillId="3" borderId="4" xfId="0" applyNumberFormat="1" applyFont="1" applyFill="1" applyBorder="1" applyAlignment="1">
      <alignment horizontal="right"/>
    </xf>
    <xf numFmtId="0" fontId="5" fillId="0" borderId="3" xfId="2" applyFont="1" applyBorder="1" applyAlignment="1">
      <alignment horizontal="center"/>
    </xf>
    <xf numFmtId="169" fontId="4" fillId="5" borderId="27" xfId="6" applyNumberFormat="1" applyFont="1" applyFill="1" applyBorder="1" applyAlignment="1">
      <alignment horizontal="center"/>
    </xf>
    <xf numFmtId="169" fontId="4" fillId="5" borderId="25" xfId="6" applyNumberFormat="1" applyFont="1" applyFill="1" applyBorder="1" applyAlignment="1">
      <alignment horizontal="right"/>
    </xf>
    <xf numFmtId="166" fontId="4" fillId="0" borderId="33" xfId="0" applyNumberFormat="1" applyFont="1" applyBorder="1" applyAlignment="1">
      <alignment horizontal="right"/>
    </xf>
    <xf numFmtId="172" fontId="5" fillId="0" borderId="24" xfId="8" applyNumberFormat="1" applyFont="1" applyBorder="1" applyAlignment="1" applyProtection="1">
      <alignment horizontal="right"/>
    </xf>
    <xf numFmtId="0" fontId="6" fillId="0" borderId="8" xfId="0" applyFont="1" applyBorder="1" applyAlignment="1">
      <alignment horizontal="left" vertical="center"/>
    </xf>
    <xf numFmtId="0" fontId="5" fillId="0" borderId="7" xfId="2" applyFont="1" applyBorder="1" applyAlignment="1">
      <alignment horizontal="center" vertical="center"/>
    </xf>
    <xf numFmtId="0" fontId="5" fillId="0" borderId="7" xfId="2" applyFont="1" applyBorder="1" applyAlignment="1">
      <alignment horizontal="right" vertical="center"/>
    </xf>
    <xf numFmtId="0" fontId="5" fillId="0" borderId="9" xfId="2" applyFont="1" applyBorder="1" applyAlignment="1">
      <alignment horizontal="right" vertical="center"/>
    </xf>
    <xf numFmtId="166" fontId="4" fillId="0" borderId="30" xfId="6" applyNumberFormat="1" applyFont="1" applyBorder="1" applyAlignment="1">
      <alignment horizontal="right"/>
    </xf>
    <xf numFmtId="166" fontId="5" fillId="2" borderId="25" xfId="2" applyNumberFormat="1" applyFont="1" applyFill="1" applyBorder="1" applyAlignment="1" applyProtection="1">
      <alignment horizontal="left" wrapText="1" indent="2"/>
      <protection locked="0"/>
    </xf>
    <xf numFmtId="0" fontId="4" fillId="2" borderId="24" xfId="6" applyFont="1" applyFill="1" applyBorder="1" applyAlignment="1" applyProtection="1">
      <alignment horizontal="left" wrapText="1" indent="2"/>
      <protection locked="0"/>
    </xf>
    <xf numFmtId="0" fontId="4" fillId="2" borderId="25" xfId="6" applyFont="1" applyFill="1" applyBorder="1" applyAlignment="1" applyProtection="1">
      <alignment horizontal="left" wrapText="1" indent="2"/>
      <protection locked="0"/>
    </xf>
    <xf numFmtId="0" fontId="4" fillId="2" borderId="30" xfId="6" applyFont="1" applyFill="1" applyBorder="1" applyAlignment="1" applyProtection="1">
      <alignment horizontal="left" wrapText="1" indent="2"/>
      <protection locked="0"/>
    </xf>
    <xf numFmtId="0" fontId="4" fillId="2" borderId="26" xfId="6" applyFont="1" applyFill="1" applyBorder="1" applyAlignment="1" applyProtection="1">
      <alignment horizontal="left" wrapText="1" indent="2"/>
      <protection locked="0"/>
    </xf>
    <xf numFmtId="0" fontId="4" fillId="0" borderId="27" xfId="6" applyFont="1" applyBorder="1" applyAlignment="1">
      <alignment horizontal="left" wrapText="1" indent="2"/>
    </xf>
    <xf numFmtId="0" fontId="4" fillId="0" borderId="0" xfId="6" applyFont="1" applyAlignment="1">
      <alignment horizontal="left" vertical="center"/>
    </xf>
    <xf numFmtId="0" fontId="4" fillId="0" borderId="26" xfId="6" applyFont="1" applyBorder="1" applyAlignment="1">
      <alignment horizontal="left" wrapText="1" indent="2"/>
    </xf>
    <xf numFmtId="0" fontId="4" fillId="0" borderId="25" xfId="0" applyFont="1" applyBorder="1" applyAlignment="1">
      <alignment horizontal="left" wrapText="1" indent="2"/>
    </xf>
    <xf numFmtId="0" fontId="6" fillId="0" borderId="4" xfId="6" applyFont="1" applyBorder="1" applyAlignment="1">
      <alignment vertical="center" wrapText="1"/>
    </xf>
    <xf numFmtId="0" fontId="6" fillId="0" borderId="4" xfId="6" applyFont="1" applyBorder="1" applyAlignment="1">
      <alignment horizontal="center" vertical="center"/>
    </xf>
    <xf numFmtId="0" fontId="4" fillId="0" borderId="28" xfId="6" applyFont="1" applyBorder="1" applyAlignment="1">
      <alignment horizontal="left" wrapText="1"/>
    </xf>
    <xf numFmtId="0" fontId="4" fillId="0" borderId="25" xfId="6" applyFont="1" applyBorder="1" applyAlignment="1">
      <alignment horizontal="left" wrapText="1"/>
    </xf>
    <xf numFmtId="0" fontId="4" fillId="5" borderId="25" xfId="0" applyFont="1" applyFill="1" applyBorder="1" applyAlignment="1">
      <alignment horizontal="center"/>
    </xf>
    <xf numFmtId="0" fontId="4" fillId="5" borderId="26" xfId="0" applyFont="1" applyFill="1" applyBorder="1" applyAlignment="1">
      <alignment horizontal="center"/>
    </xf>
    <xf numFmtId="0" fontId="5" fillId="0" borderId="24" xfId="5" applyFont="1" applyBorder="1" applyAlignment="1">
      <alignment horizontal="left"/>
    </xf>
    <xf numFmtId="0" fontId="5" fillId="0" borderId="25" xfId="5" applyFont="1" applyBorder="1" applyAlignment="1">
      <alignment horizontal="left"/>
    </xf>
    <xf numFmtId="0" fontId="5" fillId="0" borderId="25" xfId="5" applyFont="1" applyBorder="1" applyAlignment="1">
      <alignment horizontal="left" wrapText="1"/>
    </xf>
    <xf numFmtId="0" fontId="5" fillId="0" borderId="26" xfId="5" applyFont="1" applyBorder="1" applyAlignment="1">
      <alignment horizontal="left"/>
    </xf>
    <xf numFmtId="169" fontId="4" fillId="5" borderId="30" xfId="6" applyNumberFormat="1" applyFont="1" applyFill="1" applyBorder="1" applyAlignment="1">
      <alignment horizontal="right"/>
    </xf>
    <xf numFmtId="0" fontId="4" fillId="5" borderId="26" xfId="6" applyFont="1" applyFill="1" applyBorder="1" applyAlignment="1">
      <alignment horizontal="center"/>
    </xf>
    <xf numFmtId="0" fontId="4" fillId="5" borderId="4" xfId="6" applyFont="1" applyFill="1" applyBorder="1" applyAlignment="1">
      <alignment horizontal="center"/>
    </xf>
    <xf numFmtId="0" fontId="4" fillId="5" borderId="31" xfId="6" applyFont="1" applyFill="1" applyBorder="1" applyAlignment="1">
      <alignment horizontal="center"/>
    </xf>
    <xf numFmtId="0" fontId="4" fillId="3" borderId="4" xfId="6" applyFont="1" applyFill="1" applyBorder="1" applyAlignment="1">
      <alignment horizontal="center"/>
    </xf>
    <xf numFmtId="166" fontId="4" fillId="3" borderId="4" xfId="6" applyNumberFormat="1" applyFont="1" applyFill="1" applyBorder="1" applyAlignment="1">
      <alignment horizontal="right"/>
    </xf>
    <xf numFmtId="0" fontId="5" fillId="0" borderId="4" xfId="2" applyFont="1" applyBorder="1" applyAlignment="1">
      <alignment horizontal="center"/>
    </xf>
    <xf numFmtId="165" fontId="5" fillId="0" borderId="25" xfId="8" applyNumberFormat="1" applyFont="1" applyBorder="1" applyAlignment="1" applyProtection="1">
      <alignment horizontal="center"/>
    </xf>
    <xf numFmtId="165" fontId="5" fillId="0" borderId="27" xfId="8" applyNumberFormat="1" applyFont="1" applyBorder="1" applyAlignment="1" applyProtection="1">
      <alignment horizontal="center"/>
    </xf>
    <xf numFmtId="166" fontId="5" fillId="0" borderId="27" xfId="8" applyNumberFormat="1" applyFont="1" applyBorder="1" applyAlignment="1" applyProtection="1">
      <alignment horizontal="right"/>
    </xf>
    <xf numFmtId="0" fontId="4" fillId="5" borderId="30" xfId="0" applyFont="1" applyFill="1" applyBorder="1" applyAlignment="1">
      <alignment horizontal="center"/>
    </xf>
    <xf numFmtId="0" fontId="4" fillId="5" borderId="20" xfId="0" applyFont="1" applyFill="1" applyBorder="1" applyAlignment="1">
      <alignment horizontal="center" vertical="center"/>
    </xf>
    <xf numFmtId="0" fontId="5" fillId="5" borderId="25" xfId="1" applyFont="1" applyFill="1" applyBorder="1" applyAlignment="1" applyProtection="1">
      <alignment horizontal="center" vertical="center" wrapText="1"/>
    </xf>
    <xf numFmtId="0" fontId="4" fillId="5" borderId="40" xfId="6" applyFont="1" applyFill="1" applyBorder="1" applyAlignment="1">
      <alignment horizontal="center"/>
    </xf>
    <xf numFmtId="0" fontId="4" fillId="5" borderId="41" xfId="6" applyFont="1" applyFill="1" applyBorder="1" applyAlignment="1">
      <alignment horizontal="center" vertical="center"/>
    </xf>
    <xf numFmtId="0" fontId="4" fillId="5" borderId="25" xfId="6" applyFont="1" applyFill="1" applyBorder="1" applyAlignment="1">
      <alignment horizontal="center" vertical="center"/>
    </xf>
    <xf numFmtId="0" fontId="6" fillId="0" borderId="4" xfId="6" applyFont="1" applyBorder="1" applyAlignment="1">
      <alignment horizontal="left" vertical="center" wrapText="1"/>
    </xf>
    <xf numFmtId="0" fontId="4" fillId="4" borderId="4" xfId="6" applyFont="1" applyFill="1" applyBorder="1" applyAlignment="1">
      <alignment horizontal="right" vertical="center"/>
    </xf>
    <xf numFmtId="0" fontId="4" fillId="0" borderId="27" xfId="6" applyFont="1" applyBorder="1" applyAlignment="1">
      <alignment horizontal="center"/>
    </xf>
    <xf numFmtId="0" fontId="3" fillId="6" borderId="28" xfId="1" applyFill="1" applyBorder="1" applyAlignment="1" applyProtection="1">
      <alignment horizontal="left" vertical="center" wrapText="1"/>
      <protection locked="0"/>
    </xf>
    <xf numFmtId="0" fontId="3" fillId="6" borderId="28" xfId="1" applyFill="1" applyBorder="1" applyAlignment="1" applyProtection="1">
      <alignment horizontal="center" vertical="center" wrapText="1"/>
      <protection locked="0"/>
    </xf>
    <xf numFmtId="0" fontId="5" fillId="0" borderId="25" xfId="3" applyFont="1" applyBorder="1" applyAlignment="1">
      <alignment horizontal="left"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5" xfId="0" applyFont="1" applyBorder="1" applyAlignment="1">
      <alignment horizontal="left" vertical="center" wrapText="1"/>
    </xf>
    <xf numFmtId="0" fontId="15" fillId="0" borderId="0" xfId="0" applyFont="1" applyAlignment="1">
      <alignment horizontal="center" vertical="center" wrapText="1"/>
    </xf>
    <xf numFmtId="0" fontId="15" fillId="0" borderId="42" xfId="0" applyFont="1" applyBorder="1" applyAlignment="1">
      <alignment horizontal="center" vertical="center" wrapText="1"/>
    </xf>
    <xf numFmtId="0" fontId="15" fillId="0" borderId="0" xfId="0" applyFont="1" applyAlignment="1">
      <alignment wrapText="1"/>
    </xf>
    <xf numFmtId="0" fontId="10" fillId="0" borderId="24" xfId="0" applyFont="1" applyBorder="1" applyAlignment="1">
      <alignment horizontal="center" vertical="center" wrapText="1"/>
    </xf>
    <xf numFmtId="0" fontId="5" fillId="0" borderId="27" xfId="3" applyFont="1" applyBorder="1" applyAlignment="1">
      <alignment horizontal="left" vertical="center" wrapText="1"/>
    </xf>
    <xf numFmtId="0" fontId="10" fillId="0" borderId="27" xfId="0" applyFont="1" applyBorder="1" applyAlignment="1">
      <alignment horizontal="center" vertical="center" wrapText="1"/>
    </xf>
    <xf numFmtId="0" fontId="10" fillId="0" borderId="27" xfId="0" applyFont="1" applyBorder="1" applyAlignment="1">
      <alignment horizontal="left" vertical="center" wrapText="1"/>
    </xf>
    <xf numFmtId="0" fontId="5" fillId="0" borderId="24" xfId="3" applyFont="1" applyBorder="1" applyAlignment="1">
      <alignment horizontal="left" vertical="center" wrapText="1"/>
    </xf>
    <xf numFmtId="0" fontId="10" fillId="0" borderId="24" xfId="0" applyFont="1" applyBorder="1" applyAlignment="1">
      <alignment horizontal="left" vertical="center" wrapText="1"/>
    </xf>
    <xf numFmtId="0" fontId="5" fillId="0" borderId="25" xfId="3" applyFont="1" applyBorder="1" applyAlignment="1">
      <alignment horizontal="center" vertical="center" wrapText="1"/>
    </xf>
    <xf numFmtId="0" fontId="5" fillId="0" borderId="27" xfId="3" applyFont="1" applyBorder="1" applyAlignment="1">
      <alignment horizontal="center" vertical="center" wrapText="1"/>
    </xf>
    <xf numFmtId="0" fontId="6" fillId="0" borderId="29" xfId="6" applyFont="1" applyBorder="1" applyAlignment="1">
      <alignment horizontal="left" vertical="center" wrapText="1"/>
    </xf>
    <xf numFmtId="0" fontId="13" fillId="0" borderId="0" xfId="6" applyFont="1" applyAlignment="1">
      <alignment horizontal="center" wrapText="1"/>
    </xf>
    <xf numFmtId="0" fontId="13" fillId="0" borderId="14" xfId="0" applyFont="1" applyBorder="1" applyAlignment="1">
      <alignment horizontal="center" vertical="center"/>
    </xf>
    <xf numFmtId="0" fontId="13" fillId="0" borderId="6" xfId="0" applyFont="1" applyBorder="1" applyAlignment="1">
      <alignment horizontal="center" vertical="center"/>
    </xf>
    <xf numFmtId="0" fontId="13" fillId="0" borderId="1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13" fillId="0" borderId="14" xfId="0" applyFont="1" applyBorder="1" applyAlignment="1">
      <alignment horizontal="center" vertical="center" wrapText="1"/>
    </xf>
    <xf numFmtId="0" fontId="7" fillId="0" borderId="6" xfId="0" applyFont="1" applyBorder="1" applyAlignment="1">
      <alignment horizontal="center" vertical="center"/>
    </xf>
    <xf numFmtId="0" fontId="7" fillId="0" borderId="15" xfId="0" applyFont="1" applyBorder="1" applyAlignment="1">
      <alignment horizontal="center" vertical="center"/>
    </xf>
    <xf numFmtId="0" fontId="13" fillId="0" borderId="14" xfId="6" applyFont="1" applyBorder="1" applyAlignment="1">
      <alignment horizontal="center"/>
    </xf>
    <xf numFmtId="0" fontId="4" fillId="0" borderId="6" xfId="6" applyFont="1" applyBorder="1" applyAlignment="1">
      <alignment horizontal="center"/>
    </xf>
    <xf numFmtId="0" fontId="4" fillId="0" borderId="15" xfId="6" applyFont="1" applyBorder="1" applyAlignment="1">
      <alignment horizontal="center"/>
    </xf>
    <xf numFmtId="0" fontId="7" fillId="0" borderId="0" xfId="6" applyFont="1" applyAlignment="1">
      <alignment horizontal="center"/>
    </xf>
    <xf numFmtId="0" fontId="7" fillId="0" borderId="0" xfId="0" applyFont="1" applyAlignment="1">
      <alignment horizontal="center"/>
    </xf>
    <xf numFmtId="0" fontId="7" fillId="0" borderId="18" xfId="6" applyFont="1" applyBorder="1" applyAlignment="1">
      <alignment horizontal="center"/>
    </xf>
  </cellXfs>
  <cellStyles count="9">
    <cellStyle name="Comma 2" xfId="8" xr:uid="{6F040000-B43C-4232-9553-CCC04CD9A536}"/>
    <cellStyle name="Heading 1" xfId="1" builtinId="16" customBuiltin="1"/>
    <cellStyle name="Heading 1 2" xfId="7" xr:uid="{5646385B-AD81-4F88-AD86-D26B4EF65BB5}"/>
    <cellStyle name="Normal" xfId="0" builtinId="0"/>
    <cellStyle name="Normal 2" xfId="3" xr:uid="{E71E952C-1BA1-4BF7-A26C-0190993717B2}"/>
    <cellStyle name="Normal 3" xfId="6" xr:uid="{D21DEEB9-5837-433E-AFC1-5334799158EA}"/>
    <cellStyle name="Normal_B1" xfId="4" xr:uid="{C535B95A-101F-4E0F-97EF-D3BD41F7FAF7}"/>
    <cellStyle name="Normal_C" xfId="5" xr:uid="{A1199920-365D-46C3-BE2E-53A16BE22F27}"/>
    <cellStyle name="Normal_F" xfId="2" xr:uid="{87910143-7DAD-4EF1-8CDA-B05365501894}"/>
  </cellStyles>
  <dxfs count="2">
    <dxf>
      <font>
        <u val="none"/>
      </font>
    </dxf>
    <dxf>
      <font>
        <b/>
        <i val="0"/>
        <strike val="0"/>
      </font>
    </dxf>
  </dxfs>
  <tableStyles count="1" defaultTableStyle="TableStyleMedium2" defaultPivotStyle="PivotStyleLight16">
    <tableStyle name="Job Code Table" pivot="0" count="2" xr9:uid="{FD06A4A8-F7A2-44D9-B263-762F9BA47B39}">
      <tableStyleElement type="wholeTable" dxfId="1"/>
      <tableStyleElement type="headerRow" dxfId="0"/>
    </tableStyle>
  </tableStyles>
  <colors>
    <mruColors>
      <color rgb="FFD9D9D9"/>
      <color rgb="FFEBF1DE"/>
      <color rgb="FFCA952B"/>
      <color rgb="FFFFCC66"/>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525E2-AC98-4ED2-BEA7-912C98884B96}">
  <sheetPr>
    <pageSetUpPr fitToPage="1"/>
  </sheetPr>
  <dimension ref="A1:K25"/>
  <sheetViews>
    <sheetView showGridLines="0" tabSelected="1" showRuler="0" view="pageLayout" zoomScaleNormal="100" workbookViewId="0">
      <selection activeCell="B4" sqref="B4"/>
    </sheetView>
  </sheetViews>
  <sheetFormatPr defaultColWidth="8.375" defaultRowHeight="15.75" x14ac:dyDescent="0.25"/>
  <cols>
    <col min="1" max="1" width="40" style="12" customWidth="1"/>
    <col min="2" max="2" width="51.5" style="12" customWidth="1"/>
    <col min="3" max="16384" width="8.375" style="12"/>
  </cols>
  <sheetData>
    <row r="1" spans="1:11" ht="49.5" customHeight="1" x14ac:dyDescent="0.4">
      <c r="A1" s="276" t="s">
        <v>172</v>
      </c>
      <c r="B1" s="276"/>
      <c r="C1" s="20"/>
      <c r="D1" s="20"/>
      <c r="E1" s="20"/>
      <c r="F1" s="20"/>
      <c r="G1" s="20"/>
      <c r="H1" s="20"/>
      <c r="I1" s="20"/>
      <c r="J1" s="20"/>
      <c r="K1" s="20"/>
    </row>
    <row r="2" spans="1:11" ht="33.75" customHeight="1" thickBot="1" x14ac:dyDescent="0.4">
      <c r="A2" s="95" t="s">
        <v>130</v>
      </c>
      <c r="B2" s="172" t="s">
        <v>102</v>
      </c>
    </row>
    <row r="3" spans="1:11" ht="20.100000000000001" customHeight="1" thickBot="1" x14ac:dyDescent="0.3">
      <c r="A3" s="96" t="s">
        <v>173</v>
      </c>
      <c r="B3" s="173" t="s">
        <v>102</v>
      </c>
    </row>
    <row r="4" spans="1:11" ht="25.35" customHeight="1" x14ac:dyDescent="0.25">
      <c r="A4" s="97" t="s">
        <v>174</v>
      </c>
      <c r="B4" s="36"/>
    </row>
    <row r="5" spans="1:11" ht="25.35" customHeight="1" x14ac:dyDescent="0.25">
      <c r="A5" s="97" t="s">
        <v>131</v>
      </c>
      <c r="B5" s="21"/>
    </row>
    <row r="6" spans="1:11" ht="25.35" customHeight="1" x14ac:dyDescent="0.25">
      <c r="A6" s="97" t="s">
        <v>132</v>
      </c>
      <c r="B6" s="21"/>
    </row>
    <row r="7" spans="1:11" ht="25.35" customHeight="1" x14ac:dyDescent="0.25">
      <c r="A7" s="97" t="s">
        <v>133</v>
      </c>
      <c r="B7" s="21"/>
    </row>
    <row r="8" spans="1:11" ht="25.35" customHeight="1" x14ac:dyDescent="0.25">
      <c r="A8" s="97" t="s">
        <v>102</v>
      </c>
      <c r="B8" s="21"/>
    </row>
    <row r="9" spans="1:11" ht="25.35" customHeight="1" x14ac:dyDescent="0.25">
      <c r="A9" s="97" t="s">
        <v>134</v>
      </c>
      <c r="B9" s="21"/>
    </row>
    <row r="10" spans="1:11" ht="25.35" customHeight="1" x14ac:dyDescent="0.25">
      <c r="A10" s="97" t="s">
        <v>135</v>
      </c>
      <c r="B10" s="37"/>
    </row>
    <row r="11" spans="1:11" ht="25.35" customHeight="1" x14ac:dyDescent="0.25">
      <c r="A11" s="97" t="s">
        <v>136</v>
      </c>
      <c r="B11" s="21"/>
    </row>
    <row r="12" spans="1:11" ht="25.35" customHeight="1" x14ac:dyDescent="0.25">
      <c r="A12" s="97" t="s">
        <v>137</v>
      </c>
      <c r="B12" s="21"/>
    </row>
    <row r="13" spans="1:11" ht="25.35" customHeight="1" x14ac:dyDescent="0.25">
      <c r="A13" s="97" t="s">
        <v>138</v>
      </c>
      <c r="B13" s="38"/>
    </row>
    <row r="14" spans="1:11" ht="25.35" customHeight="1" x14ac:dyDescent="0.25">
      <c r="A14" s="97" t="s">
        <v>139</v>
      </c>
      <c r="B14" s="38"/>
    </row>
    <row r="15" spans="1:11" ht="53.25" customHeight="1" x14ac:dyDescent="0.25">
      <c r="A15" s="98" t="s">
        <v>245</v>
      </c>
      <c r="B15" s="21"/>
    </row>
    <row r="16" spans="1:11" ht="41.25" customHeight="1" thickBot="1" x14ac:dyDescent="0.3">
      <c r="A16" s="98" t="s">
        <v>246</v>
      </c>
      <c r="B16" s="39"/>
    </row>
    <row r="17" spans="1:2" ht="69" customHeight="1" x14ac:dyDescent="0.25">
      <c r="A17" s="99" t="s">
        <v>247</v>
      </c>
      <c r="B17" s="100" t="s">
        <v>175</v>
      </c>
    </row>
    <row r="18" spans="1:2" ht="21.6" customHeight="1" x14ac:dyDescent="0.25">
      <c r="A18" s="101" t="s">
        <v>169</v>
      </c>
      <c r="B18" s="102"/>
    </row>
    <row r="19" spans="1:2" ht="21.6" customHeight="1" x14ac:dyDescent="0.25">
      <c r="A19" s="101" t="s">
        <v>244</v>
      </c>
      <c r="B19" s="21"/>
    </row>
    <row r="20" spans="1:2" ht="21.6" customHeight="1" thickBot="1" x14ac:dyDescent="0.3">
      <c r="A20" s="103" t="s">
        <v>140</v>
      </c>
      <c r="B20" s="40"/>
    </row>
    <row r="21" spans="1:2" ht="133.5" customHeight="1" x14ac:dyDescent="0.25">
      <c r="A21" s="275" t="s">
        <v>248</v>
      </c>
      <c r="B21" s="104" t="s">
        <v>176</v>
      </c>
    </row>
    <row r="22" spans="1:2" ht="21.6" customHeight="1" x14ac:dyDescent="0.25">
      <c r="A22" s="101" t="s">
        <v>169</v>
      </c>
      <c r="B22" s="105"/>
    </row>
    <row r="23" spans="1:2" ht="21.6" customHeight="1" thickBot="1" x14ac:dyDescent="0.3">
      <c r="A23" s="103" t="s">
        <v>140</v>
      </c>
      <c r="B23" s="48"/>
    </row>
    <row r="24" spans="1:2" ht="126.75" thickBot="1" x14ac:dyDescent="0.3">
      <c r="A24" s="106" t="s">
        <v>170</v>
      </c>
      <c r="B24" s="171" t="s">
        <v>102</v>
      </c>
    </row>
    <row r="25" spans="1:2" x14ac:dyDescent="0.25">
      <c r="A25" s="12" t="s">
        <v>168</v>
      </c>
      <c r="B25" s="13"/>
    </row>
  </sheetData>
  <sheetProtection algorithmName="SHA-512" hashValue="nL4cteO8Rdagqr1KoMQ8Zcki5u54Akqg3NRAO0JaNSwyPZJP4LTB6jZOBNx1bm/1prGM8JfPWJ/ZYy150SxgsQ==" saltValue="DcF52r6GuCXIfDM1uYEUEA==" spinCount="100000" sheet="1" sort="0"/>
  <mergeCells count="1">
    <mergeCell ref="A1:B1"/>
  </mergeCells>
  <dataValidations count="17">
    <dataValidation allowBlank="1" showInputMessage="1" showErrorMessage="1" promptTitle="Date of Director of Sped Sig " prompt="Provide the signature date of the administrative unit’s director of special education." sqref="B23" xr:uid="{17EABD7C-CF46-4F19-8828-09DA2D7E40AF}"/>
    <dataValidation allowBlank="1" showInputMessage="1" showErrorMessage="1" promptTitle="Signature Director Special Ed" prompt="Provide the original signature of the director of special education at the administrative unit in which the public online program operates and who is responsible for the tuition cost application. See below for guidance on how to provide signature." sqref="B22" xr:uid="{9E3BAFC8-27F9-4B6C-9A05-CC23FF9389D6}"/>
    <dataValidation allowBlank="1" showInputMessage="1" showErrorMessage="1" promptTitle="Date" prompt="Provide the date of approval by the signature authority at the public online program." sqref="B20" xr:uid="{9F0BCA1B-B9FF-42D5-8F3F-E63CF5D8CE6D}"/>
    <dataValidation allowBlank="1" showInputMessage="1" showErrorMessage="1" promptTitle="Title" prompt="Provide the title of the person at the public online program." sqref="B19" xr:uid="{91DDCCC9-D084-435E-97F6-59F06E24F695}"/>
    <dataValidation allowBlank="1" showInputMessage="1" showErrorMessage="1" promptTitle="Signature" prompt="Provide the original signature of the person at the public online program responsible for the tuition cost application." sqref="B18" xr:uid="{A402A794-AE1C-4C63-9A7B-24D4283CE6B2}"/>
    <dataValidation allowBlank="1" showInputMessage="1" showErrorMessage="1" promptTitle="Est Num Students w Disabilities" prompt="Enter the estimated number of students with disabilities enrolled in the public online program's school year program." sqref="B16" xr:uid="{99C85A95-C197-4524-9D15-F6D01BC47971}"/>
    <dataValidation allowBlank="1" showInputMessage="1" showErrorMessage="1" promptTitle="Estimated Number all Students" prompt="Enter the estimated number of all students enrolled in the public online program's school year program." sqref="B15" xr:uid="{3137105C-1E20-495F-8F7D-0489F2E5AB96}"/>
    <dataValidation allowBlank="1" showInputMessage="1" showErrorMessage="1" promptTitle="School Year End Date" prompt="Enter the end date of the school year program, this must include the actual month and date the program ends." sqref="B14" xr:uid="{C5FAB289-885A-43FF-AF1F-F02A8AC0D1C3}"/>
    <dataValidation allowBlank="1" showInputMessage="1" showErrorMessage="1" promptTitle="School Year Begin Date" prompt="Enter the beginning date of the school year program, this must include the actual month and date the program begins." sqref="B13" xr:uid="{2DDEA7F6-CFE5-479A-A65D-5B417BA8DEEE}"/>
    <dataValidation allowBlank="1" showInputMessage="1" showErrorMessage="1" promptTitle="Number of Program Days for Year" prompt="Enter the number of program days the public online program operates its school year program, typically this is 180 days." sqref="B12" xr:uid="{E0927A90-707D-4699-9106-D55A522B6641}"/>
    <dataValidation allowBlank="1" showInputMessage="1" showErrorMessage="1" promptTitle="Email Address" prompt="Enter a valid email address for the contact person." sqref="B11" xr:uid="{E7B7EAB1-8FE2-4162-8F7B-15D7811A688E}"/>
    <dataValidation allowBlank="1" showInputMessage="1" showErrorMessage="1" promptTitle="Phone Number" prompt="Enter the 10-digit phone number of the contact person." sqref="B10" xr:uid="{C0D5D3E8-F65E-4563-8CC1-A1927F5F8A08}"/>
    <dataValidation allowBlank="1" showInputMessage="1" showErrorMessage="1" promptTitle="Contact Person" prompt="Enter the first and last name of the contact person responsible for the submission of the public online program tuition cost application. This is the person CDE will contact if there are questions or concerns with the tuition cost application." sqref="B9" xr:uid="{46A1D4DF-B10B-4918-BA25-9336469BBDD2}"/>
    <dataValidation allowBlank="1" showInputMessage="1" showErrorMessage="1" promptTitle="Address" prompt="Enter the physical address of the public online program." sqref="B7:B8" xr:uid="{2AC2E7B6-92E4-476A-8B2E-057FC7955D6B}"/>
    <dataValidation allowBlank="1" showInputMessage="1" showErrorMessage="1" promptTitle="Authorizing School District" prompt="Enter the name of the local school district in which the public online program operates." sqref="B6" xr:uid="{60A77AD3-A0F0-4A26-B99C-5A84A41AB58B}"/>
    <dataValidation allowBlank="1" showInputMessage="1" showErrorMessage="1" promptTitle="Administrative Unit" prompt="Enter the name of the administrative unit in which the public online program operates. An administrative unit is a school district, board of cooperative services, multi-district administrative unit, or the CO Charter School Institute providing services." sqref="B5" xr:uid="{206900C8-B74B-4A00-951F-F226C9966398}"/>
    <dataValidation allowBlank="1" showInputMessage="1" showErrorMessage="1" promptTitle="Name of Public Online Program" prompt="Enter the name of the public online program for which the tuition cost application is being submitted. " sqref="B4" xr:uid="{69F8436E-F372-485E-A30B-2E21819661F9}"/>
  </dataValidations>
  <printOptions horizontalCentered="1"/>
  <pageMargins left="0.25" right="0.41666666666666702" top="0.5" bottom="0.75" header="0.04" footer="0.3"/>
  <pageSetup fitToHeight="0" orientation="portrait" r:id="rId1"/>
  <headerFooter>
    <oddHeader>&amp;C&amp;"Calibri,Regular"Page &amp;P of &amp;N</oddHeader>
    <oddFooter>&amp;L&amp;G&amp;C&amp;G&amp;R&amp;"Calibri,Regular"
Exceptional Student Services Unit
Lisa Schmit, Tuition Cost Administrator
c: 720-916-6123/schmit_l@cde.state.co.us</oddFooter>
    <evenHeader>Page &amp;P of &amp;N</even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FE181-5E2C-471F-88CC-A6B4816CA994}">
  <sheetPr>
    <pageSetUpPr fitToPage="1"/>
  </sheetPr>
  <dimension ref="A1:C13"/>
  <sheetViews>
    <sheetView showGridLines="0" showRowColHeaders="0" zoomScale="110" zoomScaleNormal="110" workbookViewId="0">
      <selection activeCell="L9" sqref="L9"/>
    </sheetView>
  </sheetViews>
  <sheetFormatPr defaultRowHeight="15.75" x14ac:dyDescent="0.25"/>
  <cols>
    <col min="1" max="1" width="18.125" customWidth="1"/>
    <col min="2" max="2" width="72.875" customWidth="1"/>
    <col min="3" max="3" width="13.375" customWidth="1"/>
  </cols>
  <sheetData>
    <row r="1" spans="1:3" ht="21" x14ac:dyDescent="0.35">
      <c r="A1" s="288" t="s">
        <v>203</v>
      </c>
      <c r="B1" s="288"/>
      <c r="C1" s="288"/>
    </row>
    <row r="2" spans="1:3" ht="21" x14ac:dyDescent="0.35">
      <c r="A2" s="226" t="s">
        <v>102</v>
      </c>
      <c r="B2" s="118" t="s">
        <v>206</v>
      </c>
      <c r="C2" s="118"/>
    </row>
    <row r="3" spans="1:3" ht="21" x14ac:dyDescent="0.35">
      <c r="A3" s="226" t="s">
        <v>102</v>
      </c>
      <c r="B3" s="161" t="s">
        <v>207</v>
      </c>
      <c r="C3" s="118"/>
    </row>
    <row r="4" spans="1:3" ht="55.15" customHeight="1" thickBot="1" x14ac:dyDescent="0.3">
      <c r="A4" s="120" t="s">
        <v>192</v>
      </c>
      <c r="B4" s="125">
        <f>Name_of_Public_Online_Program</f>
        <v>0</v>
      </c>
      <c r="C4" s="16" t="s">
        <v>102</v>
      </c>
    </row>
    <row r="5" spans="1:3" ht="40.15" customHeight="1" thickBot="1" x14ac:dyDescent="0.3">
      <c r="A5" s="162" t="s">
        <v>220</v>
      </c>
      <c r="B5" s="163" t="s">
        <v>145</v>
      </c>
      <c r="C5" s="164" t="s">
        <v>112</v>
      </c>
    </row>
    <row r="6" spans="1:3" ht="31.5" x14ac:dyDescent="0.25">
      <c r="A6" s="50">
        <v>1</v>
      </c>
      <c r="B6" s="51" t="s">
        <v>208</v>
      </c>
      <c r="C6" s="52">
        <f>'6_Costs_SPED_Support'!D38</f>
        <v>0</v>
      </c>
    </row>
    <row r="7" spans="1:3" ht="31.5" x14ac:dyDescent="0.25">
      <c r="A7" s="50">
        <v>2</v>
      </c>
      <c r="B7" s="51" t="s">
        <v>153</v>
      </c>
      <c r="C7" s="52">
        <f>'8_Revenues'!B11</f>
        <v>0</v>
      </c>
    </row>
    <row r="8" spans="1:3" ht="31.5" x14ac:dyDescent="0.25">
      <c r="A8" s="50">
        <v>3</v>
      </c>
      <c r="B8" s="51" t="s">
        <v>157</v>
      </c>
      <c r="C8" s="52">
        <f>C6-C7</f>
        <v>0</v>
      </c>
    </row>
    <row r="9" spans="1:3" ht="31.5" x14ac:dyDescent="0.25">
      <c r="A9" s="50">
        <v>4</v>
      </c>
      <c r="B9" s="51" t="s">
        <v>209</v>
      </c>
      <c r="C9" s="52">
        <f>C8/2</f>
        <v>0</v>
      </c>
    </row>
    <row r="10" spans="1:3" ht="31.5" x14ac:dyDescent="0.25">
      <c r="A10" s="50">
        <v>5</v>
      </c>
      <c r="B10" s="51" t="s">
        <v>156</v>
      </c>
      <c r="C10" s="126">
        <f>'1_Program_ID'!B16</f>
        <v>0</v>
      </c>
    </row>
    <row r="11" spans="1:3" ht="31.5" x14ac:dyDescent="0.25">
      <c r="A11" s="50">
        <v>6</v>
      </c>
      <c r="B11" s="51" t="s">
        <v>210</v>
      </c>
      <c r="C11" s="127">
        <f>IFERROR((C9/C10),0)</f>
        <v>0</v>
      </c>
    </row>
    <row r="12" spans="1:3" ht="31.5" x14ac:dyDescent="0.25">
      <c r="A12" s="50">
        <v>7</v>
      </c>
      <c r="B12" s="51" t="s">
        <v>167</v>
      </c>
      <c r="C12" s="126">
        <f>'1_Program_ID'!B12</f>
        <v>0</v>
      </c>
    </row>
    <row r="13" spans="1:3" ht="32.25" thickBot="1" x14ac:dyDescent="0.3">
      <c r="A13" s="55">
        <v>8</v>
      </c>
      <c r="B13" s="56" t="s">
        <v>211</v>
      </c>
      <c r="C13" s="57">
        <f>IFERROR((C11/C12),0)</f>
        <v>0</v>
      </c>
    </row>
  </sheetData>
  <sheetProtection algorithmName="SHA-512" hashValue="g8YCEAvqT/0VXm6PczpVTocw4HRKKkoR1tX1QggVZ7o7bIo6qfqhiNbFS6jftPRYs0ouyRErE6dtYKRIyRAa3Q==" saltValue="Hzyif3YVyh4jdJWTgGIc2g==" spinCount="100000" sheet="1" objects="1" scenarios="1"/>
  <mergeCells count="1">
    <mergeCell ref="A1:C1"/>
  </mergeCells>
  <pageMargins left="0.7" right="0.7" top="0.75" bottom="0.75" header="0.3" footer="0.3"/>
  <pageSetup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7AD3D-E63F-41D9-952E-654BDA975465}">
  <sheetPr>
    <pageSetUpPr fitToPage="1"/>
  </sheetPr>
  <dimension ref="A1:F40"/>
  <sheetViews>
    <sheetView showGridLines="0" workbookViewId="0">
      <pane ySplit="1" topLeftCell="A2" activePane="bottomLeft" state="frozen"/>
      <selection pane="bottomLeft" activeCell="M7" sqref="M7"/>
    </sheetView>
  </sheetViews>
  <sheetFormatPr defaultColWidth="8.625" defaultRowHeight="15.75" x14ac:dyDescent="0.25"/>
  <cols>
    <col min="1" max="1" width="22.25" style="35" customWidth="1"/>
    <col min="2" max="2" width="7.875" style="94" customWidth="1"/>
    <col min="3" max="3" width="21.375" style="94" customWidth="1"/>
    <col min="4" max="4" width="60.125" style="35" customWidth="1"/>
    <col min="5" max="5" width="21.625" style="94" customWidth="1"/>
    <col min="6" max="16384" width="8.625" style="33"/>
  </cols>
  <sheetData>
    <row r="1" spans="1:6" ht="31.5" x14ac:dyDescent="0.25">
      <c r="A1" s="258" t="s">
        <v>152</v>
      </c>
      <c r="B1" s="259" t="s">
        <v>54</v>
      </c>
      <c r="C1" s="259" t="s">
        <v>27</v>
      </c>
      <c r="D1" s="258" t="s">
        <v>28</v>
      </c>
      <c r="E1" s="259" t="s">
        <v>29</v>
      </c>
    </row>
    <row r="2" spans="1:6" ht="31.5" x14ac:dyDescent="0.25">
      <c r="A2" s="260" t="s">
        <v>236</v>
      </c>
      <c r="B2" s="261">
        <v>102</v>
      </c>
      <c r="C2" s="262" t="s">
        <v>30</v>
      </c>
      <c r="D2" s="263" t="s">
        <v>31</v>
      </c>
      <c r="E2" s="261" t="s">
        <v>32</v>
      </c>
    </row>
    <row r="3" spans="1:6" ht="60" x14ac:dyDescent="0.25">
      <c r="A3" s="260" t="s">
        <v>236</v>
      </c>
      <c r="B3" s="264" t="s">
        <v>222</v>
      </c>
      <c r="C3" s="265" t="s">
        <v>223</v>
      </c>
      <c r="D3" s="266" t="s">
        <v>33</v>
      </c>
      <c r="E3" s="261" t="s">
        <v>32</v>
      </c>
    </row>
    <row r="4" spans="1:6" ht="47.25" x14ac:dyDescent="0.25">
      <c r="A4" s="260" t="s">
        <v>225</v>
      </c>
      <c r="B4" s="261" t="s">
        <v>7</v>
      </c>
      <c r="C4" s="267" t="s">
        <v>34</v>
      </c>
      <c r="D4" s="263" t="s">
        <v>237</v>
      </c>
      <c r="E4" s="261" t="s">
        <v>35</v>
      </c>
    </row>
    <row r="5" spans="1:6" ht="47.25" x14ac:dyDescent="0.25">
      <c r="A5" s="260" t="s">
        <v>225</v>
      </c>
      <c r="B5" s="261">
        <v>201</v>
      </c>
      <c r="C5" s="261" t="s">
        <v>36</v>
      </c>
      <c r="D5" s="263" t="s">
        <v>37</v>
      </c>
      <c r="E5" s="261" t="s">
        <v>38</v>
      </c>
    </row>
    <row r="6" spans="1:6" ht="47.25" x14ac:dyDescent="0.25">
      <c r="A6" s="260" t="s">
        <v>225</v>
      </c>
      <c r="B6" s="261">
        <v>202</v>
      </c>
      <c r="C6" s="261" t="s">
        <v>39</v>
      </c>
      <c r="D6" s="263" t="s">
        <v>40</v>
      </c>
      <c r="E6" s="261" t="s">
        <v>41</v>
      </c>
    </row>
    <row r="7" spans="1:6" ht="47.25" x14ac:dyDescent="0.25">
      <c r="A7" s="260" t="s">
        <v>225</v>
      </c>
      <c r="B7" s="261" t="s">
        <v>9</v>
      </c>
      <c r="C7" s="261" t="s">
        <v>42</v>
      </c>
      <c r="D7" s="263" t="s">
        <v>43</v>
      </c>
      <c r="E7" s="261" t="s">
        <v>32</v>
      </c>
    </row>
    <row r="8" spans="1:6" ht="47.25" x14ac:dyDescent="0.25">
      <c r="A8" s="260" t="s">
        <v>225</v>
      </c>
      <c r="B8" s="261" t="s">
        <v>10</v>
      </c>
      <c r="C8" s="261" t="s">
        <v>44</v>
      </c>
      <c r="D8" s="263" t="s">
        <v>45</v>
      </c>
      <c r="E8" s="261" t="s">
        <v>32</v>
      </c>
    </row>
    <row r="9" spans="1:6" ht="47.25" x14ac:dyDescent="0.25">
      <c r="A9" s="260" t="s">
        <v>225</v>
      </c>
      <c r="B9" s="261" t="s">
        <v>11</v>
      </c>
      <c r="C9" s="261" t="s">
        <v>46</v>
      </c>
      <c r="D9" s="263" t="s">
        <v>47</v>
      </c>
      <c r="E9" s="261" t="s">
        <v>32</v>
      </c>
    </row>
    <row r="10" spans="1:6" ht="47.25" x14ac:dyDescent="0.25">
      <c r="A10" s="260" t="s">
        <v>225</v>
      </c>
      <c r="B10" s="261" t="s">
        <v>12</v>
      </c>
      <c r="C10" s="261" t="s">
        <v>48</v>
      </c>
      <c r="D10" s="263" t="s">
        <v>49</v>
      </c>
      <c r="E10" s="261" t="s">
        <v>32</v>
      </c>
    </row>
    <row r="11" spans="1:6" ht="63" x14ac:dyDescent="0.25">
      <c r="A11" s="260" t="s">
        <v>225</v>
      </c>
      <c r="B11" s="261" t="s">
        <v>13</v>
      </c>
      <c r="C11" s="261" t="s">
        <v>50</v>
      </c>
      <c r="D11" s="263" t="s">
        <v>51</v>
      </c>
      <c r="E11" s="261" t="s">
        <v>32</v>
      </c>
    </row>
    <row r="12" spans="1:6" ht="47.25" x14ac:dyDescent="0.25">
      <c r="A12" s="260" t="s">
        <v>225</v>
      </c>
      <c r="B12" s="261">
        <v>204</v>
      </c>
      <c r="C12" s="261" t="s">
        <v>52</v>
      </c>
      <c r="D12" s="263" t="s">
        <v>53</v>
      </c>
      <c r="E12" s="261" t="s">
        <v>38</v>
      </c>
    </row>
    <row r="13" spans="1:6" ht="63" x14ac:dyDescent="0.25">
      <c r="A13" s="260" t="s">
        <v>226</v>
      </c>
      <c r="B13" s="261">
        <v>211</v>
      </c>
      <c r="C13" s="261" t="s">
        <v>55</v>
      </c>
      <c r="D13" s="263" t="s">
        <v>56</v>
      </c>
      <c r="E13" s="261" t="s">
        <v>38</v>
      </c>
    </row>
    <row r="14" spans="1:6" ht="173.25" x14ac:dyDescent="0.25">
      <c r="A14" s="260" t="s">
        <v>230</v>
      </c>
      <c r="B14" s="261">
        <v>231</v>
      </c>
      <c r="C14" s="261" t="s">
        <v>57</v>
      </c>
      <c r="D14" s="263" t="s">
        <v>58</v>
      </c>
      <c r="E14" s="261" t="s">
        <v>224</v>
      </c>
      <c r="F14" s="34"/>
    </row>
    <row r="15" spans="1:6" ht="173.25" x14ac:dyDescent="0.25">
      <c r="A15" s="260" t="s">
        <v>230</v>
      </c>
      <c r="B15" s="261" t="s">
        <v>14</v>
      </c>
      <c r="C15" s="261" t="s">
        <v>57</v>
      </c>
      <c r="D15" s="263" t="s">
        <v>58</v>
      </c>
      <c r="E15" s="261" t="s">
        <v>59</v>
      </c>
      <c r="F15" s="34"/>
    </row>
    <row r="16" spans="1:6" ht="48" thickBot="1" x14ac:dyDescent="0.3">
      <c r="A16" s="268" t="s">
        <v>230</v>
      </c>
      <c r="B16" s="269">
        <v>233</v>
      </c>
      <c r="C16" s="269" t="s">
        <v>60</v>
      </c>
      <c r="D16" s="270" t="s">
        <v>61</v>
      </c>
      <c r="E16" s="269" t="s">
        <v>32</v>
      </c>
      <c r="F16" s="34"/>
    </row>
    <row r="17" spans="1:6" ht="47.25" x14ac:dyDescent="0.25">
      <c r="A17" s="271" t="s">
        <v>230</v>
      </c>
      <c r="B17" s="267" t="s">
        <v>15</v>
      </c>
      <c r="C17" s="267" t="s">
        <v>60</v>
      </c>
      <c r="D17" s="272" t="s">
        <v>61</v>
      </c>
      <c r="E17" s="267" t="s">
        <v>59</v>
      </c>
      <c r="F17" s="34"/>
    </row>
    <row r="18" spans="1:6" ht="157.5" x14ac:dyDescent="0.25">
      <c r="A18" s="260" t="s">
        <v>230</v>
      </c>
      <c r="B18" s="261">
        <v>234</v>
      </c>
      <c r="C18" s="261" t="s">
        <v>62</v>
      </c>
      <c r="D18" s="263" t="s">
        <v>63</v>
      </c>
      <c r="E18" s="273" t="s">
        <v>32</v>
      </c>
      <c r="F18" s="34"/>
    </row>
    <row r="19" spans="1:6" ht="157.5" x14ac:dyDescent="0.25">
      <c r="A19" s="260" t="s">
        <v>230</v>
      </c>
      <c r="B19" s="273" t="s">
        <v>16</v>
      </c>
      <c r="C19" s="261" t="s">
        <v>62</v>
      </c>
      <c r="D19" s="263" t="s">
        <v>63</v>
      </c>
      <c r="E19" s="273" t="s">
        <v>59</v>
      </c>
    </row>
    <row r="20" spans="1:6" ht="31.5" x14ac:dyDescent="0.25">
      <c r="A20" s="260" t="s">
        <v>230</v>
      </c>
      <c r="B20" s="273">
        <v>235</v>
      </c>
      <c r="C20" s="273" t="s">
        <v>64</v>
      </c>
      <c r="D20" s="260" t="s">
        <v>65</v>
      </c>
      <c r="E20" s="273" t="s">
        <v>32</v>
      </c>
    </row>
    <row r="21" spans="1:6" ht="31.5" x14ac:dyDescent="0.25">
      <c r="A21" s="260" t="s">
        <v>230</v>
      </c>
      <c r="B21" s="273" t="s">
        <v>17</v>
      </c>
      <c r="C21" s="273" t="s">
        <v>64</v>
      </c>
      <c r="D21" s="260" t="s">
        <v>65</v>
      </c>
      <c r="E21" s="273" t="s">
        <v>59</v>
      </c>
    </row>
    <row r="22" spans="1:6" ht="47.25" x14ac:dyDescent="0.25">
      <c r="A22" s="260" t="s">
        <v>230</v>
      </c>
      <c r="B22" s="273">
        <v>236</v>
      </c>
      <c r="C22" s="273" t="s">
        <v>66</v>
      </c>
      <c r="D22" s="260" t="s">
        <v>67</v>
      </c>
      <c r="E22" s="273" t="s">
        <v>32</v>
      </c>
    </row>
    <row r="23" spans="1:6" ht="47.25" x14ac:dyDescent="0.25">
      <c r="A23" s="260" t="s">
        <v>230</v>
      </c>
      <c r="B23" s="273" t="s">
        <v>18</v>
      </c>
      <c r="C23" s="273" t="s">
        <v>66</v>
      </c>
      <c r="D23" s="260" t="s">
        <v>67</v>
      </c>
      <c r="E23" s="273" t="s">
        <v>59</v>
      </c>
    </row>
    <row r="24" spans="1:6" ht="94.5" x14ac:dyDescent="0.25">
      <c r="A24" s="260" t="s">
        <v>230</v>
      </c>
      <c r="B24" s="273">
        <v>237</v>
      </c>
      <c r="C24" s="273" t="s">
        <v>68</v>
      </c>
      <c r="D24" s="260" t="s">
        <v>69</v>
      </c>
      <c r="E24" s="273" t="s">
        <v>32</v>
      </c>
    </row>
    <row r="25" spans="1:6" ht="94.5" x14ac:dyDescent="0.25">
      <c r="A25" s="260" t="s">
        <v>230</v>
      </c>
      <c r="B25" s="273" t="s">
        <v>19</v>
      </c>
      <c r="C25" s="273" t="s">
        <v>68</v>
      </c>
      <c r="D25" s="260" t="s">
        <v>69</v>
      </c>
      <c r="E25" s="273" t="s">
        <v>59</v>
      </c>
    </row>
    <row r="26" spans="1:6" ht="78.75" x14ac:dyDescent="0.25">
      <c r="A26" s="260" t="s">
        <v>230</v>
      </c>
      <c r="B26" s="273">
        <v>238</v>
      </c>
      <c r="C26" s="273" t="s">
        <v>70</v>
      </c>
      <c r="D26" s="260" t="s">
        <v>71</v>
      </c>
      <c r="E26" s="273" t="s">
        <v>41</v>
      </c>
    </row>
    <row r="27" spans="1:6" ht="31.5" x14ac:dyDescent="0.25">
      <c r="A27" s="260" t="s">
        <v>83</v>
      </c>
      <c r="B27" s="273">
        <v>300</v>
      </c>
      <c r="C27" s="273" t="s">
        <v>72</v>
      </c>
      <c r="D27" s="260" t="s">
        <v>73</v>
      </c>
      <c r="E27" s="273" t="s">
        <v>32</v>
      </c>
    </row>
    <row r="28" spans="1:6" ht="47.25" x14ac:dyDescent="0.25">
      <c r="A28" s="260" t="s">
        <v>227</v>
      </c>
      <c r="B28" s="273" t="s">
        <v>8</v>
      </c>
      <c r="C28" s="273" t="s">
        <v>72</v>
      </c>
      <c r="D28" s="260" t="s">
        <v>73</v>
      </c>
      <c r="E28" s="273" t="s">
        <v>59</v>
      </c>
    </row>
    <row r="29" spans="1:6" ht="47.25" x14ac:dyDescent="0.25">
      <c r="A29" s="260" t="s">
        <v>227</v>
      </c>
      <c r="B29" s="273">
        <v>322</v>
      </c>
      <c r="C29" s="273" t="s">
        <v>74</v>
      </c>
      <c r="D29" s="260" t="s">
        <v>75</v>
      </c>
      <c r="E29" s="273" t="s">
        <v>76</v>
      </c>
    </row>
    <row r="30" spans="1:6" ht="47.25" x14ac:dyDescent="0.25">
      <c r="A30" s="260" t="s">
        <v>227</v>
      </c>
      <c r="B30" s="273">
        <v>323</v>
      </c>
      <c r="C30" s="273" t="s">
        <v>77</v>
      </c>
      <c r="D30" s="260" t="s">
        <v>78</v>
      </c>
      <c r="E30" s="273" t="s">
        <v>76</v>
      </c>
    </row>
    <row r="31" spans="1:6" ht="47.25" x14ac:dyDescent="0.25">
      <c r="A31" s="260" t="s">
        <v>227</v>
      </c>
      <c r="B31" s="273">
        <v>329</v>
      </c>
      <c r="C31" s="273" t="s">
        <v>79</v>
      </c>
      <c r="D31" s="260" t="s">
        <v>80</v>
      </c>
      <c r="E31" s="273" t="s">
        <v>76</v>
      </c>
    </row>
    <row r="32" spans="1:6" ht="78.75" x14ac:dyDescent="0.25">
      <c r="A32" s="260" t="s">
        <v>227</v>
      </c>
      <c r="B32" s="273">
        <v>344</v>
      </c>
      <c r="C32" s="273" t="s">
        <v>81</v>
      </c>
      <c r="D32" s="260" t="s">
        <v>82</v>
      </c>
      <c r="E32" s="273" t="s">
        <v>76</v>
      </c>
    </row>
    <row r="33" spans="1:5" ht="110.25" x14ac:dyDescent="0.25">
      <c r="A33" s="260" t="s">
        <v>228</v>
      </c>
      <c r="B33" s="273">
        <v>380</v>
      </c>
      <c r="C33" s="273" t="s">
        <v>84</v>
      </c>
      <c r="D33" s="260" t="s">
        <v>241</v>
      </c>
      <c r="E33" s="273" t="s">
        <v>76</v>
      </c>
    </row>
    <row r="34" spans="1:5" ht="63" x14ac:dyDescent="0.25">
      <c r="A34" s="260" t="s">
        <v>228</v>
      </c>
      <c r="B34" s="273">
        <v>381</v>
      </c>
      <c r="C34" s="273" t="s">
        <v>85</v>
      </c>
      <c r="D34" s="260" t="s">
        <v>242</v>
      </c>
      <c r="E34" s="273" t="s">
        <v>76</v>
      </c>
    </row>
    <row r="35" spans="1:5" ht="94.5" x14ac:dyDescent="0.25">
      <c r="A35" s="260" t="s">
        <v>228</v>
      </c>
      <c r="B35" s="273">
        <v>382</v>
      </c>
      <c r="C35" s="273" t="s">
        <v>86</v>
      </c>
      <c r="D35" s="260" t="s">
        <v>243</v>
      </c>
      <c r="E35" s="273" t="s">
        <v>76</v>
      </c>
    </row>
    <row r="36" spans="1:5" ht="31.5" x14ac:dyDescent="0.25">
      <c r="A36" s="263" t="s">
        <v>229</v>
      </c>
      <c r="B36" s="273">
        <v>502</v>
      </c>
      <c r="C36" s="273" t="s">
        <v>87</v>
      </c>
      <c r="D36" s="260" t="s">
        <v>88</v>
      </c>
      <c r="E36" s="273" t="s">
        <v>76</v>
      </c>
    </row>
    <row r="37" spans="1:5" ht="78.75" x14ac:dyDescent="0.25">
      <c r="A37" s="263" t="s">
        <v>229</v>
      </c>
      <c r="B37" s="273" t="s">
        <v>20</v>
      </c>
      <c r="C37" s="273" t="s">
        <v>89</v>
      </c>
      <c r="D37" s="260" t="s">
        <v>90</v>
      </c>
      <c r="E37" s="273" t="s">
        <v>32</v>
      </c>
    </row>
    <row r="38" spans="1:5" ht="78.75" x14ac:dyDescent="0.25">
      <c r="A38" s="263" t="s">
        <v>229</v>
      </c>
      <c r="B38" s="273" t="s">
        <v>21</v>
      </c>
      <c r="C38" s="273" t="s">
        <v>89</v>
      </c>
      <c r="D38" s="260" t="s">
        <v>90</v>
      </c>
      <c r="E38" s="273" t="s">
        <v>76</v>
      </c>
    </row>
    <row r="39" spans="1:5" ht="47.25" x14ac:dyDescent="0.25">
      <c r="A39" s="263" t="s">
        <v>229</v>
      </c>
      <c r="B39" s="273">
        <v>509</v>
      </c>
      <c r="C39" s="273" t="s">
        <v>91</v>
      </c>
      <c r="D39" s="260" t="s">
        <v>92</v>
      </c>
      <c r="E39" s="273" t="s">
        <v>76</v>
      </c>
    </row>
    <row r="40" spans="1:5" ht="48" thickBot="1" x14ac:dyDescent="0.3">
      <c r="A40" s="270" t="s">
        <v>229</v>
      </c>
      <c r="B40" s="274">
        <v>515</v>
      </c>
      <c r="C40" s="274" t="s">
        <v>93</v>
      </c>
      <c r="D40" s="268" t="s">
        <v>238</v>
      </c>
      <c r="E40" s="274" t="s">
        <v>76</v>
      </c>
    </row>
  </sheetData>
  <sheetProtection algorithmName="SHA-512" hashValue="96C+NVRbH1cyfSlidmvA3AT3TQxZt+5UKQTyC76XjL6Sf0esrxe5+vSSYqtFHXFWfYt1/ddAILikdXWKrmAojw==" saltValue="3fZKYhoxBxs8HnpJnviK3g==" spinCount="100000" sheet="1" objects="1" scenarios="1"/>
  <phoneticPr fontId="9" type="noConversion"/>
  <pageMargins left="0.7" right="0.7" top="0.75" bottom="0.75" header="0.3" footer="0.3"/>
  <pageSetup scale="62"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0BD9F-D24B-4C79-9EE8-8472E156D9DF}">
  <dimension ref="A1:A47"/>
  <sheetViews>
    <sheetView topLeftCell="A2" workbookViewId="0">
      <selection activeCell="A45" sqref="A45"/>
    </sheetView>
  </sheetViews>
  <sheetFormatPr defaultColWidth="8.625" defaultRowHeight="12.75" x14ac:dyDescent="0.2"/>
  <cols>
    <col min="1" max="1" width="21.5" style="2" customWidth="1"/>
    <col min="2" max="2" width="19.875" style="3" customWidth="1"/>
    <col min="3" max="16384" width="8.625" style="3"/>
  </cols>
  <sheetData>
    <row r="1" spans="1:1" x14ac:dyDescent="0.2">
      <c r="A1" s="2" t="s">
        <v>109</v>
      </c>
    </row>
    <row r="2" spans="1:1" x14ac:dyDescent="0.2">
      <c r="A2" s="2" t="s">
        <v>7</v>
      </c>
    </row>
    <row r="3" spans="1:1" x14ac:dyDescent="0.2">
      <c r="A3" s="2">
        <v>300</v>
      </c>
    </row>
    <row r="4" spans="1:1" x14ac:dyDescent="0.2">
      <c r="A4" s="2" t="s">
        <v>8</v>
      </c>
    </row>
    <row r="7" spans="1:1" x14ac:dyDescent="0.2">
      <c r="A7" s="2" t="s">
        <v>111</v>
      </c>
    </row>
    <row r="8" spans="1:1" x14ac:dyDescent="0.2">
      <c r="A8" s="2">
        <v>102</v>
      </c>
    </row>
    <row r="9" spans="1:1" x14ac:dyDescent="0.2">
      <c r="A9" s="2" t="s">
        <v>181</v>
      </c>
    </row>
    <row r="10" spans="1:1" x14ac:dyDescent="0.2">
      <c r="A10" s="2" t="s">
        <v>183</v>
      </c>
    </row>
    <row r="11" spans="1:1" x14ac:dyDescent="0.2">
      <c r="A11" s="2">
        <v>202</v>
      </c>
    </row>
    <row r="12" spans="1:1" x14ac:dyDescent="0.2">
      <c r="A12" s="2" t="s">
        <v>9</v>
      </c>
    </row>
    <row r="13" spans="1:1" x14ac:dyDescent="0.2">
      <c r="A13" s="2" t="s">
        <v>10</v>
      </c>
    </row>
    <row r="14" spans="1:1" x14ac:dyDescent="0.2">
      <c r="A14" s="2" t="s">
        <v>11</v>
      </c>
    </row>
    <row r="15" spans="1:1" x14ac:dyDescent="0.2">
      <c r="A15" s="2" t="s">
        <v>12</v>
      </c>
    </row>
    <row r="16" spans="1:1" x14ac:dyDescent="0.2">
      <c r="A16" s="2" t="s">
        <v>13</v>
      </c>
    </row>
    <row r="17" spans="1:1" x14ac:dyDescent="0.2">
      <c r="A17" s="2">
        <v>231</v>
      </c>
    </row>
    <row r="18" spans="1:1" x14ac:dyDescent="0.2">
      <c r="A18" s="2" t="s">
        <v>14</v>
      </c>
    </row>
    <row r="19" spans="1:1" x14ac:dyDescent="0.2">
      <c r="A19" s="2">
        <v>233</v>
      </c>
    </row>
    <row r="20" spans="1:1" x14ac:dyDescent="0.2">
      <c r="A20" s="2" t="s">
        <v>15</v>
      </c>
    </row>
    <row r="21" spans="1:1" x14ac:dyDescent="0.2">
      <c r="A21" s="2">
        <v>234</v>
      </c>
    </row>
    <row r="22" spans="1:1" x14ac:dyDescent="0.2">
      <c r="A22" s="2" t="s">
        <v>16</v>
      </c>
    </row>
    <row r="23" spans="1:1" x14ac:dyDescent="0.2">
      <c r="A23" s="2">
        <v>235</v>
      </c>
    </row>
    <row r="24" spans="1:1" x14ac:dyDescent="0.2">
      <c r="A24" s="2" t="s">
        <v>17</v>
      </c>
    </row>
    <row r="25" spans="1:1" x14ac:dyDescent="0.2">
      <c r="A25" s="2">
        <v>236</v>
      </c>
    </row>
    <row r="26" spans="1:1" x14ac:dyDescent="0.2">
      <c r="A26" s="2" t="s">
        <v>18</v>
      </c>
    </row>
    <row r="27" spans="1:1" x14ac:dyDescent="0.2">
      <c r="A27" s="2">
        <v>237</v>
      </c>
    </row>
    <row r="28" spans="1:1" x14ac:dyDescent="0.2">
      <c r="A28" s="2" t="s">
        <v>19</v>
      </c>
    </row>
    <row r="29" spans="1:1" x14ac:dyDescent="0.2">
      <c r="A29" s="2">
        <v>238</v>
      </c>
    </row>
    <row r="30" spans="1:1" x14ac:dyDescent="0.2">
      <c r="A30" s="2" t="s">
        <v>20</v>
      </c>
    </row>
    <row r="33" spans="1:1" x14ac:dyDescent="0.2">
      <c r="A33" s="2" t="s">
        <v>110</v>
      </c>
    </row>
    <row r="34" spans="1:1" x14ac:dyDescent="0.2">
      <c r="A34" s="2">
        <v>201</v>
      </c>
    </row>
    <row r="35" spans="1:1" x14ac:dyDescent="0.2">
      <c r="A35" s="2">
        <v>204</v>
      </c>
    </row>
    <row r="36" spans="1:1" x14ac:dyDescent="0.2">
      <c r="A36" s="2">
        <v>211</v>
      </c>
    </row>
    <row r="37" spans="1:1" x14ac:dyDescent="0.2">
      <c r="A37" s="2">
        <v>322</v>
      </c>
    </row>
    <row r="38" spans="1:1" x14ac:dyDescent="0.2">
      <c r="A38" s="2">
        <v>323</v>
      </c>
    </row>
    <row r="39" spans="1:1" x14ac:dyDescent="0.2">
      <c r="A39" s="2">
        <v>329</v>
      </c>
    </row>
    <row r="40" spans="1:1" x14ac:dyDescent="0.2">
      <c r="A40" s="2">
        <v>344</v>
      </c>
    </row>
    <row r="41" spans="1:1" x14ac:dyDescent="0.2">
      <c r="A41" s="2">
        <v>380</v>
      </c>
    </row>
    <row r="42" spans="1:1" x14ac:dyDescent="0.2">
      <c r="A42" s="2">
        <v>381</v>
      </c>
    </row>
    <row r="43" spans="1:1" x14ac:dyDescent="0.2">
      <c r="A43" s="2">
        <v>382</v>
      </c>
    </row>
    <row r="44" spans="1:1" x14ac:dyDescent="0.2">
      <c r="A44" s="2">
        <v>502</v>
      </c>
    </row>
    <row r="45" spans="1:1" x14ac:dyDescent="0.2">
      <c r="A45" s="2" t="s">
        <v>21</v>
      </c>
    </row>
    <row r="46" spans="1:1" x14ac:dyDescent="0.2">
      <c r="A46" s="2">
        <v>509</v>
      </c>
    </row>
    <row r="47" spans="1:1" x14ac:dyDescent="0.2">
      <c r="A47" s="2">
        <v>515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7E48C-4D1E-4EA7-9A64-A5974B318571}">
  <sheetPr>
    <pageSetUpPr fitToPage="1"/>
  </sheetPr>
  <dimension ref="A1:J41"/>
  <sheetViews>
    <sheetView showGridLines="0" zoomScaleNormal="100" zoomScalePageLayoutView="110" workbookViewId="0">
      <selection activeCell="A4" sqref="A4"/>
    </sheetView>
  </sheetViews>
  <sheetFormatPr defaultColWidth="3.125" defaultRowHeight="15.75" x14ac:dyDescent="0.25"/>
  <cols>
    <col min="1" max="1" width="12.875" style="1" customWidth="1"/>
    <col min="2" max="2" width="14.75" style="1" customWidth="1"/>
    <col min="3" max="3" width="15.875" style="1" customWidth="1"/>
    <col min="4" max="4" width="13.125" style="1" customWidth="1"/>
    <col min="5" max="5" width="6.875" style="1" customWidth="1"/>
    <col min="6" max="6" width="12" style="1" customWidth="1"/>
    <col min="7" max="7" width="13.125" style="1" customWidth="1"/>
    <col min="8" max="9" width="13.875" style="1" customWidth="1"/>
    <col min="10" max="10" width="14.75" style="1" customWidth="1"/>
    <col min="11" max="16384" width="3.125" style="1"/>
  </cols>
  <sheetData>
    <row r="1" spans="1:10" ht="32.25" customHeight="1" x14ac:dyDescent="0.25">
      <c r="A1" s="277" t="s">
        <v>142</v>
      </c>
      <c r="B1" s="278"/>
      <c r="C1" s="278"/>
      <c r="D1" s="278"/>
      <c r="E1" s="278"/>
      <c r="F1" s="278"/>
      <c r="G1" s="278"/>
      <c r="H1" s="278"/>
      <c r="I1" s="278"/>
      <c r="J1" s="279"/>
    </row>
    <row r="2" spans="1:10" ht="65.45" customHeight="1" thickBot="1" x14ac:dyDescent="0.3">
      <c r="A2" s="119" t="s">
        <v>180</v>
      </c>
      <c r="B2" s="87">
        <f>'1_Program_ID'!B4</f>
        <v>0</v>
      </c>
      <c r="C2" s="174" t="s">
        <v>102</v>
      </c>
      <c r="D2" s="174" t="s">
        <v>102</v>
      </c>
      <c r="E2" s="174" t="s">
        <v>102</v>
      </c>
      <c r="F2" s="174" t="s">
        <v>102</v>
      </c>
      <c r="G2" s="174" t="s">
        <v>102</v>
      </c>
      <c r="H2" s="174" t="s">
        <v>102</v>
      </c>
      <c r="I2" s="174" t="s">
        <v>102</v>
      </c>
      <c r="J2" s="175" t="s">
        <v>102</v>
      </c>
    </row>
    <row r="3" spans="1:10" ht="48" thickBot="1" x14ac:dyDescent="0.3">
      <c r="A3" s="22" t="s">
        <v>0</v>
      </c>
      <c r="B3" s="88" t="s">
        <v>1</v>
      </c>
      <c r="C3" s="88" t="s">
        <v>2</v>
      </c>
      <c r="D3" s="22" t="s">
        <v>3</v>
      </c>
      <c r="E3" s="88" t="s">
        <v>4</v>
      </c>
      <c r="F3" s="88" t="s">
        <v>5</v>
      </c>
      <c r="G3" s="22" t="s">
        <v>6</v>
      </c>
      <c r="H3" s="22" t="s">
        <v>22</v>
      </c>
      <c r="I3" s="22" t="s">
        <v>178</v>
      </c>
      <c r="J3" s="22" t="s">
        <v>23</v>
      </c>
    </row>
    <row r="4" spans="1:10" x14ac:dyDescent="0.25">
      <c r="A4" s="167"/>
      <c r="B4" s="42"/>
      <c r="C4" s="42"/>
      <c r="D4" s="5"/>
      <c r="E4" s="6"/>
      <c r="F4" s="7"/>
      <c r="G4" s="7"/>
      <c r="H4" s="166"/>
      <c r="I4" s="41"/>
      <c r="J4" s="23"/>
    </row>
    <row r="5" spans="1:10" x14ac:dyDescent="0.25">
      <c r="A5" s="43"/>
      <c r="B5" s="42"/>
      <c r="C5" s="42"/>
      <c r="D5" s="5"/>
      <c r="E5" s="6"/>
      <c r="F5" s="7"/>
      <c r="G5" s="7"/>
      <c r="H5" s="41"/>
      <c r="I5" s="41"/>
      <c r="J5" s="23"/>
    </row>
    <row r="6" spans="1:10" x14ac:dyDescent="0.25">
      <c r="A6" s="43"/>
      <c r="B6" s="42"/>
      <c r="C6" s="42"/>
      <c r="D6" s="5"/>
      <c r="E6" s="6"/>
      <c r="F6" s="7"/>
      <c r="G6" s="7"/>
      <c r="H6" s="41"/>
      <c r="I6" s="41"/>
      <c r="J6" s="23"/>
    </row>
    <row r="7" spans="1:10" x14ac:dyDescent="0.25">
      <c r="A7" s="43"/>
      <c r="B7" s="42"/>
      <c r="C7" s="42"/>
      <c r="D7" s="5"/>
      <c r="E7" s="6"/>
      <c r="F7" s="7"/>
      <c r="G7" s="7"/>
      <c r="H7" s="41"/>
      <c r="I7" s="41"/>
      <c r="J7" s="23"/>
    </row>
    <row r="8" spans="1:10" x14ac:dyDescent="0.25">
      <c r="A8" s="43"/>
      <c r="B8" s="42"/>
      <c r="C8" s="42"/>
      <c r="D8" s="5"/>
      <c r="E8" s="6"/>
      <c r="F8" s="7"/>
      <c r="G8" s="7"/>
      <c r="H8" s="41"/>
      <c r="I8" s="41"/>
      <c r="J8" s="23"/>
    </row>
    <row r="9" spans="1:10" x14ac:dyDescent="0.25">
      <c r="A9" s="43"/>
      <c r="B9" s="42"/>
      <c r="C9" s="42"/>
      <c r="D9" s="5"/>
      <c r="E9" s="6"/>
      <c r="F9" s="7"/>
      <c r="G9" s="7"/>
      <c r="H9" s="41"/>
      <c r="I9" s="41"/>
      <c r="J9" s="23"/>
    </row>
    <row r="10" spans="1:10" x14ac:dyDescent="0.25">
      <c r="A10" s="43"/>
      <c r="B10" s="42"/>
      <c r="C10" s="42"/>
      <c r="D10" s="5"/>
      <c r="E10" s="6"/>
      <c r="F10" s="7"/>
      <c r="G10" s="7"/>
      <c r="H10" s="41"/>
      <c r="I10" s="41"/>
      <c r="J10" s="23"/>
    </row>
    <row r="11" spans="1:10" x14ac:dyDescent="0.25">
      <c r="A11" s="43"/>
      <c r="B11" s="42"/>
      <c r="C11" s="42"/>
      <c r="D11" s="5"/>
      <c r="E11" s="6"/>
      <c r="F11" s="7"/>
      <c r="G11" s="7"/>
      <c r="H11" s="41"/>
      <c r="I11" s="41"/>
      <c r="J11" s="23"/>
    </row>
    <row r="12" spans="1:10" x14ac:dyDescent="0.25">
      <c r="A12" s="43"/>
      <c r="B12" s="42"/>
      <c r="C12" s="42"/>
      <c r="D12" s="5"/>
      <c r="E12" s="6"/>
      <c r="F12" s="7"/>
      <c r="G12" s="7"/>
      <c r="H12" s="41"/>
      <c r="I12" s="41"/>
      <c r="J12" s="23"/>
    </row>
    <row r="13" spans="1:10" x14ac:dyDescent="0.25">
      <c r="A13" s="43"/>
      <c r="B13" s="42"/>
      <c r="C13" s="42"/>
      <c r="D13" s="5"/>
      <c r="E13" s="6"/>
      <c r="F13" s="7"/>
      <c r="G13" s="7"/>
      <c r="H13" s="41"/>
      <c r="I13" s="41"/>
      <c r="J13" s="23"/>
    </row>
    <row r="14" spans="1:10" x14ac:dyDescent="0.25">
      <c r="A14" s="43"/>
      <c r="B14" s="42"/>
      <c r="C14" s="42"/>
      <c r="D14" s="5"/>
      <c r="E14" s="6"/>
      <c r="F14" s="7"/>
      <c r="G14" s="7"/>
      <c r="H14" s="41"/>
      <c r="I14" s="41"/>
      <c r="J14" s="23"/>
    </row>
    <row r="15" spans="1:10" x14ac:dyDescent="0.25">
      <c r="A15" s="43"/>
      <c r="B15" s="42"/>
      <c r="C15" s="42"/>
      <c r="D15" s="5"/>
      <c r="E15" s="6"/>
      <c r="F15" s="7"/>
      <c r="G15" s="7"/>
      <c r="H15" s="41"/>
      <c r="I15" s="41"/>
      <c r="J15" s="23"/>
    </row>
    <row r="16" spans="1:10" x14ac:dyDescent="0.25">
      <c r="A16" s="43"/>
      <c r="B16" s="42"/>
      <c r="C16" s="42"/>
      <c r="D16" s="5"/>
      <c r="E16" s="6"/>
      <c r="F16" s="7"/>
      <c r="G16" s="7"/>
      <c r="H16" s="41"/>
      <c r="I16" s="41"/>
      <c r="J16" s="23"/>
    </row>
    <row r="17" spans="1:10" x14ac:dyDescent="0.25">
      <c r="A17" s="43"/>
      <c r="B17" s="42"/>
      <c r="C17" s="42"/>
      <c r="D17" s="5"/>
      <c r="E17" s="6"/>
      <c r="F17" s="7"/>
      <c r="G17" s="7"/>
      <c r="H17" s="41"/>
      <c r="I17" s="41"/>
      <c r="J17" s="23"/>
    </row>
    <row r="18" spans="1:10" x14ac:dyDescent="0.25">
      <c r="A18" s="43"/>
      <c r="B18" s="42"/>
      <c r="C18" s="42"/>
      <c r="D18" s="5"/>
      <c r="E18" s="6"/>
      <c r="F18" s="7"/>
      <c r="G18" s="7"/>
      <c r="H18" s="41"/>
      <c r="I18" s="41"/>
      <c r="J18" s="23"/>
    </row>
    <row r="19" spans="1:10" x14ac:dyDescent="0.25">
      <c r="A19" s="43"/>
      <c r="B19" s="42"/>
      <c r="C19" s="42"/>
      <c r="D19" s="5"/>
      <c r="E19" s="6"/>
      <c r="F19" s="7"/>
      <c r="G19" s="7"/>
      <c r="H19" s="41"/>
      <c r="I19" s="41"/>
      <c r="J19" s="23"/>
    </row>
    <row r="20" spans="1:10" x14ac:dyDescent="0.25">
      <c r="A20" s="43"/>
      <c r="B20" s="42"/>
      <c r="C20" s="42"/>
      <c r="D20" s="5"/>
      <c r="E20" s="6"/>
      <c r="F20" s="7"/>
      <c r="G20" s="7"/>
      <c r="H20" s="41"/>
      <c r="I20" s="41"/>
      <c r="J20" s="23"/>
    </row>
    <row r="21" spans="1:10" x14ac:dyDescent="0.25">
      <c r="A21" s="43"/>
      <c r="B21" s="42"/>
      <c r="C21" s="42"/>
      <c r="D21" s="5"/>
      <c r="E21" s="6"/>
      <c r="F21" s="7"/>
      <c r="G21" s="7"/>
      <c r="H21" s="41"/>
      <c r="I21" s="41"/>
      <c r="J21" s="23"/>
    </row>
    <row r="22" spans="1:10" x14ac:dyDescent="0.25">
      <c r="A22" s="43"/>
      <c r="B22" s="42"/>
      <c r="C22" s="42"/>
      <c r="D22" s="5"/>
      <c r="E22" s="6"/>
      <c r="F22" s="7"/>
      <c r="G22" s="7"/>
      <c r="H22" s="41"/>
      <c r="I22" s="41"/>
      <c r="J22" s="23"/>
    </row>
    <row r="23" spans="1:10" x14ac:dyDescent="0.25">
      <c r="A23" s="43"/>
      <c r="B23" s="42"/>
      <c r="C23" s="42"/>
      <c r="D23" s="5"/>
      <c r="E23" s="6"/>
      <c r="F23" s="7"/>
      <c r="G23" s="7"/>
      <c r="H23" s="41"/>
      <c r="I23" s="41"/>
      <c r="J23" s="23"/>
    </row>
    <row r="24" spans="1:10" x14ac:dyDescent="0.25">
      <c r="A24" s="43"/>
      <c r="B24" s="42"/>
      <c r="C24" s="42"/>
      <c r="D24" s="5"/>
      <c r="E24" s="6"/>
      <c r="F24" s="7"/>
      <c r="G24" s="7"/>
      <c r="H24" s="41"/>
      <c r="I24" s="41"/>
      <c r="J24" s="23"/>
    </row>
    <row r="25" spans="1:10" x14ac:dyDescent="0.25">
      <c r="A25" s="43"/>
      <c r="B25" s="42"/>
      <c r="C25" s="42"/>
      <c r="D25" s="5"/>
      <c r="E25" s="6"/>
      <c r="F25" s="7"/>
      <c r="G25" s="7"/>
      <c r="H25" s="41"/>
      <c r="I25" s="41"/>
      <c r="J25" s="23"/>
    </row>
    <row r="26" spans="1:10" x14ac:dyDescent="0.25">
      <c r="A26" s="43"/>
      <c r="B26" s="42"/>
      <c r="C26" s="42"/>
      <c r="D26" s="5"/>
      <c r="E26" s="6"/>
      <c r="F26" s="7"/>
      <c r="G26" s="7"/>
      <c r="H26" s="41"/>
      <c r="I26" s="41"/>
      <c r="J26" s="23"/>
    </row>
    <row r="27" spans="1:10" x14ac:dyDescent="0.25">
      <c r="A27" s="43"/>
      <c r="B27" s="42"/>
      <c r="C27" s="42"/>
      <c r="D27" s="5"/>
      <c r="E27" s="6"/>
      <c r="F27" s="7"/>
      <c r="G27" s="7"/>
      <c r="H27" s="41"/>
      <c r="I27" s="41"/>
      <c r="J27" s="23"/>
    </row>
    <row r="28" spans="1:10" x14ac:dyDescent="0.25">
      <c r="A28" s="43"/>
      <c r="B28" s="42"/>
      <c r="C28" s="42"/>
      <c r="D28" s="5"/>
      <c r="E28" s="6"/>
      <c r="F28" s="7"/>
      <c r="G28" s="7"/>
      <c r="H28" s="41"/>
      <c r="I28" s="41"/>
      <c r="J28" s="23"/>
    </row>
    <row r="29" spans="1:10" x14ac:dyDescent="0.25">
      <c r="A29" s="43"/>
      <c r="B29" s="42"/>
      <c r="C29" s="42"/>
      <c r="D29" s="5"/>
      <c r="E29" s="6"/>
      <c r="F29" s="7"/>
      <c r="G29" s="7"/>
      <c r="H29" s="41"/>
      <c r="I29" s="41"/>
      <c r="J29" s="23"/>
    </row>
    <row r="30" spans="1:10" x14ac:dyDescent="0.25">
      <c r="A30" s="43"/>
      <c r="B30" s="42"/>
      <c r="C30" s="42"/>
      <c r="D30" s="5"/>
      <c r="E30" s="6"/>
      <c r="F30" s="7"/>
      <c r="G30" s="7"/>
      <c r="H30" s="41"/>
      <c r="I30" s="41"/>
      <c r="J30" s="23"/>
    </row>
    <row r="31" spans="1:10" x14ac:dyDescent="0.25">
      <c r="A31" s="43"/>
      <c r="B31" s="42"/>
      <c r="C31" s="42"/>
      <c r="D31" s="5"/>
      <c r="E31" s="6"/>
      <c r="F31" s="7"/>
      <c r="G31" s="7"/>
      <c r="H31" s="41"/>
      <c r="I31" s="41"/>
      <c r="J31" s="23"/>
    </row>
    <row r="32" spans="1:10" x14ac:dyDescent="0.25">
      <c r="A32" s="43"/>
      <c r="B32" s="42"/>
      <c r="C32" s="42"/>
      <c r="D32" s="5"/>
      <c r="E32" s="6"/>
      <c r="F32" s="7"/>
      <c r="G32" s="7"/>
      <c r="H32" s="41"/>
      <c r="I32" s="41"/>
      <c r="J32" s="23"/>
    </row>
    <row r="33" spans="1:10" x14ac:dyDescent="0.25">
      <c r="A33" s="43"/>
      <c r="B33" s="42"/>
      <c r="C33" s="42"/>
      <c r="D33" s="5"/>
      <c r="E33" s="6"/>
      <c r="F33" s="7"/>
      <c r="G33" s="7"/>
      <c r="H33" s="41"/>
      <c r="I33" s="41"/>
      <c r="J33" s="23"/>
    </row>
    <row r="34" spans="1:10" x14ac:dyDescent="0.25">
      <c r="A34" s="43"/>
      <c r="B34" s="42"/>
      <c r="C34" s="42"/>
      <c r="D34" s="5"/>
      <c r="E34" s="6"/>
      <c r="F34" s="7"/>
      <c r="G34" s="7"/>
      <c r="H34" s="41"/>
      <c r="I34" s="41"/>
      <c r="J34" s="23"/>
    </row>
    <row r="35" spans="1:10" x14ac:dyDescent="0.25">
      <c r="A35" s="43"/>
      <c r="B35" s="42"/>
      <c r="C35" s="42"/>
      <c r="D35" s="5"/>
      <c r="E35" s="6"/>
      <c r="F35" s="7"/>
      <c r="G35" s="7"/>
      <c r="H35" s="41"/>
      <c r="I35" s="41"/>
      <c r="J35" s="23"/>
    </row>
    <row r="36" spans="1:10" x14ac:dyDescent="0.25">
      <c r="A36" s="43"/>
      <c r="B36" s="42"/>
      <c r="C36" s="42"/>
      <c r="D36" s="5"/>
      <c r="E36" s="6"/>
      <c r="F36" s="7"/>
      <c r="G36" s="7"/>
      <c r="H36" s="41"/>
      <c r="I36" s="41"/>
      <c r="J36" s="23"/>
    </row>
    <row r="37" spans="1:10" x14ac:dyDescent="0.25">
      <c r="A37" s="43"/>
      <c r="B37" s="42"/>
      <c r="C37" s="42"/>
      <c r="D37" s="5"/>
      <c r="E37" s="6"/>
      <c r="F37" s="7"/>
      <c r="G37" s="7"/>
      <c r="H37" s="41"/>
      <c r="I37" s="41"/>
      <c r="J37" s="23"/>
    </row>
    <row r="38" spans="1:10" x14ac:dyDescent="0.25">
      <c r="A38" s="43"/>
      <c r="B38" s="42"/>
      <c r="C38" s="42"/>
      <c r="D38" s="5"/>
      <c r="E38" s="6"/>
      <c r="F38" s="7"/>
      <c r="G38" s="7"/>
      <c r="H38" s="41"/>
      <c r="I38" s="41"/>
      <c r="J38" s="23"/>
    </row>
    <row r="39" spans="1:10" x14ac:dyDescent="0.25">
      <c r="A39" s="43"/>
      <c r="B39" s="42"/>
      <c r="C39" s="42"/>
      <c r="D39" s="5"/>
      <c r="E39" s="6"/>
      <c r="F39" s="7"/>
      <c r="G39" s="7"/>
      <c r="H39" s="41"/>
      <c r="I39" s="41"/>
      <c r="J39" s="23"/>
    </row>
    <row r="40" spans="1:10" ht="16.5" thickBot="1" x14ac:dyDescent="0.3">
      <c r="A40" s="44"/>
      <c r="B40" s="45"/>
      <c r="C40" s="45"/>
      <c r="D40" s="25"/>
      <c r="E40" s="26"/>
      <c r="F40" s="27"/>
      <c r="G40" s="27"/>
      <c r="H40" s="157"/>
      <c r="I40" s="157"/>
      <c r="J40" s="158"/>
    </row>
    <row r="41" spans="1:10" x14ac:dyDescent="0.25">
      <c r="A41" s="1" t="s">
        <v>168</v>
      </c>
    </row>
  </sheetData>
  <sheetProtection algorithmName="SHA-512" hashValue="o+GUmYoLC9bKlTRdbXxqHMAeZZuyQtvomEOUisMXtakJ3r2f7lztcoavb4Nn1jbT+cVAEGGBnEb2cpqCBbUrHw==" saltValue="5WPwQ1T/7242+O3hODXLwA==" spinCount="100000" sheet="1" objects="1" scenarios="1"/>
  <mergeCells count="1">
    <mergeCell ref="A1:J1"/>
  </mergeCells>
  <dataValidations xWindow="514" yWindow="478" count="12">
    <dataValidation allowBlank="1" showInputMessage="1" showErrorMessage="1" promptTitle="First Name" prompt="The first name of the staff reported in the job code/staff title." sqref="B4:B40" xr:uid="{FAD593B4-D4D2-4412-86BE-15F1725080D9}"/>
    <dataValidation allowBlank="1" showInputMessage="1" showErrorMessage="1" promptTitle="Last Name" prompt="The last name of the staff reported in the job code/staff title." sqref="C4:C40" xr:uid="{ABEF3485-E4A0-49E6-A097-441D40EB4436}"/>
    <dataValidation type="whole" allowBlank="1" showInputMessage="1" showErrorMessage="1" errorTitle="Last Four Digits" error="Only enter the last four digits of the employee's social security number. " promptTitle="Social Security " prompt="Input only the last four digits of the social security number." sqref="D4:D40" xr:uid="{44C0793B-37C2-46C7-8459-A781144A1149}">
      <formula1>0</formula1>
      <formula2>9999</formula2>
    </dataValidation>
    <dataValidation allowBlank="1" showInputMessage="1" showErrorMessage="1" promptTitle="FTE" prompt="If staff has multiple assignments, separate records are reported for each job code/staff title. Each job code/staff title record must contain the FTE attributed to that assignment." sqref="E4:E40" xr:uid="{1142ADBC-5D51-4D83-B826-A40324E022A7}"/>
    <dataValidation allowBlank="1" showInputMessage="1" showErrorMessage="1" promptTitle="FTE Definition" prompt="The number of total hours worked divided by the maximum number of compensable hours in a full-time schedule. An FTE of 1.00 is equivalent to a full-time position. " sqref="E3" xr:uid="{C818F066-E62F-4DF8-8F58-D2C438BF0EBA}"/>
    <dataValidation allowBlank="1" showInputMessage="1" showErrorMessage="1" promptTitle="Base Salary Definition" prompt="Salary must be prorated per the reported FTE based on the actual hire date. If staff has multiple assignments, separate records are reported for each job code/staff title. " sqref="F3" xr:uid="{548835F9-68BE-4B8A-91A4-F18794075F41}"/>
    <dataValidation allowBlank="1" showInputMessage="1" showErrorMessage="1" promptTitle="Employee Benefits Definition" prompt="The annual compensation provided to employees including social security, group insurance (health, dental, and life), unemployment/workers compensation, pension plan, etc." sqref="G3" xr:uid="{78A7EA56-BEDF-458D-A266-C02CB9FBFBF3}"/>
    <dataValidation allowBlank="1" showInputMessage="1" showErrorMessage="1" promptTitle="Employee Benefits" prompt="Enter the annual compensation provided to employees including social security, group insurance (health, dental, and life), unemployment/workers compensation, pension plan, etc." sqref="G4:G40" xr:uid="{FA82AF2C-AFDA-4933-8025-8035D44E88EE}"/>
    <dataValidation allowBlank="1" showInputMessage="1" showErrorMessage="1" promptTitle="Type Definititon " prompt="license type (TCH-teacher, SSP-special service provider, ADM-administrator, TEE-Temporary Educator Eligibility, etc.) Indicate N/A if a CDE license is not required fo the job. " sqref="H3" xr:uid="{5AB1DE58-024A-4E25-BD89-7B2F2760196C}"/>
    <dataValidation allowBlank="1" showInputMessage="1" showErrorMessage="1" promptTitle="Expiration Date" prompt="Enter the expiration date of the staff’s license in mm/dd/yyyy format." sqref="J4:J40" xr:uid="{B0D50A85-6273-4F7E-BA3F-BFE1AA844D9A}"/>
    <dataValidation allowBlank="1" showInputMessage="1" showErrorMessage="1" promptTitle="Type" prompt="Enter a license type (TCH-teacher, SSP-special service provider, ADM-administrator, TEE-Temporary Educator Eligibility, etc.) Indicate N/A if a CDE license is not required for the job. " sqref="H4:H40" xr:uid="{AE6AD91F-009A-4E45-8A37-A62E0270AFD3}"/>
    <dataValidation allowBlank="1" showInputMessage="1" showErrorMessage="1" promptTitle="Endorsement" prompt="Enter the endorsement on the staff’s license (Deaf/Hard of Hearing Specialist, Speech-Language Pathologist, Director of Special Education, etc.)." sqref="I4:I40" xr:uid="{1D410428-9446-49E4-8708-E65E3F20AAE6}"/>
  </dataValidations>
  <pageMargins left="0.25" right="0.25" top="0.75" bottom="0.75" header="0.3" footer="0.3"/>
  <pageSetup scale="94" fitToHeight="0" orientation="landscape" horizontalDpi="1200" verticalDpi="1200" r:id="rId1"/>
  <extLst>
    <ext xmlns:x14="http://schemas.microsoft.com/office/spreadsheetml/2009/9/main" uri="{CCE6A557-97BC-4b89-ADB6-D9C93CAAB3DF}">
      <x14:dataValidations xmlns:xm="http://schemas.microsoft.com/office/excel/2006/main" xWindow="514" yWindow="478" count="1">
        <x14:dataValidation type="list" allowBlank="1" showInputMessage="1" showErrorMessage="1" promptTitle="Job Code" prompt="Select the job code appropriate for the assignment from the drop-down list." xr:uid="{0E96C38A-89A0-41B4-A3D4-0515E90CDBEE}">
          <x14:formula1>
            <xm:f>Data!$A$8:$A$30</xm:f>
          </x14:formula1>
          <xm:sqref>A4:A40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C1E3F-CC27-4683-AE39-95EE9DB0FB3F}">
  <sheetPr>
    <pageSetUpPr fitToPage="1"/>
  </sheetPr>
  <dimension ref="A1:J41"/>
  <sheetViews>
    <sheetView showGridLines="0" showRuler="0" zoomScaleNormal="100" workbookViewId="0">
      <selection activeCell="A4" sqref="A4"/>
    </sheetView>
  </sheetViews>
  <sheetFormatPr defaultColWidth="4.5" defaultRowHeight="15.75" x14ac:dyDescent="0.25"/>
  <cols>
    <col min="1" max="1" width="12.875" style="1" customWidth="1"/>
    <col min="2" max="2" width="14.25" style="1" customWidth="1"/>
    <col min="3" max="3" width="14.625" style="1" customWidth="1"/>
    <col min="4" max="4" width="13.125" style="1" customWidth="1"/>
    <col min="5" max="5" width="6.125" style="1" customWidth="1"/>
    <col min="6" max="6" width="10.75" style="1" customWidth="1"/>
    <col min="7" max="7" width="11.75" style="1" customWidth="1"/>
    <col min="8" max="9" width="13" style="1" customWidth="1"/>
    <col min="10" max="10" width="13.875" style="1" customWidth="1"/>
    <col min="11" max="16384" width="4.5" style="1"/>
  </cols>
  <sheetData>
    <row r="1" spans="1:10" ht="32.25" customHeight="1" x14ac:dyDescent="0.25">
      <c r="A1" s="277" t="s">
        <v>177</v>
      </c>
      <c r="B1" s="280"/>
      <c r="C1" s="280"/>
      <c r="D1" s="280"/>
      <c r="E1" s="280"/>
      <c r="F1" s="280"/>
      <c r="G1" s="280"/>
      <c r="H1" s="280"/>
      <c r="I1" s="280"/>
      <c r="J1" s="281"/>
    </row>
    <row r="2" spans="1:10" ht="65.45" customHeight="1" thickBot="1" x14ac:dyDescent="0.3">
      <c r="A2" s="119" t="s">
        <v>180</v>
      </c>
      <c r="B2" s="87">
        <f>'1_Program_ID'!B4</f>
        <v>0</v>
      </c>
      <c r="C2" s="174" t="s">
        <v>102</v>
      </c>
      <c r="D2" s="174" t="s">
        <v>102</v>
      </c>
      <c r="E2" s="174" t="s">
        <v>102</v>
      </c>
      <c r="F2" s="174" t="s">
        <v>102</v>
      </c>
      <c r="G2" s="174" t="s">
        <v>102</v>
      </c>
      <c r="H2" s="174" t="s">
        <v>102</v>
      </c>
      <c r="I2" s="174" t="s">
        <v>102</v>
      </c>
      <c r="J2" s="175" t="s">
        <v>102</v>
      </c>
    </row>
    <row r="3" spans="1:10" ht="63.75" thickBot="1" x14ac:dyDescent="0.3">
      <c r="A3" s="22" t="s">
        <v>0</v>
      </c>
      <c r="B3" s="88" t="s">
        <v>1</v>
      </c>
      <c r="C3" s="88" t="s">
        <v>2</v>
      </c>
      <c r="D3" s="22" t="s">
        <v>3</v>
      </c>
      <c r="E3" s="88" t="s">
        <v>4</v>
      </c>
      <c r="F3" s="88" t="s">
        <v>5</v>
      </c>
      <c r="G3" s="22" t="s">
        <v>6</v>
      </c>
      <c r="H3" s="22" t="s">
        <v>24</v>
      </c>
      <c r="I3" s="22" t="s">
        <v>178</v>
      </c>
      <c r="J3" s="22" t="s">
        <v>23</v>
      </c>
    </row>
    <row r="4" spans="1:10" x14ac:dyDescent="0.25">
      <c r="A4" s="167"/>
      <c r="B4" s="42"/>
      <c r="C4" s="42"/>
      <c r="D4" s="5"/>
      <c r="E4" s="6"/>
      <c r="F4" s="7"/>
      <c r="G4" s="7"/>
      <c r="H4" s="8"/>
      <c r="I4" s="4"/>
      <c r="J4" s="23"/>
    </row>
    <row r="5" spans="1:10" x14ac:dyDescent="0.25">
      <c r="A5" s="43"/>
      <c r="B5" s="42"/>
      <c r="C5" s="42"/>
      <c r="D5" s="5"/>
      <c r="E5" s="6"/>
      <c r="F5" s="7"/>
      <c r="G5" s="7"/>
      <c r="H5" s="8"/>
      <c r="I5" s="4"/>
      <c r="J5" s="23"/>
    </row>
    <row r="6" spans="1:10" x14ac:dyDescent="0.25">
      <c r="A6" s="43"/>
      <c r="B6" s="42"/>
      <c r="C6" s="42"/>
      <c r="D6" s="9"/>
      <c r="E6" s="10"/>
      <c r="F6" s="11"/>
      <c r="G6" s="11"/>
      <c r="H6" s="8"/>
      <c r="I6" s="4"/>
      <c r="J6" s="23"/>
    </row>
    <row r="7" spans="1:10" x14ac:dyDescent="0.25">
      <c r="A7" s="43"/>
      <c r="B7" s="42"/>
      <c r="C7" s="42"/>
      <c r="D7" s="5"/>
      <c r="E7" s="6"/>
      <c r="F7" s="7"/>
      <c r="G7" s="7"/>
      <c r="H7" s="8"/>
      <c r="I7" s="4"/>
      <c r="J7" s="23"/>
    </row>
    <row r="8" spans="1:10" x14ac:dyDescent="0.25">
      <c r="A8" s="43"/>
      <c r="B8" s="42"/>
      <c r="C8" s="42"/>
      <c r="D8" s="5"/>
      <c r="E8" s="6"/>
      <c r="F8" s="7"/>
      <c r="G8" s="7"/>
      <c r="H8" s="8"/>
      <c r="I8" s="4"/>
      <c r="J8" s="23"/>
    </row>
    <row r="9" spans="1:10" x14ac:dyDescent="0.25">
      <c r="A9" s="43"/>
      <c r="B9" s="42"/>
      <c r="C9" s="42"/>
      <c r="D9" s="9"/>
      <c r="E9" s="10"/>
      <c r="F9" s="11"/>
      <c r="G9" s="11"/>
      <c r="H9" s="8"/>
      <c r="I9" s="4"/>
      <c r="J9" s="23"/>
    </row>
    <row r="10" spans="1:10" x14ac:dyDescent="0.25">
      <c r="A10" s="43"/>
      <c r="B10" s="42"/>
      <c r="C10" s="42"/>
      <c r="D10" s="5"/>
      <c r="E10" s="6"/>
      <c r="F10" s="7"/>
      <c r="G10" s="7"/>
      <c r="H10" s="8"/>
      <c r="I10" s="4"/>
      <c r="J10" s="23"/>
    </row>
    <row r="11" spans="1:10" x14ac:dyDescent="0.25">
      <c r="A11" s="43"/>
      <c r="B11" s="42"/>
      <c r="C11" s="42"/>
      <c r="D11" s="9"/>
      <c r="E11" s="10"/>
      <c r="F11" s="11"/>
      <c r="G11" s="11"/>
      <c r="H11" s="8"/>
      <c r="I11" s="4"/>
      <c r="J11" s="23"/>
    </row>
    <row r="12" spans="1:10" x14ac:dyDescent="0.25">
      <c r="A12" s="43"/>
      <c r="B12" s="42"/>
      <c r="C12" s="42"/>
      <c r="D12" s="5"/>
      <c r="E12" s="6"/>
      <c r="F12" s="7"/>
      <c r="G12" s="7"/>
      <c r="H12" s="8"/>
      <c r="I12" s="4"/>
      <c r="J12" s="23"/>
    </row>
    <row r="13" spans="1:10" x14ac:dyDescent="0.25">
      <c r="A13" s="43"/>
      <c r="B13" s="42"/>
      <c r="C13" s="42"/>
      <c r="D13" s="9"/>
      <c r="E13" s="10"/>
      <c r="F13" s="11"/>
      <c r="G13" s="7"/>
      <c r="H13" s="8"/>
      <c r="I13" s="4"/>
      <c r="J13" s="23"/>
    </row>
    <row r="14" spans="1:10" x14ac:dyDescent="0.25">
      <c r="A14" s="43"/>
      <c r="B14" s="42"/>
      <c r="C14" s="42"/>
      <c r="D14" s="5"/>
      <c r="E14" s="6"/>
      <c r="F14" s="7"/>
      <c r="G14" s="7"/>
      <c r="H14" s="8"/>
      <c r="I14" s="4"/>
      <c r="J14" s="23"/>
    </row>
    <row r="15" spans="1:10" x14ac:dyDescent="0.25">
      <c r="A15" s="43"/>
      <c r="B15" s="42"/>
      <c r="C15" s="42"/>
      <c r="D15" s="9"/>
      <c r="E15" s="10"/>
      <c r="F15" s="11"/>
      <c r="G15" s="7"/>
      <c r="H15" s="8"/>
      <c r="I15" s="4"/>
      <c r="J15" s="23"/>
    </row>
    <row r="16" spans="1:10" x14ac:dyDescent="0.25">
      <c r="A16" s="43"/>
      <c r="B16" s="42"/>
      <c r="C16" s="42"/>
      <c r="D16" s="5"/>
      <c r="E16" s="6"/>
      <c r="F16" s="7"/>
      <c r="G16" s="7"/>
      <c r="H16" s="8"/>
      <c r="I16" s="4"/>
      <c r="J16" s="23"/>
    </row>
    <row r="17" spans="1:10" x14ac:dyDescent="0.25">
      <c r="A17" s="43"/>
      <c r="B17" s="42"/>
      <c r="C17" s="42"/>
      <c r="D17" s="9"/>
      <c r="E17" s="10"/>
      <c r="F17" s="11"/>
      <c r="G17" s="7"/>
      <c r="H17" s="8"/>
      <c r="I17" s="4"/>
      <c r="J17" s="23"/>
    </row>
    <row r="18" spans="1:10" x14ac:dyDescent="0.25">
      <c r="A18" s="43"/>
      <c r="B18" s="42"/>
      <c r="C18" s="42"/>
      <c r="D18" s="5"/>
      <c r="E18" s="10"/>
      <c r="F18" s="11"/>
      <c r="G18" s="7"/>
      <c r="H18" s="8"/>
      <c r="I18" s="4"/>
      <c r="J18" s="23"/>
    </row>
    <row r="19" spans="1:10" x14ac:dyDescent="0.25">
      <c r="A19" s="43"/>
      <c r="B19" s="42"/>
      <c r="C19" s="42"/>
      <c r="D19" s="5"/>
      <c r="E19" s="6"/>
      <c r="F19" s="7"/>
      <c r="G19" s="7"/>
      <c r="H19" s="8"/>
      <c r="I19" s="4"/>
      <c r="J19" s="23"/>
    </row>
    <row r="20" spans="1:10" x14ac:dyDescent="0.25">
      <c r="A20" s="43"/>
      <c r="B20" s="42"/>
      <c r="C20" s="42"/>
      <c r="D20" s="5"/>
      <c r="E20" s="10"/>
      <c r="F20" s="11"/>
      <c r="G20" s="7"/>
      <c r="H20" s="8"/>
      <c r="I20" s="4"/>
      <c r="J20" s="23"/>
    </row>
    <row r="21" spans="1:10" x14ac:dyDescent="0.25">
      <c r="A21" s="43"/>
      <c r="B21" s="42"/>
      <c r="C21" s="42"/>
      <c r="D21" s="5"/>
      <c r="E21" s="6"/>
      <c r="F21" s="7"/>
      <c r="G21" s="7"/>
      <c r="H21" s="8"/>
      <c r="I21" s="4"/>
      <c r="J21" s="23"/>
    </row>
    <row r="22" spans="1:10" x14ac:dyDescent="0.25">
      <c r="A22" s="43"/>
      <c r="B22" s="42"/>
      <c r="C22" s="42"/>
      <c r="D22" s="5"/>
      <c r="E22" s="10"/>
      <c r="F22" s="11"/>
      <c r="G22" s="7"/>
      <c r="H22" s="8"/>
      <c r="I22" s="4"/>
      <c r="J22" s="23"/>
    </row>
    <row r="23" spans="1:10" x14ac:dyDescent="0.25">
      <c r="A23" s="43"/>
      <c r="B23" s="42"/>
      <c r="C23" s="42"/>
      <c r="D23" s="5"/>
      <c r="E23" s="6"/>
      <c r="F23" s="7"/>
      <c r="G23" s="7"/>
      <c r="H23" s="8"/>
      <c r="I23" s="4"/>
      <c r="J23" s="23"/>
    </row>
    <row r="24" spans="1:10" x14ac:dyDescent="0.25">
      <c r="A24" s="43"/>
      <c r="B24" s="42"/>
      <c r="C24" s="42"/>
      <c r="D24" s="5"/>
      <c r="E24" s="6"/>
      <c r="F24" s="7"/>
      <c r="G24" s="7"/>
      <c r="H24" s="8"/>
      <c r="I24" s="4"/>
      <c r="J24" s="23"/>
    </row>
    <row r="25" spans="1:10" x14ac:dyDescent="0.25">
      <c r="A25" s="43"/>
      <c r="B25" s="42"/>
      <c r="C25" s="42"/>
      <c r="D25" s="5"/>
      <c r="E25" s="10"/>
      <c r="F25" s="11"/>
      <c r="G25" s="7"/>
      <c r="H25" s="8"/>
      <c r="I25" s="4"/>
      <c r="J25" s="23"/>
    </row>
    <row r="26" spans="1:10" x14ac:dyDescent="0.25">
      <c r="A26" s="43"/>
      <c r="B26" s="42"/>
      <c r="C26" s="42"/>
      <c r="D26" s="5"/>
      <c r="E26" s="6"/>
      <c r="F26" s="7"/>
      <c r="G26" s="7"/>
      <c r="H26" s="8"/>
      <c r="I26" s="4"/>
      <c r="J26" s="23"/>
    </row>
    <row r="27" spans="1:10" x14ac:dyDescent="0.25">
      <c r="A27" s="43"/>
      <c r="B27" s="42"/>
      <c r="C27" s="42"/>
      <c r="D27" s="5"/>
      <c r="E27" s="10"/>
      <c r="F27" s="11"/>
      <c r="G27" s="7"/>
      <c r="H27" s="8"/>
      <c r="I27" s="4"/>
      <c r="J27" s="23"/>
    </row>
    <row r="28" spans="1:10" x14ac:dyDescent="0.25">
      <c r="A28" s="43"/>
      <c r="B28" s="4"/>
      <c r="C28" s="4"/>
      <c r="D28" s="5"/>
      <c r="E28" s="6"/>
      <c r="F28" s="7"/>
      <c r="G28" s="7"/>
      <c r="H28" s="8"/>
      <c r="I28" s="4"/>
      <c r="J28" s="23"/>
    </row>
    <row r="29" spans="1:10" x14ac:dyDescent="0.25">
      <c r="A29" s="43"/>
      <c r="B29" s="4"/>
      <c r="C29" s="4"/>
      <c r="D29" s="5"/>
      <c r="E29" s="6"/>
      <c r="F29" s="7"/>
      <c r="G29" s="7"/>
      <c r="H29" s="8"/>
      <c r="I29" s="4"/>
      <c r="J29" s="23"/>
    </row>
    <row r="30" spans="1:10" x14ac:dyDescent="0.25">
      <c r="A30" s="43"/>
      <c r="B30" s="4"/>
      <c r="C30" s="4"/>
      <c r="D30" s="5"/>
      <c r="E30" s="6"/>
      <c r="F30" s="7"/>
      <c r="G30" s="7"/>
      <c r="H30" s="8"/>
      <c r="I30" s="4"/>
      <c r="J30" s="23"/>
    </row>
    <row r="31" spans="1:10" x14ac:dyDescent="0.25">
      <c r="A31" s="43"/>
      <c r="B31" s="4"/>
      <c r="C31" s="4"/>
      <c r="D31" s="5"/>
      <c r="E31" s="6"/>
      <c r="F31" s="7"/>
      <c r="G31" s="7"/>
      <c r="H31" s="8"/>
      <c r="I31" s="4"/>
      <c r="J31" s="23"/>
    </row>
    <row r="32" spans="1:10" x14ac:dyDescent="0.25">
      <c r="A32" s="43"/>
      <c r="B32" s="4"/>
      <c r="C32" s="4"/>
      <c r="D32" s="5"/>
      <c r="E32" s="6"/>
      <c r="F32" s="7"/>
      <c r="G32" s="7"/>
      <c r="H32" s="8"/>
      <c r="I32" s="4"/>
      <c r="J32" s="23"/>
    </row>
    <row r="33" spans="1:10" x14ac:dyDescent="0.25">
      <c r="A33" s="43"/>
      <c r="B33" s="4"/>
      <c r="C33" s="4"/>
      <c r="D33" s="5"/>
      <c r="E33" s="6"/>
      <c r="F33" s="7"/>
      <c r="G33" s="7"/>
      <c r="H33" s="8"/>
      <c r="I33" s="4"/>
      <c r="J33" s="23"/>
    </row>
    <row r="34" spans="1:10" x14ac:dyDescent="0.25">
      <c r="A34" s="43"/>
      <c r="B34" s="4"/>
      <c r="C34" s="4"/>
      <c r="D34" s="5"/>
      <c r="E34" s="6"/>
      <c r="F34" s="7"/>
      <c r="G34" s="7"/>
      <c r="H34" s="8"/>
      <c r="I34" s="4"/>
      <c r="J34" s="23"/>
    </row>
    <row r="35" spans="1:10" x14ac:dyDescent="0.25">
      <c r="A35" s="43"/>
      <c r="B35" s="4"/>
      <c r="C35" s="4"/>
      <c r="D35" s="5"/>
      <c r="E35" s="6"/>
      <c r="F35" s="7"/>
      <c r="G35" s="7"/>
      <c r="H35" s="8"/>
      <c r="I35" s="4"/>
      <c r="J35" s="23"/>
    </row>
    <row r="36" spans="1:10" x14ac:dyDescent="0.25">
      <c r="A36" s="43"/>
      <c r="B36" s="4"/>
      <c r="C36" s="4"/>
      <c r="D36" s="5"/>
      <c r="E36" s="6"/>
      <c r="F36" s="7"/>
      <c r="G36" s="7"/>
      <c r="H36" s="8"/>
      <c r="I36" s="4"/>
      <c r="J36" s="23"/>
    </row>
    <row r="37" spans="1:10" x14ac:dyDescent="0.25">
      <c r="A37" s="43"/>
      <c r="B37" s="4"/>
      <c r="C37" s="4"/>
      <c r="D37" s="5"/>
      <c r="E37" s="6"/>
      <c r="F37" s="7"/>
      <c r="G37" s="7"/>
      <c r="H37" s="8"/>
      <c r="I37" s="4"/>
      <c r="J37" s="23"/>
    </row>
    <row r="38" spans="1:10" x14ac:dyDescent="0.25">
      <c r="A38" s="43"/>
      <c r="B38" s="4"/>
      <c r="C38" s="4"/>
      <c r="D38" s="5"/>
      <c r="E38" s="6"/>
      <c r="F38" s="7"/>
      <c r="G38" s="7"/>
      <c r="H38" s="8"/>
      <c r="I38" s="4"/>
      <c r="J38" s="23"/>
    </row>
    <row r="39" spans="1:10" x14ac:dyDescent="0.25">
      <c r="A39" s="43"/>
      <c r="B39" s="4"/>
      <c r="C39" s="4"/>
      <c r="D39" s="5"/>
      <c r="E39" s="6"/>
      <c r="F39" s="7"/>
      <c r="G39" s="7"/>
      <c r="H39" s="8"/>
      <c r="I39" s="4"/>
      <c r="J39" s="23"/>
    </row>
    <row r="40" spans="1:10" ht="16.5" thickBot="1" x14ac:dyDescent="0.3">
      <c r="A40" s="44"/>
      <c r="B40" s="159"/>
      <c r="C40" s="159"/>
      <c r="D40" s="25"/>
      <c r="E40" s="26"/>
      <c r="F40" s="27"/>
      <c r="G40" s="27"/>
      <c r="H40" s="160"/>
      <c r="I40" s="159"/>
      <c r="J40" s="158"/>
    </row>
    <row r="41" spans="1:10" x14ac:dyDescent="0.25">
      <c r="A41" s="1" t="s">
        <v>168</v>
      </c>
    </row>
  </sheetData>
  <sheetProtection algorithmName="SHA-512" hashValue="oA1K/vRLEBek5s7ckOuND88Uk/fQ6SxpKFcSAbpzZprbuxXXQzVGZl1AwAxq15+CGMQmTfoWHFdTQ7tHjmDZKw==" saltValue="wN2xrCeZiDKz2d+54XM+fQ==" spinCount="100000" sheet="1" objects="1" scenarios="1"/>
  <mergeCells count="1">
    <mergeCell ref="A1:J1"/>
  </mergeCells>
  <dataValidations xWindow="532" yWindow="513" count="12">
    <dataValidation allowBlank="1" showInputMessage="1" showErrorMessage="1" promptTitle="Expiration Date" prompt="Enter the expiration date of the staff’s license in mm/dd/yyyy format." sqref="J4:J40" xr:uid="{6128BD0D-453E-4EDF-A71E-CFC85FBEA754}"/>
    <dataValidation allowBlank="1" showInputMessage="1" showErrorMessage="1" promptTitle="Type" prompt="Enter a license type (TCH-teacher, SSP-special service provider, ADM-administrator, etc.) Indicate N/A if a CDE license is not required fo the job. " sqref="H4:H40" xr:uid="{9848EE8B-B001-4558-948E-F889E872BF4C}"/>
    <dataValidation allowBlank="1" showInputMessage="1" showErrorMessage="1" promptTitle="Type Definititon " prompt="license type (TCH-teacher, SSP-special service provider, ADM-administrator, _x000a_etc.) Indicate N/A if a CDE license is not required fo the job. " sqref="H3" xr:uid="{E3BDAB0F-7936-43E7-86F8-4FAAA3A8AAAE}"/>
    <dataValidation allowBlank="1" showInputMessage="1" showErrorMessage="1" promptTitle="Employee Benefits" prompt="Enter the annual compensation provided to employees including social security, group insurance (health, dental, and life), unemployment/workers compensation, pension plan, etc." sqref="G4:G40" xr:uid="{32C870C3-B7F7-4B66-B809-25ED49C4FD67}"/>
    <dataValidation allowBlank="1" showInputMessage="1" showErrorMessage="1" promptTitle="Employee Benefits Definition" prompt="The annual compensation provided to employees including social security, group insurance (health, dental, and life), unemployment/workers compensation, pension plan, etc." sqref="G3" xr:uid="{31CE2485-DDE4-4F8D-8857-FB538450F065}"/>
    <dataValidation allowBlank="1" showInputMessage="1" showErrorMessage="1" promptTitle="Base Salary Definition" prompt="Salary must be prorated per the reported FTE based on the actual hire date. If staff has multiple assignments, separate records are reported for each job code/staff title. " sqref="F3" xr:uid="{63F30DFA-2F1F-46D2-A727-802A16F01BB3}"/>
    <dataValidation allowBlank="1" showInputMessage="1" showErrorMessage="1" promptTitle="FTE Definition" prompt="The number of total hours worked divided by the maximum number of compensable hours in a full-time schedule. An FTE of 1.00 is equivalent to a full-time position. " sqref="E3" xr:uid="{402ADD67-7523-4F74-83A1-84B26AC62776}"/>
    <dataValidation allowBlank="1" showInputMessage="1" showErrorMessage="1" promptTitle="FTE" prompt="If staff has multiple assignments, separate records are reported for each job code/staff title. Each job code/staff title record must contain the FTE attributed to that assignment." sqref="E4:E40" xr:uid="{58E33F98-0DDF-4029-BD41-C3B8AC8AD7A1}"/>
    <dataValidation type="whole" allowBlank="1" showInputMessage="1" showErrorMessage="1" errorTitle="Last Four Digits" error="Only enter the last four digits of the employee's social security number. " promptTitle="Social Security " prompt="Input only the last four digits of the social security number." sqref="D4:D40" xr:uid="{2DE482A3-ACC7-4310-9CDA-1967183FD717}">
      <formula1>0</formula1>
      <formula2>9999</formula2>
    </dataValidation>
    <dataValidation allowBlank="1" showInputMessage="1" showErrorMessage="1" promptTitle="Last Name" prompt="The last name of the staff reported in the job code/staff title." sqref="C4:C40" xr:uid="{949C0CFF-0BC0-4BAC-AB4D-652327A5AF38}"/>
    <dataValidation allowBlank="1" showInputMessage="1" showErrorMessage="1" promptTitle="First Name" prompt="The first name of the staff reported in the job code/staff title." sqref="B4:B40" xr:uid="{A56F9907-83F2-412B-BCB1-6539CEBE64A9}"/>
    <dataValidation allowBlank="1" showInputMessage="1" showErrorMessage="1" promptTitle="Endorsement" prompt="Enter the endorsement on the staff’s license (Deaf/Hard of Hearing Specialist, Speech-Language Pathologist, Director of Special Education, etc.)." sqref="I4:I40" xr:uid="{BDB18A69-453D-4DEE-812D-2D62BF12DA36}"/>
  </dataValidations>
  <pageMargins left="0.25" right="0.25" top="0.75" bottom="0.75" header="0.3" footer="0.3"/>
  <pageSetup scale="99" fitToHeight="0" orientation="landscape" horizontalDpi="1200" verticalDpi="1200" r:id="rId1"/>
  <extLst>
    <ext xmlns:x14="http://schemas.microsoft.com/office/spreadsheetml/2009/9/main" uri="{CCE6A557-97BC-4b89-ADB6-D9C93CAAB3DF}">
      <x14:dataValidations xmlns:xm="http://schemas.microsoft.com/office/excel/2006/main" xWindow="532" yWindow="513" count="1">
        <x14:dataValidation type="list" allowBlank="1" showInputMessage="1" showErrorMessage="1" promptTitle="Job Code" prompt="Select the job code appropriate for the assignment from the drop-down list." xr:uid="{F3262958-303C-4CC1-B02B-4436DFB3C401}">
          <x14:formula1>
            <xm:f>Data!$A$34:$A$47</xm:f>
          </x14:formula1>
          <xm:sqref>A4:A40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B05EA-017E-4C01-A9E2-A06101CB3884}">
  <sheetPr>
    <pageSetUpPr fitToPage="1"/>
  </sheetPr>
  <dimension ref="A1:K41"/>
  <sheetViews>
    <sheetView showGridLines="0" showRuler="0" zoomScaleNormal="100" workbookViewId="0">
      <selection activeCell="A4" sqref="A4"/>
    </sheetView>
  </sheetViews>
  <sheetFormatPr defaultColWidth="5.375" defaultRowHeight="15.75" x14ac:dyDescent="0.25"/>
  <cols>
    <col min="1" max="1" width="12.625" style="1" customWidth="1"/>
    <col min="2" max="2" width="13.25" style="1" customWidth="1"/>
    <col min="3" max="3" width="12.875" style="1" customWidth="1"/>
    <col min="4" max="5" width="13.125" style="1" customWidth="1"/>
    <col min="6" max="6" width="6.875" style="1" customWidth="1"/>
    <col min="7" max="7" width="12.25" style="1" customWidth="1"/>
    <col min="8" max="8" width="11.125" style="1" customWidth="1"/>
    <col min="9" max="10" width="13" style="1" customWidth="1"/>
    <col min="11" max="11" width="13.875" style="1" customWidth="1"/>
    <col min="12" max="16384" width="5.375" style="1"/>
  </cols>
  <sheetData>
    <row r="1" spans="1:11" ht="32.25" customHeight="1" x14ac:dyDescent="0.25">
      <c r="A1" s="282" t="s">
        <v>143</v>
      </c>
      <c r="B1" s="283"/>
      <c r="C1" s="283"/>
      <c r="D1" s="283"/>
      <c r="E1" s="283"/>
      <c r="F1" s="283"/>
      <c r="G1" s="283"/>
      <c r="H1" s="283"/>
      <c r="I1" s="283"/>
      <c r="J1" s="283"/>
      <c r="K1" s="284"/>
    </row>
    <row r="2" spans="1:11" ht="70.5" customHeight="1" thickBot="1" x14ac:dyDescent="0.3">
      <c r="A2" s="119" t="s">
        <v>180</v>
      </c>
      <c r="B2" s="87">
        <f>'1_Program_ID'!B4</f>
        <v>0</v>
      </c>
      <c r="C2" s="174" t="s">
        <v>102</v>
      </c>
      <c r="D2" s="174" t="s">
        <v>102</v>
      </c>
      <c r="E2" s="174" t="s">
        <v>102</v>
      </c>
      <c r="F2" s="174" t="s">
        <v>102</v>
      </c>
      <c r="G2" s="174" t="s">
        <v>102</v>
      </c>
      <c r="H2" s="174" t="s">
        <v>102</v>
      </c>
      <c r="I2" s="174" t="s">
        <v>102</v>
      </c>
      <c r="J2" s="174" t="s">
        <v>102</v>
      </c>
      <c r="K2" s="175" t="s">
        <v>102</v>
      </c>
    </row>
    <row r="3" spans="1:11" ht="79.5" customHeight="1" thickBot="1" x14ac:dyDescent="0.3">
      <c r="A3" s="22" t="s">
        <v>25</v>
      </c>
      <c r="B3" s="22" t="s">
        <v>179</v>
      </c>
      <c r="C3" s="88" t="s">
        <v>1</v>
      </c>
      <c r="D3" s="88" t="s">
        <v>2</v>
      </c>
      <c r="E3" s="22" t="s">
        <v>3</v>
      </c>
      <c r="F3" s="88" t="s">
        <v>4</v>
      </c>
      <c r="G3" s="88" t="s">
        <v>5</v>
      </c>
      <c r="H3" s="22" t="s">
        <v>6</v>
      </c>
      <c r="I3" s="22" t="s">
        <v>24</v>
      </c>
      <c r="J3" s="22" t="s">
        <v>178</v>
      </c>
      <c r="K3" s="22" t="s">
        <v>23</v>
      </c>
    </row>
    <row r="4" spans="1:11" x14ac:dyDescent="0.25">
      <c r="A4" s="167"/>
      <c r="B4" s="168"/>
      <c r="C4" s="42"/>
      <c r="D4" s="42"/>
      <c r="E4" s="5"/>
      <c r="F4" s="6"/>
      <c r="G4" s="7"/>
      <c r="H4" s="7"/>
      <c r="I4" s="41"/>
      <c r="J4" s="41"/>
      <c r="K4" s="23"/>
    </row>
    <row r="5" spans="1:11" x14ac:dyDescent="0.25">
      <c r="A5" s="43"/>
      <c r="B5" s="42"/>
      <c r="C5" s="42"/>
      <c r="D5" s="42"/>
      <c r="E5" s="5"/>
      <c r="F5" s="6"/>
      <c r="G5" s="7"/>
      <c r="H5" s="7"/>
      <c r="I5" s="41"/>
      <c r="J5" s="41"/>
      <c r="K5" s="23"/>
    </row>
    <row r="6" spans="1:11" x14ac:dyDescent="0.25">
      <c r="A6" s="43"/>
      <c r="B6" s="42"/>
      <c r="C6" s="42"/>
      <c r="D6" s="42"/>
      <c r="E6" s="9"/>
      <c r="F6" s="10"/>
      <c r="G6" s="11"/>
      <c r="H6" s="11"/>
      <c r="I6" s="41"/>
      <c r="J6" s="41"/>
      <c r="K6" s="23"/>
    </row>
    <row r="7" spans="1:11" x14ac:dyDescent="0.25">
      <c r="A7" s="43"/>
      <c r="B7" s="42"/>
      <c r="C7" s="42"/>
      <c r="D7" s="42"/>
      <c r="E7" s="5"/>
      <c r="F7" s="6"/>
      <c r="G7" s="7"/>
      <c r="H7" s="7"/>
      <c r="I7" s="41"/>
      <c r="J7" s="41"/>
      <c r="K7" s="23"/>
    </row>
    <row r="8" spans="1:11" x14ac:dyDescent="0.25">
      <c r="A8" s="43"/>
      <c r="B8" s="42"/>
      <c r="C8" s="42"/>
      <c r="D8" s="42"/>
      <c r="E8" s="5"/>
      <c r="F8" s="6"/>
      <c r="G8" s="7"/>
      <c r="H8" s="7"/>
      <c r="I8" s="41"/>
      <c r="J8" s="41"/>
      <c r="K8" s="23"/>
    </row>
    <row r="9" spans="1:11" x14ac:dyDescent="0.25">
      <c r="A9" s="43"/>
      <c r="B9" s="42"/>
      <c r="C9" s="42"/>
      <c r="D9" s="42"/>
      <c r="E9" s="9"/>
      <c r="F9" s="10"/>
      <c r="G9" s="11"/>
      <c r="H9" s="11"/>
      <c r="I9" s="41"/>
      <c r="J9" s="41"/>
      <c r="K9" s="23"/>
    </row>
    <row r="10" spans="1:11" x14ac:dyDescent="0.25">
      <c r="A10" s="43"/>
      <c r="B10" s="42"/>
      <c r="C10" s="42"/>
      <c r="D10" s="42"/>
      <c r="E10" s="5"/>
      <c r="F10" s="6"/>
      <c r="G10" s="7"/>
      <c r="H10" s="7"/>
      <c r="I10" s="41"/>
      <c r="J10" s="41"/>
      <c r="K10" s="23"/>
    </row>
    <row r="11" spans="1:11" x14ac:dyDescent="0.25">
      <c r="A11" s="43"/>
      <c r="B11" s="42"/>
      <c r="C11" s="42"/>
      <c r="D11" s="42"/>
      <c r="E11" s="9"/>
      <c r="F11" s="10"/>
      <c r="G11" s="11"/>
      <c r="H11" s="11"/>
      <c r="I11" s="41"/>
      <c r="J11" s="41"/>
      <c r="K11" s="23"/>
    </row>
    <row r="12" spans="1:11" x14ac:dyDescent="0.25">
      <c r="A12" s="43"/>
      <c r="B12" s="42"/>
      <c r="C12" s="42"/>
      <c r="D12" s="42"/>
      <c r="E12" s="5"/>
      <c r="F12" s="6"/>
      <c r="G12" s="7"/>
      <c r="H12" s="7"/>
      <c r="I12" s="41"/>
      <c r="J12" s="41"/>
      <c r="K12" s="23"/>
    </row>
    <row r="13" spans="1:11" x14ac:dyDescent="0.25">
      <c r="A13" s="43"/>
      <c r="B13" s="42"/>
      <c r="C13" s="42"/>
      <c r="D13" s="42"/>
      <c r="E13" s="9"/>
      <c r="F13" s="10"/>
      <c r="G13" s="11"/>
      <c r="H13" s="7"/>
      <c r="I13" s="41"/>
      <c r="J13" s="41"/>
      <c r="K13" s="23"/>
    </row>
    <row r="14" spans="1:11" x14ac:dyDescent="0.25">
      <c r="A14" s="43"/>
      <c r="B14" s="42"/>
      <c r="C14" s="42"/>
      <c r="D14" s="42"/>
      <c r="E14" s="5"/>
      <c r="F14" s="6"/>
      <c r="G14" s="7"/>
      <c r="H14" s="7"/>
      <c r="I14" s="41"/>
      <c r="J14" s="41"/>
      <c r="K14" s="23"/>
    </row>
    <row r="15" spans="1:11" x14ac:dyDescent="0.25">
      <c r="A15" s="43"/>
      <c r="B15" s="42"/>
      <c r="C15" s="42"/>
      <c r="D15" s="42"/>
      <c r="E15" s="9"/>
      <c r="F15" s="10"/>
      <c r="G15" s="11"/>
      <c r="H15" s="7"/>
      <c r="I15" s="41"/>
      <c r="J15" s="41"/>
      <c r="K15" s="23"/>
    </row>
    <row r="16" spans="1:11" x14ac:dyDescent="0.25">
      <c r="A16" s="43"/>
      <c r="B16" s="42"/>
      <c r="C16" s="42"/>
      <c r="D16" s="42"/>
      <c r="E16" s="5"/>
      <c r="F16" s="6"/>
      <c r="G16" s="7"/>
      <c r="H16" s="7"/>
      <c r="I16" s="41"/>
      <c r="J16" s="41"/>
      <c r="K16" s="23"/>
    </row>
    <row r="17" spans="1:11" x14ac:dyDescent="0.25">
      <c r="A17" s="43"/>
      <c r="B17" s="42"/>
      <c r="C17" s="42"/>
      <c r="D17" s="42"/>
      <c r="E17" s="9"/>
      <c r="F17" s="10"/>
      <c r="G17" s="11"/>
      <c r="H17" s="7"/>
      <c r="I17" s="41"/>
      <c r="J17" s="41"/>
      <c r="K17" s="23"/>
    </row>
    <row r="18" spans="1:11" x14ac:dyDescent="0.25">
      <c r="A18" s="43"/>
      <c r="B18" s="42"/>
      <c r="C18" s="42"/>
      <c r="D18" s="42"/>
      <c r="E18" s="5"/>
      <c r="F18" s="10"/>
      <c r="G18" s="11"/>
      <c r="H18" s="7"/>
      <c r="I18" s="41"/>
      <c r="J18" s="41"/>
      <c r="K18" s="23"/>
    </row>
    <row r="19" spans="1:11" x14ac:dyDescent="0.25">
      <c r="A19" s="43"/>
      <c r="B19" s="42"/>
      <c r="C19" s="42"/>
      <c r="D19" s="42"/>
      <c r="E19" s="5"/>
      <c r="F19" s="6"/>
      <c r="G19" s="7"/>
      <c r="H19" s="7"/>
      <c r="I19" s="41"/>
      <c r="J19" s="41"/>
      <c r="K19" s="23"/>
    </row>
    <row r="20" spans="1:11" x14ac:dyDescent="0.25">
      <c r="A20" s="43"/>
      <c r="B20" s="42"/>
      <c r="C20" s="42"/>
      <c r="D20" s="42"/>
      <c r="E20" s="5"/>
      <c r="F20" s="10"/>
      <c r="G20" s="11"/>
      <c r="H20" s="7"/>
      <c r="I20" s="41"/>
      <c r="J20" s="41"/>
      <c r="K20" s="23"/>
    </row>
    <row r="21" spans="1:11" x14ac:dyDescent="0.25">
      <c r="A21" s="43"/>
      <c r="B21" s="42"/>
      <c r="C21" s="42"/>
      <c r="D21" s="42"/>
      <c r="E21" s="5"/>
      <c r="F21" s="6"/>
      <c r="G21" s="7"/>
      <c r="H21" s="7"/>
      <c r="I21" s="41"/>
      <c r="J21" s="41"/>
      <c r="K21" s="23"/>
    </row>
    <row r="22" spans="1:11" x14ac:dyDescent="0.25">
      <c r="A22" s="43"/>
      <c r="B22" s="42"/>
      <c r="C22" s="42"/>
      <c r="D22" s="42"/>
      <c r="E22" s="5"/>
      <c r="F22" s="10"/>
      <c r="G22" s="11"/>
      <c r="H22" s="7"/>
      <c r="I22" s="41"/>
      <c r="J22" s="41"/>
      <c r="K22" s="23"/>
    </row>
    <row r="23" spans="1:11" x14ac:dyDescent="0.25">
      <c r="A23" s="43"/>
      <c r="B23" s="42"/>
      <c r="C23" s="42"/>
      <c r="D23" s="42"/>
      <c r="E23" s="5"/>
      <c r="F23" s="6"/>
      <c r="G23" s="7"/>
      <c r="H23" s="7"/>
      <c r="I23" s="41"/>
      <c r="J23" s="41"/>
      <c r="K23" s="23"/>
    </row>
    <row r="24" spans="1:11" x14ac:dyDescent="0.25">
      <c r="A24" s="43"/>
      <c r="B24" s="42"/>
      <c r="C24" s="42"/>
      <c r="D24" s="42"/>
      <c r="E24" s="5"/>
      <c r="F24" s="6"/>
      <c r="G24" s="7"/>
      <c r="H24" s="7"/>
      <c r="I24" s="41"/>
      <c r="J24" s="41"/>
      <c r="K24" s="23"/>
    </row>
    <row r="25" spans="1:11" x14ac:dyDescent="0.25">
      <c r="A25" s="43"/>
      <c r="B25" s="42"/>
      <c r="C25" s="42"/>
      <c r="D25" s="42"/>
      <c r="E25" s="5"/>
      <c r="F25" s="10"/>
      <c r="G25" s="11"/>
      <c r="H25" s="7"/>
      <c r="I25" s="41"/>
      <c r="J25" s="41"/>
      <c r="K25" s="23"/>
    </row>
    <row r="26" spans="1:11" x14ac:dyDescent="0.25">
      <c r="A26" s="43"/>
      <c r="B26" s="42"/>
      <c r="C26" s="42"/>
      <c r="D26" s="42"/>
      <c r="E26" s="5"/>
      <c r="F26" s="6"/>
      <c r="G26" s="7"/>
      <c r="H26" s="7"/>
      <c r="I26" s="41"/>
      <c r="J26" s="41"/>
      <c r="K26" s="23"/>
    </row>
    <row r="27" spans="1:11" x14ac:dyDescent="0.25">
      <c r="A27" s="43"/>
      <c r="B27" s="42"/>
      <c r="C27" s="42"/>
      <c r="D27" s="42"/>
      <c r="E27" s="5"/>
      <c r="F27" s="10"/>
      <c r="G27" s="11"/>
      <c r="H27" s="7"/>
      <c r="I27" s="41"/>
      <c r="J27" s="41"/>
      <c r="K27" s="23"/>
    </row>
    <row r="28" spans="1:11" x14ac:dyDescent="0.25">
      <c r="A28" s="43"/>
      <c r="B28" s="42"/>
      <c r="C28" s="42"/>
      <c r="D28" s="42"/>
      <c r="E28" s="5"/>
      <c r="F28" s="6"/>
      <c r="G28" s="7"/>
      <c r="H28" s="7"/>
      <c r="I28" s="41"/>
      <c r="J28" s="41"/>
      <c r="K28" s="23"/>
    </row>
    <row r="29" spans="1:11" x14ac:dyDescent="0.25">
      <c r="A29" s="43"/>
      <c r="B29" s="42"/>
      <c r="C29" s="42"/>
      <c r="D29" s="42"/>
      <c r="E29" s="9"/>
      <c r="F29" s="10"/>
      <c r="G29" s="11"/>
      <c r="H29" s="7"/>
      <c r="I29" s="41"/>
      <c r="J29" s="46"/>
      <c r="K29" s="24"/>
    </row>
    <row r="30" spans="1:11" x14ac:dyDescent="0.25">
      <c r="A30" s="43"/>
      <c r="B30" s="42"/>
      <c r="C30" s="42"/>
      <c r="D30" s="42"/>
      <c r="E30" s="5"/>
      <c r="F30" s="6"/>
      <c r="G30" s="7"/>
      <c r="H30" s="7"/>
      <c r="I30" s="41"/>
      <c r="J30" s="41"/>
      <c r="K30" s="23"/>
    </row>
    <row r="31" spans="1:11" x14ac:dyDescent="0.25">
      <c r="A31" s="43"/>
      <c r="B31" s="42"/>
      <c r="C31" s="42"/>
      <c r="D31" s="42"/>
      <c r="E31" s="9"/>
      <c r="F31" s="10"/>
      <c r="G31" s="11"/>
      <c r="H31" s="7"/>
      <c r="I31" s="41"/>
      <c r="J31" s="46"/>
      <c r="K31" s="24"/>
    </row>
    <row r="32" spans="1:11" x14ac:dyDescent="0.25">
      <c r="A32" s="43"/>
      <c r="B32" s="42"/>
      <c r="C32" s="42"/>
      <c r="D32" s="42"/>
      <c r="E32" s="5"/>
      <c r="F32" s="6"/>
      <c r="G32" s="7"/>
      <c r="H32" s="7"/>
      <c r="I32" s="41"/>
      <c r="J32" s="46"/>
      <c r="K32" s="24"/>
    </row>
    <row r="33" spans="1:11" x14ac:dyDescent="0.25">
      <c r="A33" s="43"/>
      <c r="B33" s="42"/>
      <c r="C33" s="42"/>
      <c r="D33" s="42"/>
      <c r="E33" s="9"/>
      <c r="F33" s="10"/>
      <c r="G33" s="11"/>
      <c r="H33" s="7"/>
      <c r="I33" s="41"/>
      <c r="J33" s="46"/>
      <c r="K33" s="24"/>
    </row>
    <row r="34" spans="1:11" x14ac:dyDescent="0.25">
      <c r="A34" s="43"/>
      <c r="B34" s="42"/>
      <c r="C34" s="42"/>
      <c r="D34" s="42"/>
      <c r="E34" s="5"/>
      <c r="F34" s="6"/>
      <c r="G34" s="7"/>
      <c r="H34" s="7"/>
      <c r="I34" s="41"/>
      <c r="J34" s="46"/>
      <c r="K34" s="24"/>
    </row>
    <row r="35" spans="1:11" x14ac:dyDescent="0.25">
      <c r="A35" s="43"/>
      <c r="B35" s="42"/>
      <c r="C35" s="42"/>
      <c r="D35" s="42"/>
      <c r="E35" s="5"/>
      <c r="F35" s="6"/>
      <c r="G35" s="7"/>
      <c r="H35" s="7"/>
      <c r="I35" s="41"/>
      <c r="J35" s="46"/>
      <c r="K35" s="24"/>
    </row>
    <row r="36" spans="1:11" x14ac:dyDescent="0.25">
      <c r="A36" s="43"/>
      <c r="B36" s="42"/>
      <c r="C36" s="42"/>
      <c r="D36" s="42"/>
      <c r="E36" s="5"/>
      <c r="F36" s="6"/>
      <c r="G36" s="7"/>
      <c r="H36" s="7"/>
      <c r="I36" s="41"/>
      <c r="J36" s="46"/>
      <c r="K36" s="24"/>
    </row>
    <row r="37" spans="1:11" x14ac:dyDescent="0.25">
      <c r="A37" s="43"/>
      <c r="B37" s="42"/>
      <c r="C37" s="42"/>
      <c r="D37" s="42"/>
      <c r="E37" s="5"/>
      <c r="F37" s="6"/>
      <c r="G37" s="7"/>
      <c r="H37" s="7"/>
      <c r="I37" s="41"/>
      <c r="J37" s="46"/>
      <c r="K37" s="24"/>
    </row>
    <row r="38" spans="1:11" x14ac:dyDescent="0.25">
      <c r="A38" s="43"/>
      <c r="B38" s="42"/>
      <c r="C38" s="42"/>
      <c r="D38" s="42"/>
      <c r="E38" s="5"/>
      <c r="F38" s="6"/>
      <c r="G38" s="7"/>
      <c r="H38" s="7"/>
      <c r="I38" s="41"/>
      <c r="J38" s="46"/>
      <c r="K38" s="24"/>
    </row>
    <row r="39" spans="1:11" x14ac:dyDescent="0.25">
      <c r="A39" s="43"/>
      <c r="B39" s="42"/>
      <c r="C39" s="42"/>
      <c r="D39" s="42"/>
      <c r="E39" s="5"/>
      <c r="F39" s="6"/>
      <c r="G39" s="7"/>
      <c r="H39" s="7"/>
      <c r="I39" s="41"/>
      <c r="J39" s="46"/>
      <c r="K39" s="24"/>
    </row>
    <row r="40" spans="1:11" ht="16.5" thickBot="1" x14ac:dyDescent="0.3">
      <c r="A40" s="44"/>
      <c r="B40" s="45"/>
      <c r="C40" s="45"/>
      <c r="D40" s="45"/>
      <c r="E40" s="25"/>
      <c r="F40" s="26"/>
      <c r="G40" s="27"/>
      <c r="H40" s="27"/>
      <c r="I40" s="157"/>
      <c r="J40" s="47"/>
      <c r="K40" s="28"/>
    </row>
    <row r="41" spans="1:11" x14ac:dyDescent="0.25">
      <c r="A41" s="1" t="s">
        <v>168</v>
      </c>
    </row>
  </sheetData>
  <sheetProtection algorithmName="SHA-512" hashValue="h/n4XU2EBD4geSY8+6VSNNQgkFcDxEC41tc4n1WltvdgS7/bjT/MrZ75RHg4upXWJn34EFiLi6wQxCZjPEIocw==" saltValue="EbR/T3qbPaOytgWHZITcmw==" spinCount="100000" sheet="1" objects="1" scenarios="1"/>
  <mergeCells count="1">
    <mergeCell ref="A1:K1"/>
  </mergeCells>
  <dataValidations count="13">
    <dataValidation allowBlank="1" showInputMessage="1" showErrorMessage="1" promptTitle="First Name" prompt="The first name of the staff reported in the job code/staff title." sqref="C4:C40" xr:uid="{5E6DF41C-0032-4FAB-A646-E8D3B9CCE2EF}"/>
    <dataValidation allowBlank="1" showInputMessage="1" showErrorMessage="1" promptTitle="Last Name" prompt="The last name of the staff reported in the job code/staff title." sqref="D4:D40" xr:uid="{AE7D736F-FEF7-442B-B6FC-88E877F0B4C8}"/>
    <dataValidation type="whole" allowBlank="1" showInputMessage="1" showErrorMessage="1" errorTitle="Last Four Digits" error="Only enter the last four digits of the employee's social security number. " promptTitle="Social Security " prompt="Input only the last four digits of the social security number." sqref="E4:E40" xr:uid="{3B58E7D5-CD49-494D-9816-C3D8874E6DC0}">
      <formula1>0</formula1>
      <formula2>9999</formula2>
    </dataValidation>
    <dataValidation allowBlank="1" showInputMessage="1" showErrorMessage="1" promptTitle="FTE" prompt="If staff has multiple assignments, separate records are reported for each job code/staff title. Each job code/staff title record must contain the FTE attributed to that assignment." sqref="F4:F40" xr:uid="{225392EE-3CB3-4737-A5E4-555BCEDD8BC1}"/>
    <dataValidation allowBlank="1" showInputMessage="1" showErrorMessage="1" promptTitle="FTE Definition" prompt="The number of total hours worked divided by the maximum number of compensable hours in a full-time schedule. An FTE of 1.00 is equivalent to a full-time position. " sqref="F3" xr:uid="{E852E3F7-9280-4315-81A3-AD23D3B14CE2}"/>
    <dataValidation allowBlank="1" showInputMessage="1" showErrorMessage="1" promptTitle="Base Salary Definition" prompt="Salary must be prorated per the reported FTE based on the actual hire date. If staff has multiple assignments, separate records are reported for each job code/staff title. " sqref="G3" xr:uid="{CD93F423-4850-40F6-8C97-F35E60FBBFAD}"/>
    <dataValidation allowBlank="1" showInputMessage="1" showErrorMessage="1" promptTitle="Employee Benefits Definition" prompt="The annual compensation provided to employees including social security, group insurance (health, dental, and life), unemployment/workers compensation, pension plan, etc." sqref="H3" xr:uid="{CEFEC2EA-817B-438C-A1D8-D35DBAF0CA7D}"/>
    <dataValidation allowBlank="1" showInputMessage="1" showErrorMessage="1" promptTitle="Employee Benefits" prompt="Enter the annual compensation provided to employees including social security, group insurance (health, dental, and life), unemployment/workers compensation, pension plan, etc." sqref="H4:H40" xr:uid="{43305985-78A5-456A-ACE4-67406392E8FF}"/>
    <dataValidation allowBlank="1" showInputMessage="1" showErrorMessage="1" promptTitle="Type Definititon " prompt="license type (TCH-teacher, SSP-special service provider, ADM-administrator, _x000a_etc.) Indicate N/A if a CDE license is not required fo the job. " sqref="I3" xr:uid="{6306C18E-C907-4D1B-8836-F71F3892EE61}"/>
    <dataValidation allowBlank="1" showInputMessage="1" showErrorMessage="1" promptTitle="Endorsement" prompt="Enter the endorsement on the staff’s license (Deaf/Hard of Hearing Specialist, Speech-Language Pathologist, Director of Special Education, etc.)" sqref="J4:J40" xr:uid="{7BA80F51-FA9E-4F7D-9691-0A4DE1E8F2F7}"/>
    <dataValidation allowBlank="1" showInputMessage="1" showErrorMessage="1" promptTitle="Expiration Date" prompt="Enter the expiration date of the staff’s license in mm/dd/yyyy format." sqref="K4:K40" xr:uid="{C025080C-0CB6-460F-A6F3-5EDCC1FF8D1E}"/>
    <dataValidation allowBlank="1" showInputMessage="1" showErrorMessage="1" promptTitle="Staff Title" prompt="Enter a title per the specific duties and responsibilities of an assignment. Allowable job codes/staff titles are those appropriate for public online programs serving students with a disability." sqref="B4:B40" xr:uid="{1C85B6CB-A850-4EAC-8F59-C83FDE1D2554}"/>
    <dataValidation allowBlank="1" showInputMessage="1" showErrorMessage="1" promptTitle="Type" prompt="Enter a license type (TCH-teacher, SSP-special service provider, ADM-administrator, etc.) Indicate N/A if a CDE license is not required for the job. " sqref="I4:I40" xr:uid="{136E1DBD-64D3-43B7-ADEF-1F958E7CB3B8}"/>
  </dataValidations>
  <pageMargins left="0.25" right="0.25" top="0.75" bottom="0.75" header="0.3" footer="0.3"/>
  <pageSetup scale="91"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promptTitle="Job Code" prompt="Select the job code appropriate for the assignment from the drop-down list." xr:uid="{F2E408CE-E160-4DEE-BAC7-A6C570B21725}">
          <x14:formula1>
            <xm:f>Data!$A$2:$A$4</xm:f>
          </x14:formula1>
          <xm:sqref>A4:A40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82032-186D-4508-850D-7207C8F1DCE3}">
  <dimension ref="A1:E67"/>
  <sheetViews>
    <sheetView showGridLines="0" showRuler="0" zoomScale="110" zoomScaleNormal="110" workbookViewId="0">
      <selection activeCell="F17" sqref="F17"/>
    </sheetView>
  </sheetViews>
  <sheetFormatPr defaultColWidth="91.125" defaultRowHeight="15.75" x14ac:dyDescent="0.25"/>
  <cols>
    <col min="1" max="1" width="13" style="17" customWidth="1"/>
    <col min="2" max="2" width="46.25" style="15" customWidth="1"/>
    <col min="3" max="3" width="6.75" style="17" customWidth="1"/>
    <col min="4" max="5" width="12.75" style="17" customWidth="1"/>
    <col min="6" max="16384" width="91.125" style="15"/>
  </cols>
  <sheetData>
    <row r="1" spans="1:5" ht="23.25" x14ac:dyDescent="0.35">
      <c r="A1" s="285" t="s">
        <v>144</v>
      </c>
      <c r="B1" s="286"/>
      <c r="C1" s="286"/>
      <c r="D1" s="286"/>
      <c r="E1" s="287"/>
    </row>
    <row r="2" spans="1:5" ht="50.25" customHeight="1" thickBot="1" x14ac:dyDescent="0.3">
      <c r="A2" s="121" t="s">
        <v>192</v>
      </c>
      <c r="B2" s="120">
        <f>Name_of_Public_Online_Program</f>
        <v>0</v>
      </c>
      <c r="C2" s="16" t="s">
        <v>102</v>
      </c>
      <c r="D2" s="16" t="s">
        <v>102</v>
      </c>
      <c r="E2" s="176" t="s">
        <v>102</v>
      </c>
    </row>
    <row r="3" spans="1:5" ht="34.5" customHeight="1" thickBot="1" x14ac:dyDescent="0.3">
      <c r="A3" s="89" t="s">
        <v>234</v>
      </c>
      <c r="B3" s="179" t="s">
        <v>41</v>
      </c>
      <c r="C3" s="177" t="s">
        <v>102</v>
      </c>
      <c r="D3" s="177" t="s">
        <v>102</v>
      </c>
      <c r="E3" s="178" t="s">
        <v>102</v>
      </c>
    </row>
    <row r="4" spans="1:5" ht="34.5" customHeight="1" thickBot="1" x14ac:dyDescent="0.3">
      <c r="A4" s="22" t="s">
        <v>0</v>
      </c>
      <c r="B4" s="86" t="s">
        <v>26</v>
      </c>
      <c r="C4" s="22" t="s">
        <v>4</v>
      </c>
      <c r="D4" s="22" t="s">
        <v>108</v>
      </c>
      <c r="E4" s="22" t="s">
        <v>6</v>
      </c>
    </row>
    <row r="5" spans="1:5" ht="16.5" thickBot="1" x14ac:dyDescent="0.3">
      <c r="A5" s="91">
        <v>202</v>
      </c>
      <c r="B5" s="135" t="s">
        <v>39</v>
      </c>
      <c r="C5" s="136">
        <f>SUMIFS('2_Staff_Special_Education'!$E$4:$E$40,'2_Staff_Special_Education'!$A$4:$A$40,A5)</f>
        <v>0</v>
      </c>
      <c r="D5" s="137">
        <f>SUMIFS('2_Staff_Special_Education'!$F$4:$F$40,'2_Staff_Special_Education'!$A$4:$A$40,A5)</f>
        <v>0</v>
      </c>
      <c r="E5" s="77">
        <f>SUMIFS('2_Staff_Special_Education'!$G$4:$G$40,'2_Staff_Special_Education'!$A$4:$A$40,A5)</f>
        <v>0</v>
      </c>
    </row>
    <row r="6" spans="1:5" ht="16.5" thickBot="1" x14ac:dyDescent="0.3">
      <c r="A6" s="92">
        <v>238</v>
      </c>
      <c r="B6" s="69" t="s">
        <v>118</v>
      </c>
      <c r="C6" s="136">
        <f>SUMIFS('2_Staff_Special_Education'!$E$4:$E$40,'2_Staff_Special_Education'!$A$4:$A$40,A6)</f>
        <v>0</v>
      </c>
      <c r="D6" s="137">
        <f>SUMIFS('2_Staff_Special_Education'!$F$4:$F$40,'2_Staff_Special_Education'!$A$4:$A$40,A6)</f>
        <v>0</v>
      </c>
      <c r="E6" s="77">
        <f>SUMIFS('2_Staff_Special_Education'!$G$4:$G$40,'2_Staff_Special_Education'!$A$4:$A$40,A6)</f>
        <v>0</v>
      </c>
    </row>
    <row r="7" spans="1:5" ht="16.5" thickBot="1" x14ac:dyDescent="0.3">
      <c r="A7" s="185" t="s">
        <v>102</v>
      </c>
      <c r="B7" s="72" t="s">
        <v>119</v>
      </c>
      <c r="C7" s="73">
        <f>SUM(C5:C6)</f>
        <v>0</v>
      </c>
      <c r="D7" s="74">
        <f>SUM(D5:D6)</f>
        <v>0</v>
      </c>
      <c r="E7" s="74">
        <f>SUM(E5:E6)</f>
        <v>0</v>
      </c>
    </row>
    <row r="8" spans="1:5" s="181" customFormat="1" ht="34.5" customHeight="1" thickBot="1" x14ac:dyDescent="0.3">
      <c r="A8" s="254" t="s">
        <v>102</v>
      </c>
      <c r="B8" s="180" t="s">
        <v>35</v>
      </c>
      <c r="C8" s="177" t="s">
        <v>102</v>
      </c>
      <c r="D8" s="183" t="s">
        <v>102</v>
      </c>
      <c r="E8" s="184" t="s">
        <v>102</v>
      </c>
    </row>
    <row r="9" spans="1:5" x14ac:dyDescent="0.25">
      <c r="A9" s="138" t="s">
        <v>7</v>
      </c>
      <c r="B9" s="139" t="s">
        <v>34</v>
      </c>
      <c r="C9" s="214">
        <f>SUMIFS('4_Staff_General_Category'!$F$4:$F$40,'4_Staff_General_Category'!$A$4:$A$40,A9)</f>
        <v>0</v>
      </c>
      <c r="D9" s="137">
        <f>SUMIFS('4_Staff_General_Category'!$G$4:$G$40,'4_Staff_General_Category'!$A$4:$A$40,A9)</f>
        <v>0</v>
      </c>
      <c r="E9" s="186" t="s">
        <v>102</v>
      </c>
    </row>
    <row r="10" spans="1:5" x14ac:dyDescent="0.25">
      <c r="A10" s="185" t="s">
        <v>102</v>
      </c>
      <c r="B10" s="78" t="s">
        <v>120</v>
      </c>
      <c r="C10" s="185" t="s">
        <v>102</v>
      </c>
      <c r="D10" s="140"/>
      <c r="E10" s="186" t="s">
        <v>102</v>
      </c>
    </row>
    <row r="11" spans="1:5" ht="34.5" customHeight="1" x14ac:dyDescent="0.25">
      <c r="A11" s="185" t="s">
        <v>102</v>
      </c>
      <c r="B11" s="141" t="s">
        <v>239</v>
      </c>
      <c r="C11" s="185" t="s">
        <v>102</v>
      </c>
      <c r="D11" s="186" t="s">
        <v>102</v>
      </c>
      <c r="E11" s="186" t="s">
        <v>102</v>
      </c>
    </row>
    <row r="12" spans="1:5" ht="33" customHeight="1" x14ac:dyDescent="0.25">
      <c r="A12" s="185" t="s">
        <v>102</v>
      </c>
      <c r="B12" s="192"/>
      <c r="C12" s="185" t="s">
        <v>102</v>
      </c>
      <c r="D12" s="142"/>
      <c r="E12" s="186" t="s">
        <v>102</v>
      </c>
    </row>
    <row r="13" spans="1:5" ht="33" customHeight="1" x14ac:dyDescent="0.25">
      <c r="A13" s="185" t="s">
        <v>102</v>
      </c>
      <c r="B13" s="192"/>
      <c r="C13" s="185"/>
      <c r="D13" s="142"/>
      <c r="E13" s="186"/>
    </row>
    <row r="14" spans="1:5" ht="33" customHeight="1" x14ac:dyDescent="0.25">
      <c r="A14" s="185" t="s">
        <v>102</v>
      </c>
      <c r="B14" s="192"/>
      <c r="C14" s="185" t="s">
        <v>102</v>
      </c>
      <c r="D14" s="142"/>
      <c r="E14" s="186" t="s">
        <v>102</v>
      </c>
    </row>
    <row r="15" spans="1:5" ht="33" customHeight="1" thickBot="1" x14ac:dyDescent="0.3">
      <c r="A15" s="185" t="s">
        <v>102</v>
      </c>
      <c r="B15" s="227" t="s">
        <v>221</v>
      </c>
      <c r="C15" s="185" t="s">
        <v>102</v>
      </c>
      <c r="D15" s="219">
        <f>SUM($D$12:$D$14)</f>
        <v>0</v>
      </c>
      <c r="E15" s="186" t="s">
        <v>102</v>
      </c>
    </row>
    <row r="16" spans="1:5" ht="16.5" thickBot="1" x14ac:dyDescent="0.3">
      <c r="A16" s="185" t="s">
        <v>102</v>
      </c>
      <c r="B16" s="85" t="s">
        <v>121</v>
      </c>
      <c r="C16" s="144">
        <f>SUM(C9)</f>
        <v>0</v>
      </c>
      <c r="D16" s="83">
        <f>D9+D10+D15</f>
        <v>0</v>
      </c>
      <c r="E16" s="191" t="s">
        <v>102</v>
      </c>
    </row>
    <row r="17" spans="1:5" s="181" customFormat="1" ht="34.5" customHeight="1" thickBot="1" x14ac:dyDescent="0.3">
      <c r="A17" s="254" t="s">
        <v>102</v>
      </c>
      <c r="B17" s="180" t="s">
        <v>232</v>
      </c>
      <c r="C17" s="177" t="s">
        <v>102</v>
      </c>
      <c r="D17" s="183" t="s">
        <v>102</v>
      </c>
      <c r="E17" s="184" t="s">
        <v>102</v>
      </c>
    </row>
    <row r="18" spans="1:5" x14ac:dyDescent="0.25">
      <c r="A18" s="185" t="s">
        <v>102</v>
      </c>
      <c r="B18" s="145" t="s">
        <v>122</v>
      </c>
      <c r="C18" s="187" t="s">
        <v>102</v>
      </c>
      <c r="D18" s="146"/>
      <c r="E18" s="189" t="s">
        <v>102</v>
      </c>
    </row>
    <row r="19" spans="1:5" ht="16.5" thickBot="1" x14ac:dyDescent="0.3">
      <c r="A19" s="185" t="s">
        <v>102</v>
      </c>
      <c r="B19" s="84" t="s">
        <v>240</v>
      </c>
      <c r="C19" s="188" t="s">
        <v>102</v>
      </c>
      <c r="D19" s="142"/>
      <c r="E19" s="190" t="s">
        <v>102</v>
      </c>
    </row>
    <row r="20" spans="1:5" ht="16.149999999999999" customHeight="1" thickBot="1" x14ac:dyDescent="0.3">
      <c r="A20" s="240" t="s">
        <v>102</v>
      </c>
      <c r="B20" s="143" t="s">
        <v>233</v>
      </c>
      <c r="C20" s="182" t="s">
        <v>102</v>
      </c>
      <c r="D20" s="83">
        <f>D18+D19</f>
        <v>0</v>
      </c>
      <c r="E20" s="244" t="s">
        <v>102</v>
      </c>
    </row>
    <row r="21" spans="1:5" ht="16.5" thickBot="1" x14ac:dyDescent="0.3">
      <c r="A21" s="241" t="s">
        <v>102</v>
      </c>
      <c r="B21" s="143" t="s">
        <v>123</v>
      </c>
      <c r="C21" s="144">
        <f>SUM(C7,C16)</f>
        <v>0</v>
      </c>
      <c r="D21" s="83">
        <f>SUM(D7,D16,D20)</f>
        <v>0</v>
      </c>
      <c r="E21" s="83">
        <f>E7</f>
        <v>0</v>
      </c>
    </row>
    <row r="22" spans="1:5" ht="31.5" x14ac:dyDescent="0.25">
      <c r="A22" s="16" t="s">
        <v>102</v>
      </c>
      <c r="B22" s="13" t="s">
        <v>124</v>
      </c>
      <c r="C22" s="16" t="s">
        <v>102</v>
      </c>
      <c r="D22" s="199" t="s">
        <v>102</v>
      </c>
      <c r="E22" s="199" t="s">
        <v>102</v>
      </c>
    </row>
    <row r="23" spans="1:5" x14ac:dyDescent="0.25">
      <c r="A23" s="49" t="s">
        <v>168</v>
      </c>
      <c r="B23" s="12"/>
      <c r="C23" s="16"/>
      <c r="D23" s="16"/>
      <c r="E23" s="16"/>
    </row>
    <row r="24" spans="1:5" x14ac:dyDescent="0.25">
      <c r="A24" s="49"/>
      <c r="B24" s="12"/>
      <c r="C24" s="16"/>
      <c r="D24" s="16"/>
      <c r="E24" s="16"/>
    </row>
    <row r="25" spans="1:5" x14ac:dyDescent="0.25">
      <c r="A25" s="16"/>
      <c r="B25" s="12"/>
      <c r="C25" s="16"/>
      <c r="D25" s="16"/>
      <c r="E25" s="16"/>
    </row>
    <row r="26" spans="1:5" x14ac:dyDescent="0.25">
      <c r="A26" s="16"/>
      <c r="B26" s="12"/>
      <c r="C26" s="16"/>
      <c r="D26" s="16"/>
      <c r="E26" s="16"/>
    </row>
    <row r="27" spans="1:5" x14ac:dyDescent="0.25">
      <c r="A27" s="16"/>
      <c r="B27" s="12"/>
      <c r="C27" s="16"/>
      <c r="D27" s="16"/>
      <c r="E27" s="16"/>
    </row>
    <row r="28" spans="1:5" x14ac:dyDescent="0.25">
      <c r="A28" s="16"/>
      <c r="B28" s="12"/>
      <c r="C28" s="16"/>
      <c r="D28" s="16"/>
      <c r="E28" s="16"/>
    </row>
    <row r="29" spans="1:5" x14ac:dyDescent="0.25">
      <c r="A29" s="16"/>
      <c r="B29" s="12"/>
      <c r="C29" s="16"/>
      <c r="D29" s="16"/>
      <c r="E29" s="16"/>
    </row>
    <row r="30" spans="1:5" x14ac:dyDescent="0.25">
      <c r="A30" s="16"/>
      <c r="B30" s="12"/>
      <c r="C30" s="16"/>
      <c r="D30" s="16"/>
      <c r="E30" s="16"/>
    </row>
    <row r="31" spans="1:5" x14ac:dyDescent="0.25">
      <c r="A31" s="16"/>
      <c r="B31" s="12"/>
      <c r="C31" s="16"/>
      <c r="D31" s="16"/>
      <c r="E31" s="16"/>
    </row>
    <row r="32" spans="1:5" x14ac:dyDescent="0.25">
      <c r="A32" s="16"/>
      <c r="B32" s="12"/>
      <c r="C32" s="16"/>
      <c r="D32" s="16"/>
      <c r="E32" s="16"/>
    </row>
    <row r="33" spans="1:5" x14ac:dyDescent="0.25">
      <c r="A33" s="16"/>
      <c r="B33" s="12"/>
      <c r="C33" s="16"/>
      <c r="D33" s="16"/>
      <c r="E33" s="16"/>
    </row>
    <row r="34" spans="1:5" x14ac:dyDescent="0.25">
      <c r="A34" s="16"/>
      <c r="B34" s="12"/>
      <c r="C34" s="16"/>
      <c r="D34" s="16"/>
      <c r="E34" s="16"/>
    </row>
    <row r="35" spans="1:5" x14ac:dyDescent="0.25">
      <c r="A35" s="16"/>
      <c r="B35" s="12"/>
      <c r="C35" s="16"/>
      <c r="D35" s="16"/>
      <c r="E35" s="16"/>
    </row>
    <row r="36" spans="1:5" x14ac:dyDescent="0.25">
      <c r="A36" s="16"/>
      <c r="B36" s="12"/>
      <c r="C36" s="16"/>
      <c r="D36" s="16"/>
      <c r="E36" s="16"/>
    </row>
    <row r="37" spans="1:5" x14ac:dyDescent="0.25">
      <c r="A37" s="16"/>
      <c r="B37" s="12"/>
      <c r="C37" s="16"/>
      <c r="D37" s="16"/>
      <c r="E37" s="16"/>
    </row>
    <row r="38" spans="1:5" x14ac:dyDescent="0.25">
      <c r="A38" s="16"/>
      <c r="B38" s="12"/>
      <c r="C38" s="16"/>
      <c r="D38" s="16"/>
      <c r="E38" s="16"/>
    </row>
    <row r="39" spans="1:5" x14ac:dyDescent="0.25">
      <c r="A39" s="16"/>
      <c r="B39" s="12"/>
      <c r="C39" s="16"/>
      <c r="D39" s="16"/>
      <c r="E39" s="16"/>
    </row>
    <row r="40" spans="1:5" x14ac:dyDescent="0.25">
      <c r="A40" s="16"/>
      <c r="B40" s="12"/>
      <c r="C40" s="16"/>
      <c r="D40" s="16"/>
      <c r="E40" s="16"/>
    </row>
    <row r="41" spans="1:5" x14ac:dyDescent="0.25">
      <c r="A41" s="16"/>
      <c r="B41" s="12"/>
      <c r="C41" s="16"/>
      <c r="D41" s="16"/>
      <c r="E41" s="16"/>
    </row>
    <row r="42" spans="1:5" x14ac:dyDescent="0.25">
      <c r="A42" s="16"/>
      <c r="B42" s="12"/>
      <c r="C42" s="16"/>
      <c r="D42" s="16"/>
      <c r="E42" s="16"/>
    </row>
    <row r="43" spans="1:5" x14ac:dyDescent="0.25">
      <c r="A43" s="16"/>
      <c r="B43" s="12"/>
      <c r="C43" s="16"/>
      <c r="D43" s="16"/>
      <c r="E43" s="16"/>
    </row>
    <row r="44" spans="1:5" x14ac:dyDescent="0.25">
      <c r="A44" s="16"/>
      <c r="B44" s="12"/>
      <c r="C44" s="16"/>
      <c r="D44" s="16"/>
      <c r="E44" s="16"/>
    </row>
    <row r="45" spans="1:5" x14ac:dyDescent="0.25">
      <c r="A45" s="16"/>
      <c r="B45" s="12"/>
      <c r="C45" s="16"/>
      <c r="D45" s="16"/>
      <c r="E45" s="16"/>
    </row>
    <row r="46" spans="1:5" x14ac:dyDescent="0.25">
      <c r="A46" s="16"/>
      <c r="B46" s="12"/>
      <c r="C46" s="16"/>
      <c r="D46" s="16"/>
      <c r="E46" s="16"/>
    </row>
    <row r="47" spans="1:5" x14ac:dyDescent="0.25">
      <c r="A47" s="16"/>
      <c r="B47" s="12"/>
      <c r="C47" s="16"/>
      <c r="D47" s="16"/>
      <c r="E47" s="16"/>
    </row>
    <row r="48" spans="1:5" x14ac:dyDescent="0.25">
      <c r="A48" s="16"/>
      <c r="B48" s="12"/>
      <c r="C48" s="16"/>
      <c r="D48" s="16"/>
      <c r="E48" s="16"/>
    </row>
    <row r="49" spans="1:5" x14ac:dyDescent="0.25">
      <c r="A49" s="16"/>
      <c r="B49" s="12"/>
      <c r="C49" s="16"/>
      <c r="D49" s="16"/>
      <c r="E49" s="16"/>
    </row>
    <row r="50" spans="1:5" x14ac:dyDescent="0.25">
      <c r="A50" s="16"/>
      <c r="B50" s="12"/>
      <c r="C50" s="16"/>
      <c r="D50" s="16"/>
      <c r="E50" s="16"/>
    </row>
    <row r="51" spans="1:5" x14ac:dyDescent="0.25">
      <c r="A51" s="16"/>
      <c r="B51" s="12"/>
      <c r="C51" s="16"/>
      <c r="D51" s="16"/>
      <c r="E51" s="16"/>
    </row>
    <row r="52" spans="1:5" x14ac:dyDescent="0.25">
      <c r="A52" s="16"/>
      <c r="B52" s="12"/>
      <c r="C52" s="16"/>
      <c r="D52" s="16"/>
      <c r="E52" s="16"/>
    </row>
    <row r="53" spans="1:5" x14ac:dyDescent="0.25">
      <c r="A53" s="16"/>
      <c r="B53" s="12"/>
      <c r="C53" s="16"/>
      <c r="D53" s="16"/>
      <c r="E53" s="16"/>
    </row>
    <row r="54" spans="1:5" x14ac:dyDescent="0.25">
      <c r="A54" s="16"/>
      <c r="B54" s="12"/>
      <c r="C54" s="16"/>
      <c r="D54" s="16"/>
      <c r="E54" s="16"/>
    </row>
    <row r="55" spans="1:5" x14ac:dyDescent="0.25">
      <c r="A55" s="16"/>
      <c r="B55" s="12"/>
      <c r="C55" s="16"/>
      <c r="D55" s="16"/>
      <c r="E55" s="16"/>
    </row>
    <row r="56" spans="1:5" x14ac:dyDescent="0.25">
      <c r="A56" s="16"/>
      <c r="B56" s="12"/>
      <c r="C56" s="16"/>
      <c r="D56" s="16"/>
      <c r="E56" s="16"/>
    </row>
    <row r="57" spans="1:5" x14ac:dyDescent="0.25">
      <c r="A57" s="16"/>
      <c r="B57" s="12"/>
      <c r="C57" s="16"/>
      <c r="D57" s="16"/>
      <c r="E57" s="16"/>
    </row>
    <row r="58" spans="1:5" x14ac:dyDescent="0.25">
      <c r="A58" s="16"/>
      <c r="B58" s="12"/>
      <c r="C58" s="16"/>
      <c r="D58" s="16"/>
      <c r="E58" s="16"/>
    </row>
    <row r="59" spans="1:5" x14ac:dyDescent="0.25">
      <c r="A59" s="16"/>
      <c r="B59" s="12"/>
      <c r="C59" s="16"/>
      <c r="D59" s="16"/>
      <c r="E59" s="16"/>
    </row>
    <row r="60" spans="1:5" x14ac:dyDescent="0.25">
      <c r="A60" s="16"/>
      <c r="B60" s="12"/>
      <c r="C60" s="16"/>
      <c r="D60" s="16"/>
      <c r="E60" s="16"/>
    </row>
    <row r="61" spans="1:5" x14ac:dyDescent="0.25">
      <c r="A61" s="16"/>
      <c r="B61" s="12"/>
      <c r="C61" s="16"/>
      <c r="D61" s="16"/>
      <c r="E61" s="16"/>
    </row>
    <row r="62" spans="1:5" x14ac:dyDescent="0.25">
      <c r="A62" s="16"/>
      <c r="B62" s="12"/>
      <c r="C62" s="16"/>
      <c r="D62" s="16"/>
      <c r="E62" s="16"/>
    </row>
    <row r="63" spans="1:5" x14ac:dyDescent="0.25">
      <c r="A63" s="16"/>
      <c r="B63" s="12"/>
      <c r="C63" s="16"/>
      <c r="D63" s="16"/>
      <c r="E63" s="16"/>
    </row>
    <row r="64" spans="1:5" x14ac:dyDescent="0.25">
      <c r="A64" s="16"/>
      <c r="B64" s="12"/>
      <c r="C64" s="16"/>
      <c r="D64" s="16"/>
      <c r="E64" s="16"/>
    </row>
    <row r="65" spans="1:5" x14ac:dyDescent="0.25">
      <c r="A65" s="16"/>
      <c r="B65" s="12"/>
      <c r="C65" s="16"/>
      <c r="D65" s="16"/>
      <c r="E65" s="16"/>
    </row>
    <row r="66" spans="1:5" x14ac:dyDescent="0.25">
      <c r="A66" s="16"/>
      <c r="B66" s="12"/>
      <c r="C66" s="16"/>
      <c r="D66" s="16"/>
      <c r="E66" s="16"/>
    </row>
    <row r="67" spans="1:5" x14ac:dyDescent="0.25">
      <c r="A67" s="16"/>
      <c r="B67" s="12"/>
      <c r="C67" s="16"/>
      <c r="D67" s="16"/>
      <c r="E67" s="16"/>
    </row>
  </sheetData>
  <sheetProtection algorithmName="SHA-512" hashValue="ELze232h8rWDO2T0vaf4faoiYno//QunVy5D6UKR+zdpe6jmCJD5/WfWtGXqohdWGXqsy5Cp7a5SKLqYfL2udg==" saltValue="dz8fhDkHwaIlOMuMiXpzww==" spinCount="100000" sheet="1" objects="1" scenarios="1"/>
  <mergeCells count="1">
    <mergeCell ref="A1:E1"/>
  </mergeCells>
  <dataValidations count="11">
    <dataValidation allowBlank="1" showInputMessage="1" showErrorMessage="1" promptTitle="Specialized Equipment Costs" prompt="Enter the cost of instructional specialized equipment specific to students identified with a disability. If cost amount for equipment is reported, you must submit a supplemental attachment identifying each." sqref="D20" xr:uid="{B0502691-0676-4AD6-B0F7-8B7B4E409E27}"/>
    <dataValidation allowBlank="1" showInputMessage="1" showErrorMessage="1" promptTitle="Supplies &amp; Materials" prompt="Enter the cost of instructional supplies and materials specific to students identified with a disability." sqref="D18" xr:uid="{F873409A-9279-4C38-8C14-077C09BBBD90}"/>
    <dataValidation allowBlank="1" showInputMessage="1" showErrorMessage="1" promptTitle="Other Cost for SPED Services" prompt="Enter cost for other special education instructional services purchased from the chartering district." sqref="D15" xr:uid="{AD871A76-D491-447F-A2F1-5E991E4E23B6}"/>
    <dataValidation allowBlank="1" showInputMessage="1" showErrorMessage="1" promptTitle="Staff Travel" prompt="Enter the cost of staff travel for instructional staff. Staff travel may include budgeted amounts for travel, registration/entrance fees, or mileage." sqref="D10" xr:uid="{590D0852-6C1E-4672-9EC1-2D5A62942250}"/>
    <dataValidation allowBlank="1" showInputMessage="1" showErrorMessage="1" promptTitle="Other SPED Services 3" prompt="Specify the other special education instructional service purchased from the administratative unit of attendance and enter the amount in column D." sqref="B14" xr:uid="{E415EB20-7F8B-4143-A9A4-F95D6D51FC3D}"/>
    <dataValidation allowBlank="1" showInputMessage="1" showErrorMessage="1" promptTitle="Other Cost for SPED Services 3" prompt="Enter cost for other special education instructional service purchased from the administrative unit of attendance." sqref="D14" xr:uid="{DE1A1924-D46E-4E26-B677-108CB3A4884E}"/>
    <dataValidation allowBlank="1" showInputMessage="1" showErrorMessage="1" promptTitle="Other SPED Services 2" prompt="Specify the other special education instructional service purchased from the administratative unit of attendance and enter the amount in column D." sqref="B13" xr:uid="{1685C3D7-FA0F-4C6C-8787-E4B56BEF79AF}"/>
    <dataValidation allowBlank="1" showInputMessage="1" showErrorMessage="1" promptTitle="Other Cost for SPED Services 2" prompt="Enter cost for other special education instructional service purchased from the administrative unit of attendance." sqref="D13" xr:uid="{4826A24C-65A8-401C-AFF9-9E3B4C8EB3A3}"/>
    <dataValidation allowBlank="1" showInputMessage="1" showErrorMessage="1" promptTitle="Other SPED Services 1" prompt="Specify the other special education instructional service purchased from the administratative unit of attendance and enter the amount in column D." sqref="B12" xr:uid="{E185C365-F09A-4595-80F0-78E72B5CB659}"/>
    <dataValidation allowBlank="1" showInputMessage="1" showErrorMessage="1" promptTitle="Other Cost for SPED Services 1" prompt="Enter cost for other special education instructional service purchased from the administrative unit of attendance." sqref="D12" xr:uid="{8621CB3D-4A88-49C1-B433-4B9084C075FF}"/>
    <dataValidation allowBlank="1" showInputMessage="1" showErrorMessage="1" promptTitle="Specialized Equipment Costs" prompt="Enter the cost of specialized instructional equipment specific to students identified with a disability. You must submit a supplemental attachment identifying each type of specialized equipment including the individual cost amount." sqref="D19" xr:uid="{DD975862-1B74-4DED-8B1D-DA3AD75392D6}"/>
  </dataValidations>
  <pageMargins left="0.25" right="0.25" top="0.75" bottom="0.75" header="0.3" footer="0.3"/>
  <pageSetup orientation="portrait" horizontalDpi="1200" verticalDpi="1200" r:id="rId1"/>
  <headerFooter>
    <oddHeader xml:space="preserve">&amp;C&amp;"Calibri,Bold"&amp;14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A8210-60D3-47B1-BEE0-A8FFAE2A7D1F}">
  <dimension ref="A1:E85"/>
  <sheetViews>
    <sheetView showGridLines="0" showRuler="0" zoomScale="110" zoomScaleNormal="110" zoomScaleSheetLayoutView="100" workbookViewId="0">
      <selection activeCell="D27" sqref="D27:D29"/>
    </sheetView>
  </sheetViews>
  <sheetFormatPr defaultColWidth="8.375" defaultRowHeight="15.75" x14ac:dyDescent="0.25"/>
  <cols>
    <col min="1" max="1" width="13" style="19" customWidth="1"/>
    <col min="2" max="2" width="46.875" style="15" customWidth="1"/>
    <col min="3" max="3" width="6.75" style="17" customWidth="1"/>
    <col min="4" max="5" width="12.75" style="17" customWidth="1"/>
    <col min="6" max="16384" width="8.375" style="15"/>
  </cols>
  <sheetData>
    <row r="1" spans="1:5" ht="23.85" customHeight="1" x14ac:dyDescent="0.35">
      <c r="A1" s="288" t="s">
        <v>141</v>
      </c>
      <c r="B1" s="288"/>
      <c r="C1" s="288"/>
      <c r="D1" s="288"/>
      <c r="E1" s="288"/>
    </row>
    <row r="2" spans="1:5" ht="53.25" customHeight="1" thickBot="1" x14ac:dyDescent="0.3">
      <c r="A2" s="122" t="s">
        <v>192</v>
      </c>
      <c r="B2" s="120">
        <f>Name_of_Public_Online_Program</f>
        <v>0</v>
      </c>
      <c r="C2" s="16" t="s">
        <v>102</v>
      </c>
      <c r="D2" s="199" t="s">
        <v>102</v>
      </c>
      <c r="E2" s="199" t="s">
        <v>102</v>
      </c>
    </row>
    <row r="3" spans="1:5" ht="34.5" customHeight="1" thickBot="1" x14ac:dyDescent="0.3">
      <c r="A3" s="114" t="s">
        <v>149</v>
      </c>
      <c r="B3" s="67" t="s">
        <v>150</v>
      </c>
      <c r="C3" s="177" t="s">
        <v>102</v>
      </c>
      <c r="D3" s="183" t="s">
        <v>102</v>
      </c>
      <c r="E3" s="184" t="s">
        <v>102</v>
      </c>
    </row>
    <row r="4" spans="1:5" ht="34.5" customHeight="1" thickBot="1" x14ac:dyDescent="0.3">
      <c r="A4" s="22" t="s">
        <v>0</v>
      </c>
      <c r="B4" s="29" t="s">
        <v>26</v>
      </c>
      <c r="C4" s="22" t="s">
        <v>4</v>
      </c>
      <c r="D4" s="22" t="s">
        <v>108</v>
      </c>
      <c r="E4" s="22" t="s">
        <v>6</v>
      </c>
    </row>
    <row r="5" spans="1:5" x14ac:dyDescent="0.25">
      <c r="A5" s="93">
        <v>102</v>
      </c>
      <c r="B5" s="68" t="s">
        <v>30</v>
      </c>
      <c r="C5" s="150">
        <f>SUMIFS('2_Staff_Special_Education'!$E$4:$E$40,'2_Staff_Special_Education'!$A$4:$A$40,A5)</f>
        <v>0</v>
      </c>
      <c r="D5" s="77">
        <f>SUMIFS('2_Staff_Special_Education'!$F$4:$F$40,'2_Staff_Special_Education'!$A$4:$A$40,A5)</f>
        <v>0</v>
      </c>
      <c r="E5" s="77">
        <f>SUMIFS('2_Staff_Special_Education'!$G$4:$G$40,'2_Staff_Special_Education'!$A$4:$A$40,A5)</f>
        <v>0</v>
      </c>
    </row>
    <row r="6" spans="1:5" x14ac:dyDescent="0.25">
      <c r="A6" s="80" t="s">
        <v>181</v>
      </c>
      <c r="B6" s="69" t="s">
        <v>182</v>
      </c>
      <c r="C6" s="246">
        <f>SUMIFS('2_Staff_Special_Education'!$E$4:$E$40,'2_Staff_Special_Education'!$A$4:$A$40,A6)</f>
        <v>0</v>
      </c>
      <c r="D6" s="71">
        <f>SUMIFS('2_Staff_Special_Education'!$F$4:$F$40,'2_Staff_Special_Education'!$A$4:$A$40,A6)</f>
        <v>0</v>
      </c>
      <c r="E6" s="71">
        <f>SUMIFS('2_Staff_Special_Education'!$G$4:$G$40,'2_Staff_Special_Education'!$A$4:$A$40,A6)</f>
        <v>0</v>
      </c>
    </row>
    <row r="7" spans="1:5" x14ac:dyDescent="0.25">
      <c r="A7" s="80" t="s">
        <v>183</v>
      </c>
      <c r="B7" s="69" t="s">
        <v>184</v>
      </c>
      <c r="C7" s="246">
        <f>SUMIFS('2_Staff_Special_Education'!$E$4:$E$40,'2_Staff_Special_Education'!$A$4:$A$40,A7)</f>
        <v>0</v>
      </c>
      <c r="D7" s="71">
        <f>SUMIFS('2_Staff_Special_Education'!$F$4:$F$40,'2_Staff_Special_Education'!$A$4:$A$40,A7)</f>
        <v>0</v>
      </c>
      <c r="E7" s="71">
        <f>SUMIFS('2_Staff_Special_Education'!$G$4:$G$40,'2_Staff_Special_Education'!$A$4:$A$40,A7)</f>
        <v>0</v>
      </c>
    </row>
    <row r="8" spans="1:5" x14ac:dyDescent="0.25">
      <c r="A8" s="92">
        <v>231</v>
      </c>
      <c r="B8" s="70" t="s">
        <v>186</v>
      </c>
      <c r="C8" s="246">
        <f>SUMIFS('2_Staff_Special_Education'!$E$4:$E$40,'2_Staff_Special_Education'!$A$4:$A$40,A8)</f>
        <v>0</v>
      </c>
      <c r="D8" s="71">
        <f>SUMIFS('2_Staff_Special_Education'!$F$4:$F$40,'2_Staff_Special_Education'!$A$4:$A$40,A8)</f>
        <v>0</v>
      </c>
      <c r="E8" s="71">
        <f>SUMIFS('2_Staff_Special_Education'!$G$4:$G$40,'2_Staff_Special_Education'!$A$4:$A$40,A8)</f>
        <v>0</v>
      </c>
    </row>
    <row r="9" spans="1:5" x14ac:dyDescent="0.25">
      <c r="A9" s="92">
        <v>233</v>
      </c>
      <c r="B9" s="70" t="s">
        <v>185</v>
      </c>
      <c r="C9" s="246">
        <f>SUMIFS('2_Staff_Special_Education'!$E$4:$E$40,'2_Staff_Special_Education'!$A$4:$A$40,A9)</f>
        <v>0</v>
      </c>
      <c r="D9" s="71">
        <f>SUMIFS('2_Staff_Special_Education'!$F$4:$F$40,'2_Staff_Special_Education'!$A$4:$A$40,A9)</f>
        <v>0</v>
      </c>
      <c r="E9" s="71">
        <f>SUMIFS('2_Staff_Special_Education'!$G$4:$G$40,'2_Staff_Special_Education'!$A$4:$A$40,A9)</f>
        <v>0</v>
      </c>
    </row>
    <row r="10" spans="1:5" x14ac:dyDescent="0.25">
      <c r="A10" s="92">
        <v>234</v>
      </c>
      <c r="B10" s="70" t="s">
        <v>187</v>
      </c>
      <c r="C10" s="246">
        <f>SUMIFS('2_Staff_Special_Education'!$E$4:$E$40,'2_Staff_Special_Education'!$A$4:$A$40,A10)</f>
        <v>0</v>
      </c>
      <c r="D10" s="71">
        <f>SUMIFS('2_Staff_Special_Education'!$F$4:$F$40,'2_Staff_Special_Education'!$A$4:$A$40,A10)</f>
        <v>0</v>
      </c>
      <c r="E10" s="71">
        <f>SUMIFS('2_Staff_Special_Education'!$G$4:$G$40,'2_Staff_Special_Education'!$A$4:$A$40,A10)</f>
        <v>0</v>
      </c>
    </row>
    <row r="11" spans="1:5" x14ac:dyDescent="0.25">
      <c r="A11" s="92">
        <v>235</v>
      </c>
      <c r="B11" s="70" t="s">
        <v>188</v>
      </c>
      <c r="C11" s="246">
        <f>SUMIFS('2_Staff_Special_Education'!$E$4:$E$40,'2_Staff_Special_Education'!$A$4:$A$40,A11)</f>
        <v>0</v>
      </c>
      <c r="D11" s="71">
        <f>SUMIFS('2_Staff_Special_Education'!$F$4:$F$40,'2_Staff_Special_Education'!$A$4:$A$40,A11)</f>
        <v>0</v>
      </c>
      <c r="E11" s="71">
        <f>SUMIFS('2_Staff_Special_Education'!$G$4:$G$40,'2_Staff_Special_Education'!$A$4:$A$40,A11)</f>
        <v>0</v>
      </c>
    </row>
    <row r="12" spans="1:5" x14ac:dyDescent="0.25">
      <c r="A12" s="92">
        <v>236</v>
      </c>
      <c r="B12" s="70" t="s">
        <v>189</v>
      </c>
      <c r="C12" s="246">
        <f>SUMIFS('2_Staff_Special_Education'!$E$4:$E$40,'2_Staff_Special_Education'!$A$4:$A$40,A12)</f>
        <v>0</v>
      </c>
      <c r="D12" s="71">
        <f>SUMIFS('2_Staff_Special_Education'!$F$4:$F$40,'2_Staff_Special_Education'!$A$4:$A$40,A12)</f>
        <v>0</v>
      </c>
      <c r="E12" s="71">
        <f>SUMIFS('2_Staff_Special_Education'!$G$4:$G$40,'2_Staff_Special_Education'!$A$4:$A$40,A12)</f>
        <v>0</v>
      </c>
    </row>
    <row r="13" spans="1:5" x14ac:dyDescent="0.25">
      <c r="A13" s="92">
        <v>237</v>
      </c>
      <c r="B13" s="70" t="s">
        <v>190</v>
      </c>
      <c r="C13" s="246">
        <f>SUMIFS('2_Staff_Special_Education'!$E$4:$E$40,'2_Staff_Special_Education'!$A$4:$A$40,A13)</f>
        <v>0</v>
      </c>
      <c r="D13" s="71">
        <f>SUMIFS('2_Staff_Special_Education'!$F$4:$F$40,'2_Staff_Special_Education'!$A$4:$A$40,A13)</f>
        <v>0</v>
      </c>
      <c r="E13" s="71">
        <f>SUMIFS('2_Staff_Special_Education'!$G$4:$G$40,'2_Staff_Special_Education'!$A$4:$A$40,A13)</f>
        <v>0</v>
      </c>
    </row>
    <row r="14" spans="1:5" x14ac:dyDescent="0.25">
      <c r="A14" s="92">
        <v>300</v>
      </c>
      <c r="B14" s="70" t="s">
        <v>72</v>
      </c>
      <c r="C14" s="246">
        <f>SUMIFS('4_Staff_General_Category'!F4:F40,'4_Staff_General_Category'!A4:A40,A14)</f>
        <v>0</v>
      </c>
      <c r="D14" s="71">
        <f>SUMIFS('4_Staff_General_Category'!$G$4:$G$40,'4_Staff_General_Category'!$A$4:$A$40,A14)</f>
        <v>0</v>
      </c>
      <c r="E14" s="71">
        <f>SUMIFS('4_Staff_General_Category'!$H$4:$H$40,'4_Staff_General_Category'!$A$4:$A$40,A14)</f>
        <v>0</v>
      </c>
    </row>
    <row r="15" spans="1:5" ht="16.5" thickBot="1" x14ac:dyDescent="0.3">
      <c r="A15" s="92" t="s">
        <v>20</v>
      </c>
      <c r="B15" s="70" t="s">
        <v>125</v>
      </c>
      <c r="C15" s="247">
        <f>SUMIFS('2_Staff_Special_Education'!$E$4:$E$40,'2_Staff_Special_Education'!$A$4:$A$40,A15)</f>
        <v>0</v>
      </c>
      <c r="D15" s="248">
        <f>SUMIFS('2_Staff_Special_Education'!$F$4:$F$40,'2_Staff_Special_Education'!$A$4:$A$40,A15)</f>
        <v>0</v>
      </c>
      <c r="E15" s="248">
        <f>SUMIFS('4_Staff_General_Category'!$H$4:$H$40,'4_Staff_General_Category'!$A$4:$A$40,A15)</f>
        <v>0</v>
      </c>
    </row>
    <row r="16" spans="1:5" ht="16.5" thickBot="1" x14ac:dyDescent="0.3">
      <c r="A16" s="257" t="s">
        <v>102</v>
      </c>
      <c r="B16" s="72" t="s">
        <v>126</v>
      </c>
      <c r="C16" s="73">
        <f>SUM(C5:C15)</f>
        <v>0</v>
      </c>
      <c r="D16" s="74">
        <f>SUM(D5:D15)</f>
        <v>0</v>
      </c>
      <c r="E16" s="74">
        <f>SUM(E5:E15)</f>
        <v>0</v>
      </c>
    </row>
    <row r="17" spans="1:5" ht="34.5" customHeight="1" thickBot="1" x14ac:dyDescent="0.3">
      <c r="A17" s="30" t="s">
        <v>0</v>
      </c>
      <c r="B17" s="151" t="s">
        <v>59</v>
      </c>
      <c r="C17" s="30" t="s">
        <v>4</v>
      </c>
      <c r="D17" s="30" t="s">
        <v>108</v>
      </c>
      <c r="E17" s="30" t="s">
        <v>6</v>
      </c>
    </row>
    <row r="18" spans="1:5" x14ac:dyDescent="0.25">
      <c r="A18" s="93" t="s">
        <v>14</v>
      </c>
      <c r="B18" s="75" t="s">
        <v>186</v>
      </c>
      <c r="C18" s="76">
        <f>SUMIFS('2_Staff_Special_Education'!$E$4:$E$40,'2_Staff_Special_Education'!$A$4:$A$40,A18)</f>
        <v>0</v>
      </c>
      <c r="D18" s="77">
        <f>SUMIFS('2_Staff_Special_Education'!$F$4:$F$40,'2_Staff_Special_Education'!$A$4:$A$40,A18)</f>
        <v>0</v>
      </c>
      <c r="E18" s="203" t="s">
        <v>102</v>
      </c>
    </row>
    <row r="19" spans="1:5" x14ac:dyDescent="0.25">
      <c r="A19" s="80" t="s">
        <v>15</v>
      </c>
      <c r="B19" s="78" t="s">
        <v>185</v>
      </c>
      <c r="C19" s="79">
        <f>SUMIFS('2_Staff_Special_Education'!$E$4:$E$40,'2_Staff_Special_Education'!$A$4:$A$40,A19)</f>
        <v>0</v>
      </c>
      <c r="D19" s="71">
        <f>SUMIFS('2_Staff_Special_Education'!$F$4:$F$40,'2_Staff_Special_Education'!$A$4:$A$40,A19)</f>
        <v>0</v>
      </c>
      <c r="E19" s="204" t="s">
        <v>102</v>
      </c>
    </row>
    <row r="20" spans="1:5" x14ac:dyDescent="0.25">
      <c r="A20" s="80" t="s">
        <v>16</v>
      </c>
      <c r="B20" s="78" t="s">
        <v>187</v>
      </c>
      <c r="C20" s="79">
        <f>SUMIFS('2_Staff_Special_Education'!$E$4:$E$40,'2_Staff_Special_Education'!$A$4:$A$40,A20)</f>
        <v>0</v>
      </c>
      <c r="D20" s="71">
        <f>SUMIFS('2_Staff_Special_Education'!$F$4:$F$40,'2_Staff_Special_Education'!$A$4:$A$40,A20)</f>
        <v>0</v>
      </c>
      <c r="E20" s="204" t="s">
        <v>102</v>
      </c>
    </row>
    <row r="21" spans="1:5" x14ac:dyDescent="0.25">
      <c r="A21" s="80" t="s">
        <v>17</v>
      </c>
      <c r="B21" s="78" t="s">
        <v>188</v>
      </c>
      <c r="C21" s="79">
        <f>SUMIFS('2_Staff_Special_Education'!$E$4:$E$40,'2_Staff_Special_Education'!$A$4:$A$40,A21)</f>
        <v>0</v>
      </c>
      <c r="D21" s="71">
        <f>SUMIFS('2_Staff_Special_Education'!$F$4:$F$40,'2_Staff_Special_Education'!$A$4:$A$40,A21)</f>
        <v>0</v>
      </c>
      <c r="E21" s="204" t="s">
        <v>102</v>
      </c>
    </row>
    <row r="22" spans="1:5" x14ac:dyDescent="0.25">
      <c r="A22" s="80" t="s">
        <v>18</v>
      </c>
      <c r="B22" s="78" t="s">
        <v>189</v>
      </c>
      <c r="C22" s="79">
        <f>SUMIFS('2_Staff_Special_Education'!$E$4:$E$40,'2_Staff_Special_Education'!$A$4:$A$40,A22)</f>
        <v>0</v>
      </c>
      <c r="D22" s="71">
        <f>SUMIFS('2_Staff_Special_Education'!$F$4:$F$40,'2_Staff_Special_Education'!$A$4:$A$40,A22)</f>
        <v>0</v>
      </c>
      <c r="E22" s="204" t="s">
        <v>102</v>
      </c>
    </row>
    <row r="23" spans="1:5" x14ac:dyDescent="0.25">
      <c r="A23" s="80" t="s">
        <v>19</v>
      </c>
      <c r="B23" s="78" t="s">
        <v>190</v>
      </c>
      <c r="C23" s="79">
        <f>SUMIFS('2_Staff_Special_Education'!$E$4:$E$40,'2_Staff_Special_Education'!$A$4:$A$40,A23)</f>
        <v>0</v>
      </c>
      <c r="D23" s="71">
        <f>SUMIFS('2_Staff_Special_Education'!$F$4:$F$40,'2_Staff_Special_Education'!$A$4:$A$40,A23)</f>
        <v>0</v>
      </c>
      <c r="E23" s="204" t="s">
        <v>102</v>
      </c>
    </row>
    <row r="24" spans="1:5" x14ac:dyDescent="0.25">
      <c r="A24" s="80" t="s">
        <v>8</v>
      </c>
      <c r="B24" s="78" t="s">
        <v>72</v>
      </c>
      <c r="C24" s="79">
        <f>SUMIFS('4_Staff_General_Category'!$F$4:$F$40,'4_Staff_General_Category'!$A$4:$A$40,A24)</f>
        <v>0</v>
      </c>
      <c r="D24" s="71">
        <f>SUMIFS('4_Staff_General_Category'!$G$4:$G$40,'4_Staff_General_Category'!$A$4:$A$40,A24)</f>
        <v>0</v>
      </c>
      <c r="E24" s="204" t="s">
        <v>102</v>
      </c>
    </row>
    <row r="25" spans="1:5" x14ac:dyDescent="0.25">
      <c r="A25" s="185" t="s">
        <v>102</v>
      </c>
      <c r="B25" s="78" t="s">
        <v>120</v>
      </c>
      <c r="C25" s="194" t="s">
        <v>102</v>
      </c>
      <c r="D25" s="31"/>
      <c r="E25" s="204" t="s">
        <v>102</v>
      </c>
    </row>
    <row r="26" spans="1:5" ht="34.5" customHeight="1" x14ac:dyDescent="0.25">
      <c r="A26" s="185" t="s">
        <v>102</v>
      </c>
      <c r="B26" s="115" t="s">
        <v>191</v>
      </c>
      <c r="C26" s="195" t="s">
        <v>102</v>
      </c>
      <c r="D26" s="239" t="s">
        <v>102</v>
      </c>
      <c r="E26" s="202" t="s">
        <v>102</v>
      </c>
    </row>
    <row r="27" spans="1:5" ht="33" customHeight="1" x14ac:dyDescent="0.25">
      <c r="A27" s="185" t="s">
        <v>102</v>
      </c>
      <c r="B27" s="193"/>
      <c r="C27" s="194" t="s">
        <v>102</v>
      </c>
      <c r="D27" s="31"/>
      <c r="E27" s="202" t="s">
        <v>102</v>
      </c>
    </row>
    <row r="28" spans="1:5" ht="33" customHeight="1" x14ac:dyDescent="0.25">
      <c r="A28" s="185" t="s">
        <v>102</v>
      </c>
      <c r="B28" s="193"/>
      <c r="C28" s="194" t="s">
        <v>102</v>
      </c>
      <c r="D28" s="31"/>
      <c r="E28" s="204" t="s">
        <v>102</v>
      </c>
    </row>
    <row r="29" spans="1:5" ht="33" customHeight="1" x14ac:dyDescent="0.25">
      <c r="A29" s="185" t="s">
        <v>102</v>
      </c>
      <c r="B29" s="193"/>
      <c r="C29" s="194" t="s">
        <v>102</v>
      </c>
      <c r="D29" s="31"/>
      <c r="E29" s="204" t="s">
        <v>102</v>
      </c>
    </row>
    <row r="30" spans="1:5" ht="33" customHeight="1" thickBot="1" x14ac:dyDescent="0.3">
      <c r="A30" s="185" t="s">
        <v>102</v>
      </c>
      <c r="B30" s="227" t="s">
        <v>235</v>
      </c>
      <c r="C30" s="194" t="s">
        <v>102</v>
      </c>
      <c r="D30" s="147">
        <f>D27+D28+D29</f>
        <v>0</v>
      </c>
      <c r="E30" s="204" t="s">
        <v>102</v>
      </c>
    </row>
    <row r="31" spans="1:5" ht="16.5" thickBot="1" x14ac:dyDescent="0.3">
      <c r="A31" s="185" t="s">
        <v>102</v>
      </c>
      <c r="B31" s="81" t="s">
        <v>127</v>
      </c>
      <c r="C31" s="82">
        <f>SUM(C18:C24)</f>
        <v>0</v>
      </c>
      <c r="D31" s="83">
        <f>D18+D19+D20+D21+D22+D23+D24+D25+D30</f>
        <v>0</v>
      </c>
      <c r="E31" s="83" t="s">
        <v>102</v>
      </c>
    </row>
    <row r="32" spans="1:5" ht="34.5" customHeight="1" thickBot="1" x14ac:dyDescent="0.3">
      <c r="A32" s="251" t="s">
        <v>102</v>
      </c>
      <c r="B32" s="114" t="s">
        <v>146</v>
      </c>
      <c r="C32" s="22" t="s">
        <v>4</v>
      </c>
      <c r="D32" s="22" t="s">
        <v>108</v>
      </c>
      <c r="E32" s="22" t="s">
        <v>6</v>
      </c>
    </row>
    <row r="33" spans="1:5" x14ac:dyDescent="0.25">
      <c r="A33" s="185" t="s">
        <v>102</v>
      </c>
      <c r="B33" s="148" t="s">
        <v>122</v>
      </c>
      <c r="C33" s="196" t="s">
        <v>102</v>
      </c>
      <c r="D33" s="149"/>
      <c r="E33" s="201" t="s">
        <v>102</v>
      </c>
    </row>
    <row r="34" spans="1:5" ht="16.5" thickBot="1" x14ac:dyDescent="0.3">
      <c r="A34" s="185" t="s">
        <v>102</v>
      </c>
      <c r="B34" s="84" t="s">
        <v>240</v>
      </c>
      <c r="C34" s="197" t="s">
        <v>102</v>
      </c>
      <c r="D34" s="90"/>
      <c r="E34" s="202" t="s">
        <v>102</v>
      </c>
    </row>
    <row r="35" spans="1:5" ht="16.5" thickBot="1" x14ac:dyDescent="0.3">
      <c r="A35" s="185" t="s">
        <v>102</v>
      </c>
      <c r="B35" s="85" t="s">
        <v>147</v>
      </c>
      <c r="C35" s="243" t="s">
        <v>102</v>
      </c>
      <c r="D35" s="74">
        <f>SUM(D33:D34)</f>
        <v>0</v>
      </c>
      <c r="E35" s="191" t="s">
        <v>102</v>
      </c>
    </row>
    <row r="36" spans="1:5" ht="16.5" thickBot="1" x14ac:dyDescent="0.3">
      <c r="A36" s="185" t="s">
        <v>102</v>
      </c>
      <c r="B36" s="85" t="s">
        <v>128</v>
      </c>
      <c r="C36" s="82">
        <f>SUM(C16,C31)</f>
        <v>0</v>
      </c>
      <c r="D36" s="83">
        <f>SUM(D16,D31,D35)</f>
        <v>0</v>
      </c>
      <c r="E36" s="83">
        <f>E16</f>
        <v>0</v>
      </c>
    </row>
    <row r="37" spans="1:5" ht="16.5" thickBot="1" x14ac:dyDescent="0.3">
      <c r="A37" s="252" t="s">
        <v>102</v>
      </c>
      <c r="B37" s="152" t="s">
        <v>129</v>
      </c>
      <c r="C37" s="153">
        <f>SUM('5_Costs_SPED_Instructional'!C21,C36)</f>
        <v>0</v>
      </c>
      <c r="D37" s="154">
        <f>SUM('5_Costs_SPED_Instructional'!D21,D36)</f>
        <v>0</v>
      </c>
      <c r="E37" s="154">
        <f>SUM('5_Costs_SPED_Instructional'!E21+E36)</f>
        <v>0</v>
      </c>
    </row>
    <row r="38" spans="1:5" ht="17.25" thickTop="1" thickBot="1" x14ac:dyDescent="0.3">
      <c r="A38" s="242" t="s">
        <v>102</v>
      </c>
      <c r="B38" s="116" t="s">
        <v>166</v>
      </c>
      <c r="C38" s="198" t="s">
        <v>102</v>
      </c>
      <c r="D38" s="117">
        <f>SUM(D37,E37)</f>
        <v>0</v>
      </c>
      <c r="E38" s="200" t="s">
        <v>102</v>
      </c>
    </row>
    <row r="39" spans="1:5" ht="32.25" thickTop="1" x14ac:dyDescent="0.25">
      <c r="A39" s="16" t="s">
        <v>102</v>
      </c>
      <c r="B39" s="13" t="s">
        <v>124</v>
      </c>
      <c r="C39" s="16" t="s">
        <v>102</v>
      </c>
      <c r="D39" s="199" t="s">
        <v>102</v>
      </c>
      <c r="E39" s="199" t="s">
        <v>102</v>
      </c>
    </row>
    <row r="40" spans="1:5" x14ac:dyDescent="0.25">
      <c r="A40" s="16" t="s">
        <v>168</v>
      </c>
      <c r="C40" s="16"/>
      <c r="D40" s="16"/>
      <c r="E40" s="16"/>
    </row>
    <row r="41" spans="1:5" x14ac:dyDescent="0.25">
      <c r="A41" s="18"/>
      <c r="B41" s="12"/>
      <c r="C41" s="16"/>
      <c r="D41" s="16"/>
      <c r="E41" s="16"/>
    </row>
    <row r="42" spans="1:5" x14ac:dyDescent="0.25">
      <c r="A42" s="18"/>
      <c r="B42" s="12"/>
      <c r="C42" s="16"/>
      <c r="D42" s="16"/>
      <c r="E42" s="16"/>
    </row>
    <row r="43" spans="1:5" x14ac:dyDescent="0.25">
      <c r="A43" s="18"/>
      <c r="B43" s="12"/>
      <c r="C43" s="16"/>
      <c r="D43" s="16"/>
      <c r="E43" s="16"/>
    </row>
    <row r="44" spans="1:5" x14ac:dyDescent="0.25">
      <c r="A44" s="18"/>
      <c r="B44" s="12"/>
      <c r="C44" s="16"/>
      <c r="D44" s="16"/>
      <c r="E44" s="16"/>
    </row>
    <row r="45" spans="1:5" x14ac:dyDescent="0.25">
      <c r="A45" s="18"/>
      <c r="B45" s="12"/>
      <c r="C45" s="16"/>
      <c r="D45" s="16"/>
      <c r="E45" s="16"/>
    </row>
    <row r="46" spans="1:5" x14ac:dyDescent="0.25">
      <c r="A46" s="18"/>
      <c r="B46" s="12"/>
      <c r="C46" s="16"/>
      <c r="D46" s="16"/>
      <c r="E46" s="16"/>
    </row>
    <row r="47" spans="1:5" x14ac:dyDescent="0.25">
      <c r="A47" s="18"/>
      <c r="B47" s="12"/>
      <c r="C47" s="16"/>
      <c r="D47" s="16"/>
      <c r="E47" s="16"/>
    </row>
    <row r="48" spans="1:5" x14ac:dyDescent="0.25">
      <c r="A48" s="18"/>
      <c r="B48" s="12"/>
      <c r="C48" s="16"/>
      <c r="D48" s="16"/>
      <c r="E48" s="16"/>
    </row>
    <row r="49" spans="1:5" x14ac:dyDescent="0.25">
      <c r="A49" s="18"/>
      <c r="B49" s="12"/>
      <c r="C49" s="16"/>
      <c r="D49" s="16"/>
      <c r="E49" s="16"/>
    </row>
    <row r="50" spans="1:5" x14ac:dyDescent="0.25">
      <c r="A50" s="18"/>
      <c r="B50" s="12"/>
      <c r="C50" s="16"/>
      <c r="D50" s="16"/>
      <c r="E50" s="16"/>
    </row>
    <row r="51" spans="1:5" x14ac:dyDescent="0.25">
      <c r="A51" s="18"/>
      <c r="B51" s="12"/>
      <c r="C51" s="16"/>
      <c r="D51" s="16"/>
      <c r="E51" s="16"/>
    </row>
    <row r="52" spans="1:5" x14ac:dyDescent="0.25">
      <c r="A52" s="18"/>
      <c r="B52" s="12"/>
      <c r="C52" s="16"/>
      <c r="D52" s="16"/>
      <c r="E52" s="16"/>
    </row>
    <row r="53" spans="1:5" x14ac:dyDescent="0.25">
      <c r="A53" s="18"/>
      <c r="B53" s="12"/>
      <c r="C53" s="16"/>
      <c r="D53" s="16"/>
      <c r="E53" s="16"/>
    </row>
    <row r="54" spans="1:5" x14ac:dyDescent="0.25">
      <c r="A54" s="18"/>
      <c r="B54" s="12"/>
      <c r="C54" s="16"/>
      <c r="D54" s="16"/>
      <c r="E54" s="16"/>
    </row>
    <row r="55" spans="1:5" x14ac:dyDescent="0.25">
      <c r="A55" s="18"/>
      <c r="B55" s="12"/>
      <c r="C55" s="16"/>
      <c r="D55" s="16"/>
      <c r="E55" s="16"/>
    </row>
    <row r="56" spans="1:5" x14ac:dyDescent="0.25">
      <c r="A56" s="18"/>
      <c r="B56" s="12"/>
      <c r="C56" s="16"/>
      <c r="D56" s="16"/>
      <c r="E56" s="16"/>
    </row>
    <row r="57" spans="1:5" x14ac:dyDescent="0.25">
      <c r="A57" s="18"/>
      <c r="B57" s="12"/>
      <c r="C57" s="16"/>
      <c r="D57" s="16"/>
      <c r="E57" s="16"/>
    </row>
    <row r="58" spans="1:5" x14ac:dyDescent="0.25">
      <c r="A58" s="18"/>
      <c r="B58" s="12"/>
      <c r="C58" s="16"/>
      <c r="D58" s="16"/>
      <c r="E58" s="16"/>
    </row>
    <row r="59" spans="1:5" x14ac:dyDescent="0.25">
      <c r="A59" s="18"/>
      <c r="B59" s="12"/>
      <c r="C59" s="16"/>
      <c r="D59" s="16"/>
      <c r="E59" s="16"/>
    </row>
    <row r="60" spans="1:5" x14ac:dyDescent="0.25">
      <c r="A60" s="18"/>
      <c r="B60" s="12"/>
      <c r="C60" s="16"/>
      <c r="D60" s="16"/>
      <c r="E60" s="16"/>
    </row>
    <row r="61" spans="1:5" x14ac:dyDescent="0.25">
      <c r="A61" s="18"/>
      <c r="B61" s="12"/>
      <c r="C61" s="16"/>
      <c r="D61" s="16"/>
      <c r="E61" s="16"/>
    </row>
    <row r="62" spans="1:5" x14ac:dyDescent="0.25">
      <c r="A62" s="18"/>
      <c r="B62" s="12"/>
      <c r="C62" s="16"/>
      <c r="D62" s="16"/>
      <c r="E62" s="16"/>
    </row>
    <row r="63" spans="1:5" x14ac:dyDescent="0.25">
      <c r="A63" s="18"/>
      <c r="B63" s="12"/>
      <c r="C63" s="16"/>
      <c r="D63" s="16"/>
      <c r="E63" s="16"/>
    </row>
    <row r="64" spans="1:5" x14ac:dyDescent="0.25">
      <c r="A64" s="18"/>
      <c r="B64" s="12"/>
      <c r="C64" s="16"/>
      <c r="D64" s="16"/>
      <c r="E64" s="16"/>
    </row>
    <row r="65" spans="1:5" x14ac:dyDescent="0.25">
      <c r="A65" s="18"/>
      <c r="B65" s="12"/>
      <c r="C65" s="16"/>
      <c r="D65" s="16"/>
      <c r="E65" s="16"/>
    </row>
    <row r="66" spans="1:5" x14ac:dyDescent="0.25">
      <c r="A66" s="18"/>
      <c r="B66" s="12"/>
      <c r="C66" s="16"/>
      <c r="D66" s="16"/>
      <c r="E66" s="16"/>
    </row>
    <row r="67" spans="1:5" x14ac:dyDescent="0.25">
      <c r="A67" s="18"/>
      <c r="B67" s="12"/>
      <c r="C67" s="16"/>
      <c r="D67" s="16"/>
      <c r="E67" s="16"/>
    </row>
    <row r="68" spans="1:5" x14ac:dyDescent="0.25">
      <c r="A68" s="18"/>
      <c r="B68" s="12"/>
      <c r="C68" s="16"/>
      <c r="D68" s="16"/>
      <c r="E68" s="16"/>
    </row>
    <row r="69" spans="1:5" x14ac:dyDescent="0.25">
      <c r="A69" s="18"/>
      <c r="B69" s="12"/>
      <c r="C69" s="16"/>
      <c r="D69" s="16"/>
      <c r="E69" s="16"/>
    </row>
    <row r="70" spans="1:5" x14ac:dyDescent="0.25">
      <c r="A70" s="18"/>
      <c r="B70" s="12"/>
      <c r="C70" s="16"/>
      <c r="D70" s="16"/>
      <c r="E70" s="16"/>
    </row>
    <row r="71" spans="1:5" x14ac:dyDescent="0.25">
      <c r="A71" s="18"/>
      <c r="B71" s="12"/>
      <c r="C71" s="16"/>
      <c r="D71" s="16"/>
      <c r="E71" s="16"/>
    </row>
    <row r="72" spans="1:5" x14ac:dyDescent="0.25">
      <c r="A72" s="18"/>
      <c r="B72" s="12"/>
      <c r="C72" s="16"/>
      <c r="D72" s="16"/>
      <c r="E72" s="16"/>
    </row>
    <row r="73" spans="1:5" x14ac:dyDescent="0.25">
      <c r="A73" s="18"/>
      <c r="B73" s="12"/>
      <c r="C73" s="16"/>
      <c r="D73" s="16"/>
      <c r="E73" s="16"/>
    </row>
    <row r="74" spans="1:5" x14ac:dyDescent="0.25">
      <c r="A74" s="18"/>
      <c r="B74" s="12"/>
      <c r="C74" s="16"/>
      <c r="D74" s="16"/>
      <c r="E74" s="16"/>
    </row>
    <row r="75" spans="1:5" x14ac:dyDescent="0.25">
      <c r="A75" s="18"/>
      <c r="B75" s="12"/>
      <c r="C75" s="16"/>
      <c r="D75" s="16"/>
      <c r="E75" s="16"/>
    </row>
    <row r="76" spans="1:5" x14ac:dyDescent="0.25">
      <c r="A76" s="18"/>
      <c r="B76" s="12"/>
      <c r="C76" s="16"/>
      <c r="D76" s="16"/>
      <c r="E76" s="16"/>
    </row>
    <row r="77" spans="1:5" x14ac:dyDescent="0.25">
      <c r="A77" s="18"/>
      <c r="B77" s="12"/>
      <c r="C77" s="16"/>
      <c r="D77" s="16"/>
      <c r="E77" s="16"/>
    </row>
    <row r="78" spans="1:5" x14ac:dyDescent="0.25">
      <c r="A78" s="18"/>
      <c r="B78" s="12"/>
      <c r="C78" s="16"/>
      <c r="D78" s="16"/>
      <c r="E78" s="16"/>
    </row>
    <row r="79" spans="1:5" x14ac:dyDescent="0.25">
      <c r="A79" s="18"/>
      <c r="B79" s="12"/>
      <c r="C79" s="16"/>
      <c r="D79" s="16"/>
      <c r="E79" s="16"/>
    </row>
    <row r="80" spans="1:5" x14ac:dyDescent="0.25">
      <c r="A80" s="18"/>
      <c r="B80" s="12"/>
      <c r="C80" s="16"/>
      <c r="D80" s="16"/>
      <c r="E80" s="16"/>
    </row>
    <row r="81" spans="1:5" x14ac:dyDescent="0.25">
      <c r="A81" s="18"/>
      <c r="B81" s="12"/>
      <c r="C81" s="16"/>
      <c r="D81" s="16"/>
      <c r="E81" s="16"/>
    </row>
    <row r="82" spans="1:5" x14ac:dyDescent="0.25">
      <c r="A82" s="18"/>
      <c r="B82" s="12"/>
      <c r="C82" s="16"/>
      <c r="D82" s="16"/>
      <c r="E82" s="16"/>
    </row>
    <row r="83" spans="1:5" x14ac:dyDescent="0.25">
      <c r="A83" s="18"/>
      <c r="B83" s="12"/>
      <c r="C83" s="16"/>
      <c r="D83" s="16"/>
      <c r="E83" s="16"/>
    </row>
    <row r="84" spans="1:5" x14ac:dyDescent="0.25">
      <c r="A84" s="18"/>
      <c r="B84" s="12"/>
      <c r="C84" s="16"/>
      <c r="D84" s="16"/>
      <c r="E84" s="16"/>
    </row>
    <row r="85" spans="1:5" x14ac:dyDescent="0.25">
      <c r="A85" s="18"/>
      <c r="B85" s="12"/>
      <c r="C85" s="16"/>
      <c r="D85" s="16"/>
      <c r="E85" s="16"/>
    </row>
  </sheetData>
  <sheetProtection algorithmName="SHA-512" hashValue="tzLGJkcdvPJaWpaac2KpoWBtelyZTfiKs0brP+UP6TPg5IE9g0R1pAPhKy4dxul3RYCbyE7pOfZ1Pq2ZIe1eiQ==" saltValue="Qr3caLCk+TKY1E/waimgWw==" spinCount="100000" sheet="1" objects="1" scenarios="1"/>
  <dataConsolidate/>
  <mergeCells count="1">
    <mergeCell ref="A1:E1"/>
  </mergeCells>
  <dataValidations count="10">
    <dataValidation allowBlank="1" showInputMessage="1" showErrorMessage="1" promptTitle="Specialized Equipment Costs" prompt="Enter the cost of specialized support equipment specific to students identified with a disability. You must submit a supplemental attachment identifying each type of specialized equipment including the individual cost amount." sqref="D34" xr:uid="{56596F30-696E-45E2-A17E-0C56CFF0DB66}"/>
    <dataValidation allowBlank="1" showInputMessage="1" showErrorMessage="1" promptTitle="Supplies &amp; Materials Cost" prompt="Enter the cost of support supplies and materials specific to students identified with a disability." sqref="D33" xr:uid="{4642831F-AF01-4230-B8F2-703EFBF98A4C}"/>
    <dataValidation allowBlank="1" showInputMessage="1" showErrorMessage="1" promptTitle="Staff Travel Costs" prompt="Enter the cost of staff travel for support staff. Staff travel may include budgeted amounts for travel, registration/entrance fees, or mileage." sqref="D25" xr:uid="{2EED5FE8-CAEA-4208-B40D-23D8DBDFA368}"/>
    <dataValidation allowBlank="1" showInputMessage="1" showErrorMessage="1" promptTitle="Other SPED Support Service 3" prompt="Provide detail on the specific support service purchased from the administrative unit of attendance and enter the amount in column D." sqref="B29" xr:uid="{4D1348E4-E4A7-483F-B800-4147E2C445DD}"/>
    <dataValidation allowBlank="1" showInputMessage="1" showErrorMessage="1" promptTitle="Other SPED Support Service 2" prompt="Provide detail on the specific support service purchased from the administrative unit of attendance and enter the amount in column D." sqref="B28" xr:uid="{5A8438E7-F90E-4AE1-A3E8-9D65E7142D0C}"/>
    <dataValidation allowBlank="1" showInputMessage="1" showErrorMessage="1" promptTitle="Other SPED Support Service 1" prompt="Provide detail on the specific support service purchased from the administrative unit of attendance and enter the amount in column D." sqref="B27" xr:uid="{4133CC27-B9D5-421F-9A4A-6A3C81A883F0}"/>
    <dataValidation allowBlank="1" showInputMessage="1" showErrorMessage="1" promptTitle="Other SPED Support Cost" prompt="Enter cost of other special education support services purchased from the chartering district." sqref="D30" xr:uid="{20BC0130-58B3-4EA3-B153-969CCBA231FE}"/>
    <dataValidation allowBlank="1" showInputMessage="1" showErrorMessage="1" promptTitle="Other SPED Support Cost 1" prompt="Enter cost of other special education support service purchased from the administrative unit of attendance." sqref="D27" xr:uid="{4424BCD7-E3BD-4550-AB50-B46490A7E5AA}"/>
    <dataValidation allowBlank="1" showInputMessage="1" showErrorMessage="1" promptTitle="Other SPED Support Cost 2" prompt="Enter cost of other special education support service purchased from the administrative unit of attendance." sqref="D28" xr:uid="{E0520C48-6EA7-47F1-83FD-2E43B1CAD58E}"/>
    <dataValidation allowBlank="1" showInputMessage="1" showErrorMessage="1" promptTitle="Other SPED Support Cost 3" prompt="Enter cost of other special education support service purchased from the administrative unit of attendance." sqref="D29" xr:uid="{C9764D69-262B-4566-95C4-AD0351706D98}"/>
  </dataValidations>
  <pageMargins left="0.2" right="0.2" top="0.75" bottom="0.5" header="0.3" footer="0.3"/>
  <pageSetup scale="95" orientation="portrait" horizontalDpi="1200" verticalDpi="1200" r:id="rId1"/>
  <rowBreaks count="1" manualBreakCount="1">
    <brk id="30"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F8171-C9B2-4253-911A-C637CE312FF8}">
  <sheetPr>
    <pageSetUpPr fitToPage="1"/>
  </sheetPr>
  <dimension ref="A1:E45"/>
  <sheetViews>
    <sheetView showGridLines="0" showRuler="0" topLeftCell="A11" zoomScale="110" zoomScaleNormal="110" zoomScaleSheetLayoutView="80" workbookViewId="0">
      <selection activeCell="J30" sqref="J30"/>
    </sheetView>
  </sheetViews>
  <sheetFormatPr defaultColWidth="8.875" defaultRowHeight="15.75" x14ac:dyDescent="0.25"/>
  <cols>
    <col min="1" max="1" width="13" customWidth="1"/>
    <col min="2" max="2" width="48.125" customWidth="1"/>
    <col min="3" max="3" width="6.75" customWidth="1"/>
    <col min="4" max="5" width="12.75" customWidth="1"/>
  </cols>
  <sheetData>
    <row r="1" spans="1:5" ht="23.1" customHeight="1" x14ac:dyDescent="0.35">
      <c r="A1" s="289" t="s">
        <v>148</v>
      </c>
      <c r="B1" s="289"/>
      <c r="C1" s="289"/>
      <c r="D1" s="289"/>
      <c r="E1" s="289"/>
    </row>
    <row r="2" spans="1:5" ht="49.5" customHeight="1" thickBot="1" x14ac:dyDescent="0.3">
      <c r="A2" s="123" t="s">
        <v>192</v>
      </c>
      <c r="B2" s="123">
        <f>Name_of_Public_Online_Program</f>
        <v>0</v>
      </c>
      <c r="C2" s="210" t="s">
        <v>102</v>
      </c>
      <c r="D2" s="210" t="s">
        <v>102</v>
      </c>
      <c r="E2" s="210" t="s">
        <v>102</v>
      </c>
    </row>
    <row r="3" spans="1:5" ht="34.5" customHeight="1" thickBot="1" x14ac:dyDescent="0.3">
      <c r="A3" s="245" t="s">
        <v>102</v>
      </c>
      <c r="B3" s="60" t="s">
        <v>151</v>
      </c>
      <c r="C3" s="205" t="s">
        <v>102</v>
      </c>
      <c r="D3" s="205" t="s">
        <v>102</v>
      </c>
      <c r="E3" s="206" t="s">
        <v>102</v>
      </c>
    </row>
    <row r="4" spans="1:5" ht="32.25" thickBot="1" x14ac:dyDescent="0.3">
      <c r="A4" s="22" t="s">
        <v>0</v>
      </c>
      <c r="B4" s="112" t="s">
        <v>171</v>
      </c>
      <c r="C4" s="22" t="s">
        <v>4</v>
      </c>
      <c r="D4" s="22" t="s">
        <v>108</v>
      </c>
      <c r="E4" s="22" t="s">
        <v>6</v>
      </c>
    </row>
    <row r="5" spans="1:5" x14ac:dyDescent="0.25">
      <c r="A5" s="194" t="s">
        <v>102</v>
      </c>
      <c r="B5" s="109" t="s">
        <v>94</v>
      </c>
      <c r="C5" s="110">
        <f>SUMIFS('3_Staff_Regular_Education_Admin'!E4:E31,'3_Staff_Regular_Education_Admin'!A4:A31,322)+SUMIFS('3_Staff_Regular_Education_Admin'!E4:E31,'3_Staff_Regular_Education_Admin'!A4:A31,323)+SUMIFS('3_Staff_Regular_Education_Admin'!E4:E31,'3_Staff_Regular_Education_Admin'!A4:A31,329)+SUMIFS('3_Staff_Regular_Education_Admin'!E4:E31,'3_Staff_Regular_Education_Admin'!A4:A31,344)+SUMIFS('3_Staff_Regular_Education_Admin'!E4:E31,'3_Staff_Regular_Education_Admin'!A4:A31,380)+SUMIFS('3_Staff_Regular_Education_Admin'!E4:E31,'3_Staff_Regular_Education_Admin'!A4:A31,381)+SUMIFS('3_Staff_Regular_Education_Admin'!E4:E31,'3_Staff_Regular_Education_Admin'!A4:A31,382)+SUMIFS('3_Staff_Regular_Education_Admin'!E4:E31,'3_Staff_Regular_Education_Admin'!A4:A31,502)+SUMIFS('3_Staff_Regular_Education_Admin'!E4:E31,'3_Staff_Regular_Education_Admin'!A4:A31,"506B")+SUMIFS('3_Staff_Regular_Education_Admin'!E4:E31,'3_Staff_Regular_Education_Admin'!A4:A31,509)+SUMIFS('3_Staff_Regular_Education_Admin'!E4:E31,'3_Staff_Regular_Education_Admin'!A4:A31,515)</f>
        <v>0</v>
      </c>
      <c r="D5" s="111">
        <f>SUMIFS('3_Staff_Regular_Education_Admin'!F4:F31,'3_Staff_Regular_Education_Admin'!A4:A31,322)+SUMIFS('3_Staff_Regular_Education_Admin'!F4:F31,'3_Staff_Regular_Education_Admin'!A4:A31,323)+SUMIFS('3_Staff_Regular_Education_Admin'!F4:F31,'3_Staff_Regular_Education_Admin'!A4:A31,329)+SUMIFS('3_Staff_Regular_Education_Admin'!F4:F31,'3_Staff_Regular_Education_Admin'!A4:A31,344)+SUMIFS('3_Staff_Regular_Education_Admin'!F4:F31,'3_Staff_Regular_Education_Admin'!A4:A31,380)+SUMIFS('3_Staff_Regular_Education_Admin'!F4:F31,'3_Staff_Regular_Education_Admin'!A4:A31,381)+SUMIFS('3_Staff_Regular_Education_Admin'!F4:F31,'3_Staff_Regular_Education_Admin'!A4:A31,382)+SUMIFS('3_Staff_Regular_Education_Admin'!F4:F31,'3_Staff_Regular_Education_Admin'!A4:A31,502)+SUMIFS('3_Staff_Regular_Education_Admin'!F4:F31,'3_Staff_Regular_Education_Admin'!A4:A31,"506B")+SUMIFS('3_Staff_Regular_Education_Admin'!F4:F31,'3_Staff_Regular_Education_Admin'!A4:A31,509)+SUMIFS('3_Staff_Regular_Education_Admin'!F4:F31,'3_Staff_Regular_Education_Admin'!A4:A31,515)</f>
        <v>0</v>
      </c>
      <c r="E5" s="111">
        <f>SUMIFS('3_Staff_Regular_Education_Admin'!G4:G31,'3_Staff_Regular_Education_Admin'!A4:A31,322)+SUMIFS('3_Staff_Regular_Education_Admin'!G4:G31,'3_Staff_Regular_Education_Admin'!A4:A31,323)+SUMIFS('3_Staff_Regular_Education_Admin'!G4:G31,'3_Staff_Regular_Education_Admin'!A4:A31,329)+SUMIFS('3_Staff_Regular_Education_Admin'!G4:G31,'3_Staff_Regular_Education_Admin'!A4:A31,344)+SUMIFS('3_Staff_Regular_Education_Admin'!G4:G31,'3_Staff_Regular_Education_Admin'!A4:A31,380)+SUMIFS('3_Staff_Regular_Education_Admin'!G4:G31,'3_Staff_Regular_Education_Admin'!A4:A31,381)+SUMIFS('3_Staff_Regular_Education_Admin'!G4:G31,'3_Staff_Regular_Education_Admin'!A4:A31,382)+SUMIFS('3_Staff_Regular_Education_Admin'!G4:G31,'3_Staff_Regular_Education_Admin'!A4:A31,502)+SUMIFS('3_Staff_Regular_Education_Admin'!G4:G31,'3_Staff_Regular_Education_Admin'!A4:A31,"506B")+SUMIFS('3_Staff_Regular_Education_Admin'!G4:G31,'3_Staff_Regular_Education_Admin'!A4:A31,509)+SUMIFS('3_Staff_Regular_Education_Admin'!G4:G31,'3_Staff_Regular_Education_Admin'!A4:A31,515)</f>
        <v>0</v>
      </c>
    </row>
    <row r="6" spans="1:5" x14ac:dyDescent="0.25">
      <c r="A6" s="194" t="s">
        <v>102</v>
      </c>
      <c r="B6" s="109" t="s">
        <v>120</v>
      </c>
      <c r="C6" s="194" t="s">
        <v>102</v>
      </c>
      <c r="D6" s="32"/>
      <c r="E6" s="212" t="s">
        <v>102</v>
      </c>
    </row>
    <row r="7" spans="1:5" x14ac:dyDescent="0.25">
      <c r="A7" s="194" t="s">
        <v>102</v>
      </c>
      <c r="B7" s="109" t="s">
        <v>104</v>
      </c>
      <c r="C7" s="194" t="s">
        <v>102</v>
      </c>
      <c r="D7" s="32"/>
      <c r="E7" s="212" t="s">
        <v>102</v>
      </c>
    </row>
    <row r="8" spans="1:5" x14ac:dyDescent="0.25">
      <c r="A8" s="194" t="s">
        <v>102</v>
      </c>
      <c r="B8" s="62" t="s">
        <v>95</v>
      </c>
      <c r="C8" s="194" t="s">
        <v>102</v>
      </c>
      <c r="D8" s="212" t="s">
        <v>102</v>
      </c>
      <c r="E8" s="212" t="s">
        <v>102</v>
      </c>
    </row>
    <row r="9" spans="1:5" x14ac:dyDescent="0.25">
      <c r="A9" s="194" t="s">
        <v>102</v>
      </c>
      <c r="B9" s="62" t="s">
        <v>96</v>
      </c>
      <c r="C9" s="194" t="s">
        <v>102</v>
      </c>
      <c r="D9" s="32"/>
      <c r="E9" s="212" t="s">
        <v>102</v>
      </c>
    </row>
    <row r="10" spans="1:5" x14ac:dyDescent="0.25">
      <c r="A10" s="194" t="s">
        <v>102</v>
      </c>
      <c r="B10" s="62" t="s">
        <v>97</v>
      </c>
      <c r="C10" s="194" t="s">
        <v>102</v>
      </c>
      <c r="D10" s="32"/>
      <c r="E10" s="212" t="s">
        <v>102</v>
      </c>
    </row>
    <row r="11" spans="1:5" x14ac:dyDescent="0.25">
      <c r="A11" s="194" t="s">
        <v>102</v>
      </c>
      <c r="B11" s="62" t="s">
        <v>98</v>
      </c>
      <c r="C11" s="194" t="s">
        <v>102</v>
      </c>
      <c r="D11" s="32"/>
      <c r="E11" s="212" t="s">
        <v>102</v>
      </c>
    </row>
    <row r="12" spans="1:5" x14ac:dyDescent="0.25">
      <c r="A12" s="194" t="s">
        <v>102</v>
      </c>
      <c r="B12" s="62" t="s">
        <v>99</v>
      </c>
      <c r="C12" s="194" t="s">
        <v>102</v>
      </c>
      <c r="D12" s="32"/>
      <c r="E12" s="212" t="s">
        <v>102</v>
      </c>
    </row>
    <row r="13" spans="1:5" x14ac:dyDescent="0.25">
      <c r="A13" s="194" t="s">
        <v>102</v>
      </c>
      <c r="B13" s="62" t="s">
        <v>100</v>
      </c>
      <c r="C13" s="194" t="s">
        <v>102</v>
      </c>
      <c r="D13" s="32"/>
      <c r="E13" s="212" t="s">
        <v>102</v>
      </c>
    </row>
    <row r="14" spans="1:5" x14ac:dyDescent="0.25">
      <c r="A14" s="194" t="s">
        <v>102</v>
      </c>
      <c r="B14" s="62" t="s">
        <v>101</v>
      </c>
      <c r="C14" s="194" t="s">
        <v>102</v>
      </c>
      <c r="D14" s="32"/>
      <c r="E14" s="212" t="s">
        <v>102</v>
      </c>
    </row>
    <row r="15" spans="1:5" ht="31.5" x14ac:dyDescent="0.25">
      <c r="A15" s="194" t="s">
        <v>102</v>
      </c>
      <c r="B15" s="62" t="s">
        <v>193</v>
      </c>
      <c r="C15" s="194" t="s">
        <v>102</v>
      </c>
      <c r="D15" s="212" t="s">
        <v>102</v>
      </c>
      <c r="E15" s="212" t="s">
        <v>102</v>
      </c>
    </row>
    <row r="16" spans="1:5" ht="33" customHeight="1" x14ac:dyDescent="0.25">
      <c r="A16" s="194" t="s">
        <v>102</v>
      </c>
      <c r="B16" s="220"/>
      <c r="C16" s="194" t="s">
        <v>102</v>
      </c>
      <c r="D16" s="32"/>
      <c r="E16" s="212" t="s">
        <v>102</v>
      </c>
    </row>
    <row r="17" spans="1:5" ht="33" customHeight="1" x14ac:dyDescent="0.25">
      <c r="A17" s="194" t="s">
        <v>102</v>
      </c>
      <c r="B17" s="220"/>
      <c r="C17" s="194" t="s">
        <v>102</v>
      </c>
      <c r="D17" s="32"/>
      <c r="E17" s="212" t="s">
        <v>102</v>
      </c>
    </row>
    <row r="18" spans="1:5" ht="33" customHeight="1" x14ac:dyDescent="0.25">
      <c r="A18" s="194" t="s">
        <v>102</v>
      </c>
      <c r="B18" s="220"/>
      <c r="C18" s="194" t="s">
        <v>102</v>
      </c>
      <c r="D18" s="32"/>
      <c r="E18" s="212" t="s">
        <v>102</v>
      </c>
    </row>
    <row r="19" spans="1:5" ht="32.1" customHeight="1" thickBot="1" x14ac:dyDescent="0.3">
      <c r="A19" s="197" t="s">
        <v>102</v>
      </c>
      <c r="B19" s="228" t="s">
        <v>214</v>
      </c>
      <c r="C19" s="211" t="s">
        <v>102</v>
      </c>
      <c r="D19" s="213">
        <f>D16+D17+D18</f>
        <v>0</v>
      </c>
      <c r="E19" s="212" t="s">
        <v>102</v>
      </c>
    </row>
    <row r="20" spans="1:5" ht="16.5" thickBot="1" x14ac:dyDescent="0.3">
      <c r="A20" s="194" t="s">
        <v>102</v>
      </c>
      <c r="B20" s="63" t="s">
        <v>103</v>
      </c>
      <c r="C20" s="156">
        <f>C5</f>
        <v>0</v>
      </c>
      <c r="D20" s="65">
        <f>SUM(D5+D6+D7+D9+D10+D11+D12+D13+D14+D19)</f>
        <v>0</v>
      </c>
      <c r="E20" s="65">
        <f>E5</f>
        <v>0</v>
      </c>
    </row>
    <row r="21" spans="1:5" ht="32.25" customHeight="1" thickBot="1" x14ac:dyDescent="0.3">
      <c r="A21" s="249" t="s">
        <v>102</v>
      </c>
      <c r="B21" s="155" t="s">
        <v>217</v>
      </c>
      <c r="C21" s="211" t="s">
        <v>102</v>
      </c>
      <c r="D21" s="165"/>
      <c r="E21" s="212" t="s">
        <v>102</v>
      </c>
    </row>
    <row r="22" spans="1:5" ht="16.5" thickBot="1" x14ac:dyDescent="0.3">
      <c r="A22" s="233" t="s">
        <v>102</v>
      </c>
      <c r="B22" s="63" t="s">
        <v>195</v>
      </c>
      <c r="C22" s="207" t="s">
        <v>102</v>
      </c>
      <c r="D22" s="65">
        <f>D21</f>
        <v>0</v>
      </c>
      <c r="E22" s="209" t="s">
        <v>102</v>
      </c>
    </row>
    <row r="23" spans="1:5" ht="34.5" customHeight="1" thickBot="1" x14ac:dyDescent="0.3">
      <c r="A23" s="250" t="s">
        <v>102</v>
      </c>
      <c r="B23" s="215" t="s">
        <v>38</v>
      </c>
      <c r="C23" s="216" t="s">
        <v>102</v>
      </c>
      <c r="D23" s="217" t="s">
        <v>102</v>
      </c>
      <c r="E23" s="218" t="s">
        <v>102</v>
      </c>
    </row>
    <row r="24" spans="1:5" ht="34.5" customHeight="1" thickBot="1" x14ac:dyDescent="0.3">
      <c r="A24" s="22" t="s">
        <v>0</v>
      </c>
      <c r="B24" s="86" t="s">
        <v>171</v>
      </c>
      <c r="C24" s="22" t="s">
        <v>4</v>
      </c>
      <c r="D24" s="22" t="s">
        <v>108</v>
      </c>
      <c r="E24" s="22" t="s">
        <v>6</v>
      </c>
    </row>
    <row r="25" spans="1:5" x14ac:dyDescent="0.25">
      <c r="A25" s="108">
        <v>201</v>
      </c>
      <c r="B25" s="235" t="s">
        <v>196</v>
      </c>
      <c r="C25" s="110">
        <f>SUMIFS('3_Staff_Regular_Education_Admin'!$E$4:$E$40,'3_Staff_Regular_Education_Admin'!$A$4:$A$40,A25)</f>
        <v>0</v>
      </c>
      <c r="D25" s="113">
        <f>SUMIFS('3_Staff_Regular_Education_Admin'!$F$4:$F$40,'3_Staff_Regular_Education_Admin'!A$4:$A$40,A25)</f>
        <v>0</v>
      </c>
      <c r="E25" s="113">
        <f>SUMIFS('3_Staff_Regular_Education_Admin'!$G$4:$G$40,'3_Staff_Regular_Education_Admin'!$A$4:$A$40,A25)</f>
        <v>0</v>
      </c>
    </row>
    <row r="26" spans="1:5" x14ac:dyDescent="0.25">
      <c r="A26" s="61">
        <v>211</v>
      </c>
      <c r="B26" s="236" t="s">
        <v>197</v>
      </c>
      <c r="C26" s="110">
        <f>SUMIFS('3_Staff_Regular_Education_Admin'!$E$4:$E$40,'3_Staff_Regular_Education_Admin'!$A$4:$A$40,A26)</f>
        <v>0</v>
      </c>
      <c r="D26" s="113">
        <f>SUMIFS('3_Staff_Regular_Education_Admin'!$F$4:$F$40,'3_Staff_Regular_Education_Admin'!A$4:$A$40,A26)</f>
        <v>0</v>
      </c>
      <c r="E26" s="113">
        <f>SUMIFS('3_Staff_Regular_Education_Admin'!$G$4:$G$40,'3_Staff_Regular_Education_Admin'!$A$4:$A$40,A26)</f>
        <v>0</v>
      </c>
    </row>
    <row r="27" spans="1:5" x14ac:dyDescent="0.25">
      <c r="A27" s="61">
        <v>204</v>
      </c>
      <c r="B27" s="236" t="s">
        <v>52</v>
      </c>
      <c r="C27" s="110">
        <f>SUMIFS('3_Staff_Regular_Education_Admin'!$E$4:$E$40,'3_Staff_Regular_Education_Admin'!$A$4:$A$40,A27)</f>
        <v>0</v>
      </c>
      <c r="D27" s="113">
        <f>SUMIFS('3_Staff_Regular_Education_Admin'!$F$4:$F$40,'3_Staff_Regular_Education_Admin'!A$4:$A$40,A27)</f>
        <v>0</v>
      </c>
      <c r="E27" s="113">
        <f>SUMIFS('3_Staff_Regular_Education_Admin'!$G$4:$G$40,'3_Staff_Regular_Education_Admin'!$A$4:$A$40,A27)</f>
        <v>0</v>
      </c>
    </row>
    <row r="28" spans="1:5" x14ac:dyDescent="0.25">
      <c r="A28" s="233" t="s">
        <v>102</v>
      </c>
      <c r="B28" s="236" t="s">
        <v>104</v>
      </c>
      <c r="C28" s="194" t="s">
        <v>102</v>
      </c>
      <c r="D28" s="32"/>
      <c r="E28" s="212" t="s">
        <v>102</v>
      </c>
    </row>
    <row r="29" spans="1:5" x14ac:dyDescent="0.25">
      <c r="A29" s="233" t="s">
        <v>102</v>
      </c>
      <c r="B29" s="236" t="s">
        <v>198</v>
      </c>
      <c r="C29" s="194" t="s">
        <v>102</v>
      </c>
      <c r="D29" s="32"/>
      <c r="E29" s="212" t="s">
        <v>102</v>
      </c>
    </row>
    <row r="30" spans="1:5" ht="31.5" x14ac:dyDescent="0.25">
      <c r="A30" s="233" t="s">
        <v>102</v>
      </c>
      <c r="B30" s="237" t="s">
        <v>215</v>
      </c>
      <c r="C30" s="194" t="s">
        <v>102</v>
      </c>
      <c r="D30" s="32"/>
      <c r="E30" s="212" t="s">
        <v>102</v>
      </c>
    </row>
    <row r="31" spans="1:5" ht="31.5" x14ac:dyDescent="0.25">
      <c r="A31" s="233" t="s">
        <v>102</v>
      </c>
      <c r="B31" s="237" t="s">
        <v>216</v>
      </c>
      <c r="C31" s="194" t="s">
        <v>102</v>
      </c>
      <c r="D31" s="32"/>
      <c r="E31" s="212" t="s">
        <v>102</v>
      </c>
    </row>
    <row r="32" spans="1:5" x14ac:dyDescent="0.25">
      <c r="A32" s="233" t="s">
        <v>102</v>
      </c>
      <c r="B32" s="236" t="s">
        <v>199</v>
      </c>
      <c r="C32" s="194" t="s">
        <v>102</v>
      </c>
      <c r="D32" s="32"/>
      <c r="E32" s="212" t="s">
        <v>102</v>
      </c>
    </row>
    <row r="33" spans="1:5" x14ac:dyDescent="0.25">
      <c r="A33" s="233" t="s">
        <v>102</v>
      </c>
      <c r="B33" s="236" t="s">
        <v>200</v>
      </c>
      <c r="C33" s="194" t="s">
        <v>102</v>
      </c>
      <c r="D33" s="32"/>
      <c r="E33" s="212" t="s">
        <v>102</v>
      </c>
    </row>
    <row r="34" spans="1:5" x14ac:dyDescent="0.25">
      <c r="A34" s="233" t="s">
        <v>102</v>
      </c>
      <c r="B34" s="236" t="s">
        <v>120</v>
      </c>
      <c r="C34" s="194" t="s">
        <v>102</v>
      </c>
      <c r="D34" s="32"/>
      <c r="E34" s="212" t="s">
        <v>102</v>
      </c>
    </row>
    <row r="35" spans="1:5" ht="16.5" thickBot="1" x14ac:dyDescent="0.3">
      <c r="A35" s="234" t="s">
        <v>102</v>
      </c>
      <c r="B35" s="238" t="s">
        <v>105</v>
      </c>
      <c r="C35" s="211" t="s">
        <v>102</v>
      </c>
      <c r="D35" s="32"/>
      <c r="E35" s="212" t="s">
        <v>102</v>
      </c>
    </row>
    <row r="36" spans="1:5" ht="16.5" thickBot="1" x14ac:dyDescent="0.3">
      <c r="A36" s="233" t="s">
        <v>102</v>
      </c>
      <c r="B36" s="63" t="s">
        <v>106</v>
      </c>
      <c r="C36" s="64">
        <f>SUM(C25:C27)</f>
        <v>0</v>
      </c>
      <c r="D36" s="65">
        <f>SUM(D25:D35)</f>
        <v>0</v>
      </c>
      <c r="E36" s="65">
        <f>SUM(E25:E27)</f>
        <v>0</v>
      </c>
    </row>
    <row r="37" spans="1:5" ht="16.5" thickBot="1" x14ac:dyDescent="0.3">
      <c r="A37" s="234" t="s">
        <v>102</v>
      </c>
      <c r="B37" s="63" t="s">
        <v>107</v>
      </c>
      <c r="C37" s="64">
        <f>C20+C36</f>
        <v>0</v>
      </c>
      <c r="D37" s="65">
        <f>D20+D22+D36</f>
        <v>0</v>
      </c>
      <c r="E37" s="65">
        <f>E20+E36</f>
        <v>0</v>
      </c>
    </row>
    <row r="38" spans="1:5" ht="17.25" thickTop="1" thickBot="1" x14ac:dyDescent="0.3">
      <c r="A38" s="253" t="s">
        <v>102</v>
      </c>
      <c r="B38" s="116" t="s">
        <v>201</v>
      </c>
      <c r="C38" s="198" t="s">
        <v>102</v>
      </c>
      <c r="D38" s="117">
        <f>SUM(D37,E37)</f>
        <v>0</v>
      </c>
      <c r="E38" s="200" t="s">
        <v>102</v>
      </c>
    </row>
    <row r="39" spans="1:5" s="1" customFormat="1" ht="32.25" thickTop="1" x14ac:dyDescent="0.25">
      <c r="A39" s="66" t="s">
        <v>102</v>
      </c>
      <c r="B39" s="59" t="s">
        <v>124</v>
      </c>
      <c r="C39" s="66" t="s">
        <v>102</v>
      </c>
      <c r="D39" s="208" t="s">
        <v>102</v>
      </c>
      <c r="E39" s="208" t="s">
        <v>102</v>
      </c>
    </row>
    <row r="40" spans="1:5" s="1" customFormat="1" x14ac:dyDescent="0.25">
      <c r="A40" s="1" t="s">
        <v>168</v>
      </c>
      <c r="C40" s="66"/>
    </row>
    <row r="41" spans="1:5" s="1" customFormat="1" x14ac:dyDescent="0.25"/>
    <row r="42" spans="1:5" s="1" customFormat="1" x14ac:dyDescent="0.25"/>
    <row r="43" spans="1:5" s="1" customFormat="1" x14ac:dyDescent="0.25"/>
    <row r="44" spans="1:5" s="1" customFormat="1" x14ac:dyDescent="0.25"/>
    <row r="45" spans="1:5" s="1" customFormat="1" x14ac:dyDescent="0.25"/>
  </sheetData>
  <sheetProtection algorithmName="SHA-512" hashValue="b1eMf7JgF+WbW0dKQxtoxMZ1OiW65dVhqazgaXdlc9Wh+rmDoRcgdI3rZwlFQvNVY8vjPono7CYENzXwNrQnRw==" saltValue="rc8pu9ASLfzoASK8qGqqNQ==" spinCount="100000" sheet="1" objects="1" scenarios="1"/>
  <mergeCells count="1">
    <mergeCell ref="A1:E1"/>
  </mergeCells>
  <dataValidations xWindow="933" yWindow="737" count="18">
    <dataValidation allowBlank="1" showInputMessage="1" showErrorMessage="1" promptTitle="Other Admin Service Purchased 1 " prompt="Provide detail on the specific administrative service purchased from the administrative unit of attendance and enter the amount in column D." sqref="B16" xr:uid="{6063A62E-9F05-43EF-9282-DEAB59E0D2AF}"/>
    <dataValidation allowBlank="1" showInputMessage="1" showErrorMessage="1" promptTitle="Other Admin Service Purchased 2" prompt="Provide detail on the specific administrative service purchased from the administrative unit of attendance and enter the amount in column D." sqref="B17" xr:uid="{983250A7-A084-4657-898E-7A0B23AE8028}"/>
    <dataValidation allowBlank="1" showInputMessage="1" showErrorMessage="1" promptTitle="Other Admin Service Purchased 3" prompt="Provide detail on the specific administrative service purchased from the administrative unit of attendance and enter the amount in column D. " sqref="B18" xr:uid="{5D42C492-D5FD-485A-8F49-4BA5A6C7A685}"/>
    <dataValidation allowBlank="1" showInputMessage="1" showErrorMessage="1" promptTitle="Cost - Other Admin Service 1" prompt="Enter the cost of the specific administrative service purchased from the administrative unit of attendance." sqref="D16" xr:uid="{CD9FC3E8-BA90-408D-A804-936828E322B3}"/>
    <dataValidation allowBlank="1" showInputMessage="1" showErrorMessage="1" promptTitle="Cost - Other Admin Service 4" prompt="Enter the cost of the specific administrative services purchased from the chartering district, including the individual cost amount attributed to each service. " sqref="D19" xr:uid="{3EAE1EC9-50AF-44F0-935E-BB5B1D3B4931}"/>
    <dataValidation allowBlank="1" showInputMessage="1" showErrorMessage="1" promptTitle="Communication" prompt="Enter the cost of communication for regular education staff, typically telephone, facsimile services, and postage, proportionate to the special education program operated by the public online program." sqref="D28 D30 D32 D34" xr:uid="{6CD79DB7-240B-4F35-94E6-A025B0BCF451}"/>
    <dataValidation allowBlank="1" showInputMessage="1" showErrorMessage="1" promptTitle="Textbooks" prompt="Enter the cost of regular education textbooks proportionate to the special education program operated by the public online program." sqref="D29 D31 D33 D35" xr:uid="{D95017A5-979F-4C2C-8050-B827DDE441D1}"/>
    <dataValidation allowBlank="1" showInputMessage="1" showErrorMessage="1" promptTitle="Cost - Other Admin Service 3" prompt="Enter the cost of the specific administrative service purchased from the administrative unit of attendance." sqref="D18" xr:uid="{D3EF6F40-5295-43EF-BB60-43A27CAF96B5}"/>
    <dataValidation allowBlank="1" showInputMessage="1" showErrorMessage="1" promptTitle="Occupancy Costs" prompt="Enter the applicable proportionate occupancy costs of the special education program operated by the public online program." sqref="D21" xr:uid="{05899693-D052-4553-99B7-BAC9452A3F48}"/>
    <dataValidation allowBlank="1" showInputMessage="1" showErrorMessage="1" promptTitle="Staff Travel" prompt="Enter the cost of staff travel for administration staff proportionate to the special education program operated by the public online program. Staff travel may include budgeted amounts for travel, registration/entrance fees, or mileage." sqref="D6 D8" xr:uid="{23A07209-FFE2-43AA-B3FB-4BE74B62ADE1}"/>
    <dataValidation allowBlank="1" showInputMessage="1" showErrorMessage="1" promptTitle="Communication" prompt="Enter the cost of communication for administration staff, typically telephone, fascimile services, and postage, proportionate to the special education program operated by the public online program." sqref="D7" xr:uid="{A319E37E-6C38-41F2-A036-E7CA72496F33}"/>
    <dataValidation allowBlank="1" showInputMessage="1" showErrorMessage="1" promptTitle="Cost - Other Admin Service 2" prompt="Enter the cost of the specific administrative service purchased from the administrative unit of attendance." sqref="D17" xr:uid="{7EEE11E0-525B-42B4-8812-C6C2BF1CD3A4}"/>
    <dataValidation allowBlank="1" showInputMessage="1" showErrorMessage="1" promptTitle="Policy and Procedural Manuals" prompt="Enter the cost of policy and procedural manuals incurred by the public online program proportionate to the special education program." sqref="D9" xr:uid="{FBA7BB74-5ECB-4C57-B8B4-354E989B0A5C}"/>
    <dataValidation allowBlank="1" showInputMessage="1" showErrorMessage="1" promptTitle="Staff/Student Handbook/Contract" prompt="Enter the cost of staff and student handbooks/contracts incurred by the public online program proportionate to the special education program." sqref="D10" xr:uid="{5765FBFE-C6E9-4B73-ABD4-449670703877}"/>
    <dataValidation allowBlank="1" showInputMessage="1" showErrorMessage="1" promptTitle="HIPPA Policy/Practice Guidelines" prompt="Enter the cost of HIPPA policy and practice guidelines incurred by the public online program proportionate to the special education program." sqref="D11" xr:uid="{AFC18662-F7AC-4A70-9C04-DFA5A2E7173D}"/>
    <dataValidation allowBlank="1" showInputMessage="1" showErrorMessage="1" promptTitle="Public Relations/Prog Awareness" prompt="Enter the public relations/program awareness costs incurred by the public online program proportionate to the special education program." sqref="D12" xr:uid="{695EAC2F-95B5-401B-B219-709046C8185E}"/>
    <dataValidation allowBlank="1" showInputMessage="1" showErrorMessage="1" promptTitle="Insurance and Bonding" prompt="Enter the cost of insurance and bonding premiums proportionate to the special education program operated by the public online program." sqref="D13" xr:uid="{AD753B42-5171-4464-B7A4-9C3C1A3BF515}"/>
    <dataValidation allowBlank="1" showInputMessage="1" showErrorMessage="1" promptTitle="Board Expenses" prompt="Enter the cost of local board expenses proportionate to the special education program operated by the public online program." sqref="D14" xr:uid="{F090E024-7E1A-461C-978A-9CFC9BCA280B}"/>
  </dataValidations>
  <pageMargins left="0.25" right="0.25" top="0.75" bottom="0.5" header="0.3" footer="0.3"/>
  <pageSetup scale="76" orientation="portrait" horizontalDpi="1200" verticalDpi="1200" r:id="rId1"/>
  <rowBreaks count="1" manualBreakCount="1">
    <brk id="22"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A20D9-E6BD-4219-B832-42AC756B698A}">
  <dimension ref="A1:K25"/>
  <sheetViews>
    <sheetView showGridLines="0" showRuler="0" zoomScale="120" zoomScaleNormal="120" workbookViewId="0">
      <selection activeCell="G12" sqref="G12"/>
    </sheetView>
  </sheetViews>
  <sheetFormatPr defaultColWidth="8.375" defaultRowHeight="15.75" x14ac:dyDescent="0.25"/>
  <cols>
    <col min="1" max="1" width="66.625" style="13" customWidth="1"/>
    <col min="2" max="2" width="15.25" style="12" customWidth="1"/>
    <col min="3" max="16384" width="8.375" style="12"/>
  </cols>
  <sheetData>
    <row r="1" spans="1:11" s="14" customFormat="1" ht="23.1" customHeight="1" x14ac:dyDescent="0.35">
      <c r="A1" s="290" t="s">
        <v>117</v>
      </c>
      <c r="B1" s="290"/>
      <c r="C1" s="12"/>
      <c r="D1" s="12"/>
      <c r="E1" s="12"/>
      <c r="F1" s="12"/>
      <c r="G1" s="12"/>
      <c r="H1" s="12"/>
      <c r="I1" s="12"/>
      <c r="J1" s="12"/>
      <c r="K1" s="12"/>
    </row>
    <row r="2" spans="1:11" ht="39.6" customHeight="1" thickBot="1" x14ac:dyDescent="0.3">
      <c r="A2" s="58">
        <f>Name_of_Public_Online_Program</f>
        <v>0</v>
      </c>
      <c r="B2" s="59"/>
    </row>
    <row r="3" spans="1:11" ht="34.5" customHeight="1" thickBot="1" x14ac:dyDescent="0.3">
      <c r="A3" s="229" t="s">
        <v>116</v>
      </c>
      <c r="B3" s="230" t="s">
        <v>112</v>
      </c>
    </row>
    <row r="4" spans="1:11" ht="15.6" customHeight="1" x14ac:dyDescent="0.25">
      <c r="A4" s="231" t="s">
        <v>115</v>
      </c>
      <c r="B4" s="134"/>
    </row>
    <row r="5" spans="1:11" ht="15.6" customHeight="1" x14ac:dyDescent="0.25">
      <c r="A5" s="232" t="s">
        <v>114</v>
      </c>
      <c r="B5" s="31"/>
    </row>
    <row r="6" spans="1:11" ht="15.6" customHeight="1" x14ac:dyDescent="0.25">
      <c r="A6" s="232" t="s">
        <v>218</v>
      </c>
      <c r="B6" s="169" t="s">
        <v>194</v>
      </c>
    </row>
    <row r="7" spans="1:11" ht="15.6" customHeight="1" x14ac:dyDescent="0.25">
      <c r="A7" s="221"/>
      <c r="B7" s="128"/>
    </row>
    <row r="8" spans="1:11" ht="15.6" customHeight="1" x14ac:dyDescent="0.25">
      <c r="A8" s="222"/>
      <c r="B8" s="128"/>
    </row>
    <row r="9" spans="1:11" ht="15.6" customHeight="1" x14ac:dyDescent="0.25">
      <c r="A9" s="223"/>
      <c r="B9" s="129"/>
    </row>
    <row r="10" spans="1:11" ht="15.6" customHeight="1" thickBot="1" x14ac:dyDescent="0.3">
      <c r="A10" s="225" t="s">
        <v>212</v>
      </c>
      <c r="B10" s="133">
        <f>B7+B8+B9</f>
        <v>0</v>
      </c>
    </row>
    <row r="11" spans="1:11" ht="15.6" customHeight="1" thickBot="1" x14ac:dyDescent="0.3">
      <c r="A11" s="107" t="s">
        <v>165</v>
      </c>
      <c r="B11" s="124">
        <f>B4+B5+B10</f>
        <v>0</v>
      </c>
    </row>
    <row r="12" spans="1:11" s="13" customFormat="1" ht="34.5" customHeight="1" thickBot="1" x14ac:dyDescent="0.3">
      <c r="A12" s="255" t="s">
        <v>219</v>
      </c>
      <c r="B12" s="256" t="s">
        <v>194</v>
      </c>
    </row>
    <row r="13" spans="1:11" ht="15.6" customHeight="1" x14ac:dyDescent="0.25">
      <c r="A13" s="221"/>
      <c r="B13" s="130"/>
    </row>
    <row r="14" spans="1:11" ht="15.6" customHeight="1" x14ac:dyDescent="0.25">
      <c r="A14" s="222"/>
      <c r="B14" s="131"/>
    </row>
    <row r="15" spans="1:11" ht="15.6" customHeight="1" x14ac:dyDescent="0.25">
      <c r="A15" s="224"/>
      <c r="B15" s="132"/>
    </row>
    <row r="16" spans="1:11" ht="15.6" customHeight="1" thickBot="1" x14ac:dyDescent="0.3">
      <c r="A16" s="225" t="s">
        <v>213</v>
      </c>
      <c r="B16" s="133">
        <f>B13+B14+B15</f>
        <v>0</v>
      </c>
    </row>
    <row r="17" spans="1:2" ht="15.6" customHeight="1" thickBot="1" x14ac:dyDescent="0.3">
      <c r="A17" s="107" t="s">
        <v>113</v>
      </c>
      <c r="B17" s="83">
        <f>B11+B16</f>
        <v>0</v>
      </c>
    </row>
    <row r="18" spans="1:2" ht="15.6" customHeight="1" x14ac:dyDescent="0.25">
      <c r="A18" s="13" t="s">
        <v>168</v>
      </c>
    </row>
    <row r="19" spans="1:2" ht="36" customHeight="1" x14ac:dyDescent="0.25"/>
    <row r="20" spans="1:2" ht="36" customHeight="1" x14ac:dyDescent="0.25"/>
    <row r="21" spans="1:2" ht="36" customHeight="1" x14ac:dyDescent="0.25"/>
    <row r="22" spans="1:2" ht="46.7" customHeight="1" x14ac:dyDescent="0.25"/>
    <row r="23" spans="1:2" ht="36" customHeight="1" x14ac:dyDescent="0.25"/>
    <row r="24" spans="1:2" ht="36" customHeight="1" x14ac:dyDescent="0.25"/>
    <row r="25" spans="1:2" ht="36" customHeight="1" x14ac:dyDescent="0.25"/>
  </sheetData>
  <sheetProtection algorithmName="SHA-512" hashValue="Vz4zk7GamjZ/swKGPfFGm8c9+Waf6hJHHNxQGhnrXBzjzSl7zM0HKRPddHJtAnqw2rRI3O6EzIdaKyq9/zbgGA==" saltValue="fRIdVvjDhHDJd+7n/BqrjQ==" spinCount="100000" sheet="1" objects="1" scenarios="1"/>
  <mergeCells count="1">
    <mergeCell ref="A1:B1"/>
  </mergeCells>
  <dataValidations count="18">
    <dataValidation allowBlank="1" showInputMessage="1" showErrorMessage="1" promptTitle="Part B of IEDEA Amount" prompt="Enter the amount of IDEA revenues attributed to the estimated average number of students with disabilities to be served in the school year of the tuition cost application." sqref="B5" xr:uid="{21837058-93C3-4ACE-B8A8-AE5CE9B39B4D}"/>
    <dataValidation allowBlank="1" showInputMessage="1" showErrorMessage="1" promptTitle="ECEA Amount" prompt="Enter the amount of ECEA revenues attributed to the estimated average number of students with disabilities to be served in the school year of the tuition cost application." sqref="B4" xr:uid="{BDEA5FD3-2771-421B-95ED-3D901AE30F02}"/>
    <dataValidation allowBlank="1" showInputMessage="1" showErrorMessage="1" promptTitle="Other SPED Revenue Description 1" prompt="Specify or name the other special education revenue attributed to the estimated average number of students with disabilities and enter the amount in column B. " sqref="A7" xr:uid="{0BB1C322-75A1-47A8-9261-6C7C592ED975}"/>
    <dataValidation allowBlank="1" showInputMessage="1" showErrorMessage="1" promptTitle="Other SpEd. Revenue Amount 1" prompt="Enter the amount of other special education revenue attributed to the estimated average number of students with disabilities to be served in the school year of the tuition cost application. " sqref="B7" xr:uid="{ABBDFD4B-C12C-45A1-8FD9-9C91A63C0D4A}"/>
    <dataValidation allowBlank="1" showInputMessage="1" showErrorMessage="1" promptTitle="Other SpEd Revenues Amount 2" prompt="Enter the amount of other special education revenue attributed to the estimated average number of students with disabilities to be served in the school year of the tuition cost application." sqref="B8" xr:uid="{83EE801F-4F7D-48FE-890B-9C5850CA3DC5}"/>
    <dataValidation allowBlank="1" showInputMessage="1" showErrorMessage="1" promptTitle="Other SpEd. Revenues Amount 3" prompt="Enter the amount of other special education revenues attributed to the estimated average number of students with disabilities to be served in the school year of the tuition cost application. " sqref="B10" xr:uid="{34DBC5CB-FF51-4187-B6BB-191002D9FF35}"/>
    <dataValidation allowBlank="1" showInputMessage="1" showErrorMessage="1" promptTitle="Other Sped Revenue Description 2" prompt="Specify or name the other special education revenue attributed to the estimated average number of students with disabilities and enter the amount in column B. " sqref="A8" xr:uid="{F17B0ADC-2128-4A4C-AAB9-6AEEFD5012EE}"/>
    <dataValidation allowBlank="1" showInputMessage="1" showErrorMessage="1" promptTitle="Other Sped Revenue Description 3" prompt="Specify or name the other special education revenues attributed to the estimated average number of students with disabilities." sqref="A10" xr:uid="{E6E39F33-7742-4851-B90E-8FB9CCD2F4D7}"/>
    <dataValidation allowBlank="1" showInputMessage="1" showErrorMessage="1" promptTitle="Other Ed Revenues 1" prompt="Specify or name the other education revenue not including per pupil revenue or universal pre-kindergarten revenue and enter the amount in column B. " sqref="A13" xr:uid="{31AF9F49-2375-4416-8078-91FB83F2A2E8}"/>
    <dataValidation allowBlank="1" showInputMessage="1" showErrorMessage="1" promptTitle="Other Ed Revenues 2" prompt="Specify or name the other education revenue not including per pupil revenue or universal pre-kindergarten revenue and enter the amount in column B. " sqref="A14" xr:uid="{4949F097-4B58-4071-90A7-4475695390A9}"/>
    <dataValidation allowBlank="1" showInputMessage="1" showErrorMessage="1" promptTitle="Other Ed Revenues 3" prompt="Specify or name the other education revenues not including per pupil revenue or universal pre-kindergarten revenue." sqref="A16" xr:uid="{20179A45-74C3-4EFA-BB5D-8644FFE770CB}"/>
    <dataValidation allowBlank="1" showInputMessage="1" showErrorMessage="1" promptTitle="Other Ed Revenues Amount 1" prompt="Enter the total amount of other education revenue not including per pupil revenue or universal pre-kindergarten revenue. " sqref="B13" xr:uid="{3D61B9BC-4372-4371-83D7-7AA04106D59C}"/>
    <dataValidation allowBlank="1" showInputMessage="1" showErrorMessage="1" promptTitle="Other Ed Revenues Amount 2" prompt="Enter the total amount of other education revenue not including per pupil revenue or universal pre-kindergarten revenue. " sqref="B14" xr:uid="{E336EB68-AD4A-448D-9482-16C48BCE651F}"/>
    <dataValidation allowBlank="1" showInputMessage="1" showErrorMessage="1" promptTitle="Other Ed Revenues Amount 3" prompt="Enter the total amount of other education revenues not including per pupil revenue or universal pre-kindergarten revenue. " sqref="B16" xr:uid="{989CC6EB-2A69-4B59-B090-2F084932081D}"/>
    <dataValidation allowBlank="1" showInputMessage="1" showErrorMessage="1" promptTitle="Other Sped Revenue Description 3" prompt="Specify or name the other special education revenue attributed to the estimated average number of students with disabilities and enter the amount in column B. " sqref="A9" xr:uid="{92B7990D-9666-48A9-8090-A7457E6E031D}"/>
    <dataValidation allowBlank="1" showInputMessage="1" showErrorMessage="1" promptTitle="Other SpEd. Revenues Amount 3" prompt="Enter the amount of other special education revenue attributed to the estimated average number of students with disabilities to be served in the school year of the tuition cost application." sqref="B9" xr:uid="{D37FC920-6ED2-418B-9866-ADC4B25EDEBB}"/>
    <dataValidation allowBlank="1" showInputMessage="1" showErrorMessage="1" promptTitle="Other Ed Revenues 3" prompt="Specify or name the other education revenue not including per pupil revenue or universal pre-kindergarten revenue and enter the amount in column B. " sqref="A15" xr:uid="{9E9B8952-0A23-4FCD-8EEE-F6EA00670113}"/>
    <dataValidation allowBlank="1" showInputMessage="1" showErrorMessage="1" promptTitle="Other Ed Revenues Amount 3" prompt="Enter the total amount of other education revenue not including per pupil revenue or universal pre-kindergarten revenue. " sqref="B15" xr:uid="{EC3181C2-D753-40B2-A7F9-D0404691B86E}"/>
  </dataValidations>
  <printOptions horizontalCentered="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A6BB8-A536-4F56-9C06-AFF38FB72FB7}">
  <dimension ref="A1:C44"/>
  <sheetViews>
    <sheetView showGridLines="0" showRowColHeaders="0" showRuler="0" topLeftCell="A4" zoomScale="110" zoomScaleNormal="110" zoomScaleSheetLayoutView="96" workbookViewId="0">
      <selection activeCell="C14" sqref="C14"/>
    </sheetView>
  </sheetViews>
  <sheetFormatPr defaultColWidth="8.375" defaultRowHeight="15.75" x14ac:dyDescent="0.25"/>
  <cols>
    <col min="1" max="1" width="18.125" style="12" customWidth="1"/>
    <col min="2" max="2" width="70.875" style="12" customWidth="1"/>
    <col min="3" max="3" width="13.625" style="12" customWidth="1"/>
    <col min="4" max="16384" width="8.375" style="12"/>
  </cols>
  <sheetData>
    <row r="1" spans="1:3" ht="21" x14ac:dyDescent="0.35">
      <c r="A1" s="288" t="s">
        <v>203</v>
      </c>
      <c r="B1" s="288"/>
      <c r="C1" s="288"/>
    </row>
    <row r="2" spans="1:3" ht="21" x14ac:dyDescent="0.35">
      <c r="A2" s="226" t="s">
        <v>102</v>
      </c>
      <c r="B2" s="118" t="s">
        <v>204</v>
      </c>
      <c r="C2" s="118"/>
    </row>
    <row r="3" spans="1:3" ht="21" x14ac:dyDescent="0.35">
      <c r="A3" s="226" t="s">
        <v>102</v>
      </c>
      <c r="B3" s="161" t="s">
        <v>205</v>
      </c>
      <c r="C3" s="118"/>
    </row>
    <row r="4" spans="1:3" ht="55.15" customHeight="1" thickBot="1" x14ac:dyDescent="0.3">
      <c r="A4" s="120" t="s">
        <v>192</v>
      </c>
      <c r="B4" s="125">
        <f>Name_of_Public_Online_Program</f>
        <v>0</v>
      </c>
      <c r="C4" s="16" t="s">
        <v>102</v>
      </c>
    </row>
    <row r="5" spans="1:3" ht="40.15" customHeight="1" thickBot="1" x14ac:dyDescent="0.3">
      <c r="A5" s="162" t="s">
        <v>220</v>
      </c>
      <c r="B5" s="163" t="s">
        <v>145</v>
      </c>
      <c r="C5" s="164" t="s">
        <v>112</v>
      </c>
    </row>
    <row r="6" spans="1:3" ht="36" customHeight="1" x14ac:dyDescent="0.25">
      <c r="A6" s="50">
        <v>1</v>
      </c>
      <c r="B6" s="51" t="s">
        <v>202</v>
      </c>
      <c r="C6" s="52">
        <f>'6_Costs_SPED_Support'!D38</f>
        <v>0</v>
      </c>
    </row>
    <row r="7" spans="1:3" ht="36" customHeight="1" x14ac:dyDescent="0.25">
      <c r="A7" s="50">
        <v>2</v>
      </c>
      <c r="B7" s="51" t="s">
        <v>153</v>
      </c>
      <c r="C7" s="52">
        <f>'8_Revenues'!B11</f>
        <v>0</v>
      </c>
    </row>
    <row r="8" spans="1:3" ht="36" customHeight="1" x14ac:dyDescent="0.25">
      <c r="A8" s="50">
        <v>3</v>
      </c>
      <c r="B8" s="51" t="s">
        <v>157</v>
      </c>
      <c r="C8" s="52">
        <f>C6-C7</f>
        <v>0</v>
      </c>
    </row>
    <row r="9" spans="1:3" ht="36" customHeight="1" x14ac:dyDescent="0.25">
      <c r="A9" s="50">
        <v>4</v>
      </c>
      <c r="B9" s="51" t="s">
        <v>155</v>
      </c>
      <c r="C9" s="52">
        <f>'7_Costs_Regular_Ed_Other'!D38</f>
        <v>0</v>
      </c>
    </row>
    <row r="10" spans="1:3" ht="36" customHeight="1" x14ac:dyDescent="0.25">
      <c r="A10" s="50">
        <v>5</v>
      </c>
      <c r="B10" s="51" t="s">
        <v>154</v>
      </c>
      <c r="C10" s="52">
        <f>'8_Revenues'!B16</f>
        <v>0</v>
      </c>
    </row>
    <row r="11" spans="1:3" ht="36" customHeight="1" x14ac:dyDescent="0.25">
      <c r="A11" s="50">
        <v>6</v>
      </c>
      <c r="B11" s="51" t="s">
        <v>158</v>
      </c>
      <c r="C11" s="52">
        <f>C9-C10</f>
        <v>0</v>
      </c>
    </row>
    <row r="12" spans="1:3" ht="36" customHeight="1" x14ac:dyDescent="0.25">
      <c r="A12" s="50">
        <v>7</v>
      </c>
      <c r="B12" s="51" t="s">
        <v>159</v>
      </c>
      <c r="C12" s="52">
        <f>C8+C11</f>
        <v>0</v>
      </c>
    </row>
    <row r="13" spans="1:3" ht="36" customHeight="1" x14ac:dyDescent="0.25">
      <c r="A13" s="50">
        <v>8</v>
      </c>
      <c r="B13" s="51" t="s">
        <v>160</v>
      </c>
      <c r="C13" s="53">
        <f>IFERROR((C8/C12),0)</f>
        <v>0</v>
      </c>
    </row>
    <row r="14" spans="1:3" x14ac:dyDescent="0.25">
      <c r="A14" s="50">
        <v>9</v>
      </c>
      <c r="B14" s="51" t="s">
        <v>231</v>
      </c>
      <c r="C14" s="170"/>
    </row>
    <row r="15" spans="1:3" ht="36" customHeight="1" x14ac:dyDescent="0.25">
      <c r="A15" s="50">
        <v>10</v>
      </c>
      <c r="B15" s="51" t="s">
        <v>161</v>
      </c>
      <c r="C15" s="52">
        <f>SUM(C13*C14)</f>
        <v>0</v>
      </c>
    </row>
    <row r="16" spans="1:3" ht="36" customHeight="1" x14ac:dyDescent="0.25">
      <c r="A16" s="50">
        <v>11</v>
      </c>
      <c r="B16" s="51" t="s">
        <v>156</v>
      </c>
      <c r="C16" s="54">
        <f>'1_Program_ID'!B15</f>
        <v>0</v>
      </c>
    </row>
    <row r="17" spans="1:3" ht="36" customHeight="1" x14ac:dyDescent="0.25">
      <c r="A17" s="50">
        <v>12</v>
      </c>
      <c r="B17" s="51" t="s">
        <v>162</v>
      </c>
      <c r="C17" s="52">
        <f>IF(C8=0,0,IF(C16=0,0,C8/C16))</f>
        <v>0</v>
      </c>
    </row>
    <row r="18" spans="1:3" ht="36" customHeight="1" x14ac:dyDescent="0.25">
      <c r="A18" s="50">
        <v>13</v>
      </c>
      <c r="B18" s="51" t="s">
        <v>163</v>
      </c>
      <c r="C18" s="52">
        <f>SUM(C17-C15)</f>
        <v>0</v>
      </c>
    </row>
    <row r="19" spans="1:3" ht="36" customHeight="1" x14ac:dyDescent="0.25">
      <c r="A19" s="50">
        <v>14</v>
      </c>
      <c r="B19" s="51" t="s">
        <v>167</v>
      </c>
      <c r="C19" s="54">
        <f>'1_Program_ID'!B12</f>
        <v>0</v>
      </c>
    </row>
    <row r="20" spans="1:3" ht="36" customHeight="1" thickBot="1" x14ac:dyDescent="0.3">
      <c r="A20" s="55">
        <v>15</v>
      </c>
      <c r="B20" s="56" t="s">
        <v>164</v>
      </c>
      <c r="C20" s="57">
        <f>IF(C18=0,0,IF(C19=0,0,C18/C19))</f>
        <v>0</v>
      </c>
    </row>
    <row r="21" spans="1:3" x14ac:dyDescent="0.25">
      <c r="B21" s="13"/>
    </row>
    <row r="22" spans="1:3" x14ac:dyDescent="0.25">
      <c r="B22" s="13"/>
    </row>
    <row r="23" spans="1:3" x14ac:dyDescent="0.25">
      <c r="B23" s="13"/>
    </row>
    <row r="24" spans="1:3" x14ac:dyDescent="0.25">
      <c r="B24" s="13"/>
    </row>
    <row r="25" spans="1:3" x14ac:dyDescent="0.25">
      <c r="B25" s="13"/>
    </row>
    <row r="26" spans="1:3" x14ac:dyDescent="0.25">
      <c r="B26" s="13"/>
    </row>
    <row r="27" spans="1:3" x14ac:dyDescent="0.25">
      <c r="B27" s="13"/>
    </row>
    <row r="28" spans="1:3" x14ac:dyDescent="0.25">
      <c r="B28" s="13"/>
    </row>
    <row r="29" spans="1:3" x14ac:dyDescent="0.25">
      <c r="B29" s="13"/>
    </row>
    <row r="30" spans="1:3" x14ac:dyDescent="0.25">
      <c r="B30" s="13"/>
    </row>
    <row r="31" spans="1:3" x14ac:dyDescent="0.25">
      <c r="B31" s="13"/>
    </row>
    <row r="32" spans="1:3" x14ac:dyDescent="0.25">
      <c r="B32" s="13"/>
    </row>
    <row r="33" spans="2:2" x14ac:dyDescent="0.25">
      <c r="B33" s="13"/>
    </row>
    <row r="34" spans="2:2" x14ac:dyDescent="0.25">
      <c r="B34" s="13"/>
    </row>
    <row r="35" spans="2:2" x14ac:dyDescent="0.25">
      <c r="B35" s="13"/>
    </row>
    <row r="36" spans="2:2" x14ac:dyDescent="0.25">
      <c r="B36" s="13"/>
    </row>
    <row r="37" spans="2:2" x14ac:dyDescent="0.25">
      <c r="B37" s="13"/>
    </row>
    <row r="38" spans="2:2" x14ac:dyDescent="0.25">
      <c r="B38" s="13"/>
    </row>
    <row r="39" spans="2:2" x14ac:dyDescent="0.25">
      <c r="B39" s="13"/>
    </row>
    <row r="40" spans="2:2" x14ac:dyDescent="0.25">
      <c r="B40" s="13"/>
    </row>
    <row r="41" spans="2:2" x14ac:dyDescent="0.25">
      <c r="B41" s="13"/>
    </row>
    <row r="42" spans="2:2" x14ac:dyDescent="0.25">
      <c r="B42" s="13"/>
    </row>
    <row r="43" spans="2:2" x14ac:dyDescent="0.25">
      <c r="B43" s="13"/>
    </row>
    <row r="44" spans="2:2" x14ac:dyDescent="0.25">
      <c r="B44" s="13"/>
    </row>
  </sheetData>
  <sheetProtection algorithmName="SHA-512" hashValue="77b9Ym8g29bSPqjpxOsMM0KYaEwY0+3wt79AAIsz5NJw4+AQrULDYy/QwIpK+86jVI7vi9RbVTP41KmWexB/Iw==" saltValue="WUyymX/DfG27zwMEHsmO5Q==" spinCount="100000" sheet="1" objects="1" scenarios="1"/>
  <mergeCells count="1">
    <mergeCell ref="A1:C1"/>
  </mergeCells>
  <printOptions horizontalCentered="1"/>
  <pageMargins left="0.5" right="0.25" top="0.75" bottom="0.75" header="0.3" footer="0.3"/>
  <pageSetup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41</vt:i4>
      </vt:variant>
    </vt:vector>
  </HeadingPairs>
  <TitlesOfParts>
    <vt:vector size="53" baseType="lpstr">
      <vt:lpstr>1_Program_ID</vt:lpstr>
      <vt:lpstr>2_Staff_Special_Education</vt:lpstr>
      <vt:lpstr>3_Staff_Regular_Education_Admin</vt:lpstr>
      <vt:lpstr>4_Staff_General_Category</vt:lpstr>
      <vt:lpstr>5_Costs_SPED_Instructional</vt:lpstr>
      <vt:lpstr>6_Costs_SPED_Support</vt:lpstr>
      <vt:lpstr>7_Costs_Regular_Ed_Other</vt:lpstr>
      <vt:lpstr>8_Revenues</vt:lpstr>
      <vt:lpstr>9_Tuition_Cost_Calculation_1</vt:lpstr>
      <vt:lpstr>10_Tuition_Cost_Calculation_2</vt:lpstr>
      <vt:lpstr>Job_Codes</vt:lpstr>
      <vt:lpstr>Data</vt:lpstr>
      <vt:lpstr>'3_Staff_Regular_Education_Admin'!Base_Salary</vt:lpstr>
      <vt:lpstr>'4_Staff_General_Category'!Base_Salary</vt:lpstr>
      <vt:lpstr>Base_Salary</vt:lpstr>
      <vt:lpstr>'3_Staff_Regular_Education_Admin'!CDE_License_or_TEE__Endorsement</vt:lpstr>
      <vt:lpstr>'4_Staff_General_Category'!CDE_License_or_TEE__Endorsement</vt:lpstr>
      <vt:lpstr>CDE_License_or_TEE__Endorsement</vt:lpstr>
      <vt:lpstr>'3_Staff_Regular_Education_Admin'!CDE_License_or_TEE__Expiration_Date__mm_dd_yyyy</vt:lpstr>
      <vt:lpstr>'4_Staff_General_Category'!CDE_License_or_TEE__Expiration_Date__mm_dd_yyyy</vt:lpstr>
      <vt:lpstr>CDE_License_or_TEE__Expiration_Date__mm_dd_yyyy</vt:lpstr>
      <vt:lpstr>'3_Staff_Regular_Education_Admin'!CDE_License_or_TEE_Type</vt:lpstr>
      <vt:lpstr>'4_Staff_General_Category'!CDE_License_or_TEE_Type</vt:lpstr>
      <vt:lpstr>CDE_License_or_TEE_Type</vt:lpstr>
      <vt:lpstr>'3_Staff_Regular_Education_Admin'!Employee_Benefits</vt:lpstr>
      <vt:lpstr>'4_Staff_General_Category'!Employee_Benefits</vt:lpstr>
      <vt:lpstr>Employee_Benefits</vt:lpstr>
      <vt:lpstr>'3_Staff_Regular_Education_Admin'!First_Name</vt:lpstr>
      <vt:lpstr>'4_Staff_General_Category'!First_Name</vt:lpstr>
      <vt:lpstr>First_Name</vt:lpstr>
      <vt:lpstr>'3_Staff_Regular_Education_Admin'!FTE</vt:lpstr>
      <vt:lpstr>'4_Staff_General_Category'!FTE</vt:lpstr>
      <vt:lpstr>FTE</vt:lpstr>
      <vt:lpstr>'3_Staff_Regular_Education_Admin'!Job_Code</vt:lpstr>
      <vt:lpstr>'4_Staff_General_Category'!Job_Code</vt:lpstr>
      <vt:lpstr>Job_Code</vt:lpstr>
      <vt:lpstr>'3_Staff_Regular_Education_Admin'!Last_Name</vt:lpstr>
      <vt:lpstr>'4_Staff_General_Category'!Last_Name</vt:lpstr>
      <vt:lpstr>Last_Name</vt:lpstr>
      <vt:lpstr>Name_of_Public_Online_Program</vt:lpstr>
      <vt:lpstr>'1_Program_ID'!Print_Area</vt:lpstr>
      <vt:lpstr>'10_Tuition_Cost_Calculation_2'!Print_Area</vt:lpstr>
      <vt:lpstr>'2_Staff_Special_Education'!Print_Area</vt:lpstr>
      <vt:lpstr>'3_Staff_Regular_Education_Admin'!Print_Area</vt:lpstr>
      <vt:lpstr>'4_Staff_General_Category'!Print_Area</vt:lpstr>
      <vt:lpstr>'6_Costs_SPED_Support'!Print_Area</vt:lpstr>
      <vt:lpstr>'7_Costs_Regular_Ed_Other'!Print_Area</vt:lpstr>
      <vt:lpstr>'8_Revenues'!Print_Area</vt:lpstr>
      <vt:lpstr>'9_Tuition_Cost_Calculation_1'!Print_Area</vt:lpstr>
      <vt:lpstr>Job_Codes!Print_Titles</vt:lpstr>
      <vt:lpstr>'3_Staff_Regular_Education_Admin'!Social_Security_Number</vt:lpstr>
      <vt:lpstr>'4_Staff_General_Category'!Social_Security_Number</vt:lpstr>
      <vt:lpstr>Social_Security_Number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Timmerman, Amanda</dc:creator>
  <cp:lastModifiedBy>Schmit, Lisa</cp:lastModifiedBy>
  <cp:lastPrinted>2024-06-20T21:07:24Z</cp:lastPrinted>
  <dcterms:created xsi:type="dcterms:W3CDTF">2024-02-12T20:57:46Z</dcterms:created>
  <dcterms:modified xsi:type="dcterms:W3CDTF">2024-06-20T21:12:14Z</dcterms:modified>
</cp:coreProperties>
</file>