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tables/table7.xml" ContentType="application/vnd.openxmlformats-officedocument.spreadsheetml.table+xml"/>
  <Override PartName="/xl/slicers/slicer1.xml" ContentType="application/vnd.ms-excel.slicer+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hidePivotFieldList="1"/>
  <mc:AlternateContent xmlns:mc="http://schemas.openxmlformats.org/markup-compatibility/2006">
    <mc:Choice Requires="x15">
      <x15ac:absPath xmlns:x15ac="http://schemas.microsoft.com/office/spreadsheetml/2010/11/ac" url="J:\Exceptional Students Services Unit\Data Collections DSU\Indicator Reports to OSEP\Indicators Reported in Feb 2022 (FFY 2020)\Public Reporting\"/>
    </mc:Choice>
  </mc:AlternateContent>
  <xr:revisionPtr revIDLastSave="0" documentId="13_ncr:1_{E54CAB0D-426F-4798-B079-BC11FE805F9F}" xr6:coauthVersionLast="47" xr6:coauthVersionMax="47" xr10:uidLastSave="{00000000-0000-0000-0000-000000000000}"/>
  <bookViews>
    <workbookView xWindow="-120" yWindow="-120" windowWidth="29040" windowHeight="17640" xr2:uid="{00000000-000D-0000-FFFF-FFFF00000000}"/>
  </bookViews>
  <sheets>
    <sheet name="Subtotals" sheetId="1" r:id="rId1"/>
    <sheet name="Age x Dis x Exit" sheetId="2" r:id="rId2"/>
  </sheets>
  <definedNames>
    <definedName name="Slicer_Exit_Type">#N/A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6" i="1" l="1"/>
  <c r="Q55" i="1"/>
  <c r="Q54" i="1"/>
  <c r="Q52" i="1"/>
  <c r="Q51" i="1"/>
  <c r="Q48" i="1"/>
  <c r="Q49" i="1"/>
  <c r="Q50" i="1"/>
  <c r="Q47" i="1"/>
  <c r="J134" i="2"/>
  <c r="I134" i="2"/>
  <c r="H134" i="2"/>
  <c r="G134" i="2"/>
  <c r="F134" i="2"/>
  <c r="E134" i="2"/>
  <c r="D134" i="2"/>
  <c r="C134" i="2"/>
  <c r="J125" i="2"/>
  <c r="I125" i="2"/>
  <c r="H125" i="2"/>
  <c r="G125" i="2"/>
  <c r="F125" i="2"/>
  <c r="E125" i="2"/>
  <c r="D125" i="2"/>
  <c r="C125" i="2"/>
  <c r="J116" i="2"/>
  <c r="I116" i="2"/>
  <c r="H116" i="2"/>
  <c r="G116" i="2"/>
  <c r="F116" i="2"/>
  <c r="E116" i="2"/>
  <c r="D116" i="2"/>
  <c r="C116" i="2"/>
  <c r="J107" i="2"/>
  <c r="I107" i="2"/>
  <c r="H107" i="2"/>
  <c r="G107" i="2"/>
  <c r="F107" i="2"/>
  <c r="E107" i="2"/>
  <c r="D107" i="2"/>
  <c r="C107" i="2"/>
  <c r="J98" i="2"/>
  <c r="I98" i="2"/>
  <c r="H98" i="2"/>
  <c r="G98" i="2"/>
  <c r="F98" i="2"/>
  <c r="E98" i="2"/>
  <c r="D98" i="2"/>
  <c r="C98" i="2"/>
  <c r="J89" i="2"/>
  <c r="I89" i="2"/>
  <c r="H89" i="2"/>
  <c r="G89" i="2"/>
  <c r="F89" i="2"/>
  <c r="E89" i="2"/>
  <c r="D89" i="2"/>
  <c r="C89" i="2"/>
  <c r="J80" i="2"/>
  <c r="I80" i="2"/>
  <c r="H80" i="2"/>
  <c r="G80" i="2"/>
  <c r="F80" i="2"/>
  <c r="E80" i="2"/>
  <c r="D80" i="2"/>
  <c r="C80" i="2"/>
  <c r="J71" i="2"/>
  <c r="I71" i="2"/>
  <c r="H71" i="2"/>
  <c r="G71" i="2"/>
  <c r="F71" i="2"/>
  <c r="E71" i="2"/>
  <c r="D71" i="2"/>
  <c r="C71" i="2"/>
  <c r="C62" i="2"/>
  <c r="J62" i="2"/>
  <c r="I62" i="2"/>
  <c r="H62" i="2"/>
  <c r="G62" i="2"/>
  <c r="F62" i="2"/>
  <c r="E62" i="2"/>
  <c r="D62" i="2"/>
  <c r="J53" i="2"/>
  <c r="I53" i="2"/>
  <c r="H53" i="2"/>
  <c r="G53" i="2"/>
  <c r="F53" i="2"/>
  <c r="E53" i="2"/>
  <c r="D53" i="2"/>
  <c r="C53" i="2"/>
  <c r="J44" i="2"/>
  <c r="I44" i="2"/>
  <c r="H44" i="2"/>
  <c r="G44" i="2"/>
  <c r="F44" i="2"/>
  <c r="E44" i="2"/>
  <c r="D44" i="2"/>
  <c r="C44" i="2"/>
  <c r="D35" i="2"/>
  <c r="E35" i="2"/>
  <c r="F35" i="2"/>
  <c r="G35" i="2"/>
  <c r="H35" i="2"/>
  <c r="I35" i="2"/>
  <c r="J35" i="2"/>
  <c r="C35" i="2"/>
  <c r="O80" i="1"/>
  <c r="O79" i="1"/>
  <c r="O73" i="1"/>
  <c r="O74" i="1"/>
  <c r="O75" i="1"/>
  <c r="O76" i="1"/>
  <c r="O72" i="1"/>
  <c r="N81" i="1"/>
  <c r="N92" i="1" s="1"/>
  <c r="N77" i="1"/>
  <c r="N83" i="1" s="1"/>
  <c r="B77" i="1"/>
  <c r="C77" i="1"/>
  <c r="D77" i="1"/>
  <c r="E77" i="1"/>
  <c r="F77" i="1"/>
  <c r="G77" i="1"/>
  <c r="H77" i="1"/>
  <c r="I77" i="1"/>
  <c r="J77" i="1"/>
  <c r="K77" i="1"/>
  <c r="L77" i="1"/>
  <c r="M77" i="1"/>
  <c r="J55" i="1"/>
  <c r="J54" i="1"/>
  <c r="J48" i="1"/>
  <c r="J49" i="1"/>
  <c r="J50" i="1"/>
  <c r="J51" i="1"/>
  <c r="J47" i="1"/>
  <c r="J68" i="1"/>
  <c r="K67" i="1"/>
  <c r="T67" i="1" s="1"/>
  <c r="K66" i="1"/>
  <c r="T66" i="1" s="1"/>
  <c r="K61" i="1"/>
  <c r="T61" i="1" s="1"/>
  <c r="K62" i="1"/>
  <c r="T62" i="1" s="1"/>
  <c r="K63" i="1"/>
  <c r="T63" i="1" s="1"/>
  <c r="K60" i="1"/>
  <c r="K59" i="1"/>
  <c r="J64" i="1"/>
  <c r="I56" i="1"/>
  <c r="I52" i="1"/>
  <c r="C81" i="1"/>
  <c r="D81" i="1"/>
  <c r="E81" i="1"/>
  <c r="F81" i="1"/>
  <c r="G81" i="1"/>
  <c r="H81" i="1"/>
  <c r="I81" i="1"/>
  <c r="J81" i="1"/>
  <c r="K81" i="1"/>
  <c r="L81" i="1"/>
  <c r="M81" i="1"/>
  <c r="B81" i="1"/>
  <c r="C68" i="1"/>
  <c r="D68" i="1"/>
  <c r="E68" i="1"/>
  <c r="F68" i="1"/>
  <c r="G68" i="1"/>
  <c r="H68" i="1"/>
  <c r="I68" i="1"/>
  <c r="B68" i="1"/>
  <c r="C56" i="1"/>
  <c r="D56" i="1"/>
  <c r="E56" i="1"/>
  <c r="F56" i="1"/>
  <c r="G56" i="1"/>
  <c r="H56" i="1"/>
  <c r="B56" i="1"/>
  <c r="B52" i="1"/>
  <c r="B18" i="1"/>
  <c r="O77" i="1" l="1"/>
  <c r="T59" i="1"/>
  <c r="M88" i="1"/>
  <c r="N86" i="1"/>
  <c r="N87" i="1"/>
  <c r="N84" i="1"/>
  <c r="N88" i="1"/>
  <c r="N85" i="1"/>
  <c r="N90" i="1"/>
  <c r="N91" i="1"/>
  <c r="J56" i="1"/>
  <c r="K68" i="1"/>
  <c r="T68" i="1" s="1"/>
  <c r="T60" i="1"/>
  <c r="D30" i="1"/>
  <c r="O81" i="1"/>
  <c r="D42" i="1"/>
  <c r="D26" i="1"/>
  <c r="M92" i="1" l="1"/>
  <c r="L92" i="1"/>
  <c r="L90" i="1"/>
  <c r="K91" i="1"/>
  <c r="K92" i="1"/>
  <c r="K90" i="1"/>
  <c r="J91" i="1"/>
  <c r="J92" i="1"/>
  <c r="J90" i="1"/>
  <c r="H91" i="1"/>
  <c r="H92" i="1"/>
  <c r="H90" i="1"/>
  <c r="G92" i="1"/>
  <c r="G90" i="1"/>
  <c r="F91" i="1"/>
  <c r="F92" i="1"/>
  <c r="F90" i="1"/>
  <c r="E91" i="1"/>
  <c r="E92" i="1"/>
  <c r="E90" i="1"/>
  <c r="D91" i="1"/>
  <c r="D92" i="1"/>
  <c r="D90" i="1"/>
  <c r="B91" i="1"/>
  <c r="B92" i="1"/>
  <c r="B90" i="1"/>
  <c r="R55" i="1"/>
  <c r="R56" i="1"/>
  <c r="R54" i="1"/>
  <c r="O55" i="1"/>
  <c r="O56" i="1"/>
  <c r="O54" i="1"/>
  <c r="N55" i="1"/>
  <c r="N56" i="1"/>
  <c r="N54" i="1"/>
  <c r="M55" i="1"/>
  <c r="M56" i="1"/>
  <c r="M54" i="1"/>
  <c r="L55" i="1"/>
  <c r="L56" i="1"/>
  <c r="L54" i="1"/>
  <c r="K64" i="1" l="1"/>
  <c r="T64" i="1" s="1"/>
  <c r="I64" i="1"/>
  <c r="H64" i="1"/>
  <c r="G64" i="1"/>
  <c r="F64" i="1"/>
  <c r="E64" i="1"/>
  <c r="D64" i="1"/>
  <c r="C64" i="1"/>
  <c r="B64" i="1"/>
  <c r="H52" i="1"/>
  <c r="G52" i="1"/>
  <c r="F52" i="1"/>
  <c r="E52" i="1"/>
  <c r="D52" i="1"/>
  <c r="C52" i="1"/>
  <c r="D38" i="1"/>
  <c r="B9" i="1"/>
  <c r="C4" i="1" s="1"/>
  <c r="J52" i="1" l="1"/>
  <c r="D86" i="1"/>
  <c r="D87" i="1"/>
  <c r="D88" i="1"/>
  <c r="D85" i="1"/>
  <c r="H86" i="1"/>
  <c r="H88" i="1"/>
  <c r="H85" i="1"/>
  <c r="L86" i="1"/>
  <c r="L88" i="1"/>
  <c r="E88" i="1"/>
  <c r="E86" i="1"/>
  <c r="M86" i="1"/>
  <c r="B86" i="1"/>
  <c r="B88" i="1"/>
  <c r="B85" i="1"/>
  <c r="F86" i="1"/>
  <c r="F87" i="1"/>
  <c r="F88" i="1"/>
  <c r="F85" i="1"/>
  <c r="J86" i="1"/>
  <c r="J87" i="1"/>
  <c r="J88" i="1"/>
  <c r="J85" i="1"/>
  <c r="G88" i="1"/>
  <c r="G85" i="1"/>
  <c r="G86" i="1"/>
  <c r="K88" i="1"/>
  <c r="K86" i="1"/>
  <c r="M52" i="1"/>
  <c r="M49" i="1"/>
  <c r="M50" i="1"/>
  <c r="R51" i="1"/>
  <c r="R47" i="1"/>
  <c r="R48" i="1"/>
  <c r="R52" i="1"/>
  <c r="R49" i="1"/>
  <c r="R50" i="1"/>
  <c r="N49" i="1"/>
  <c r="N47" i="1"/>
  <c r="N50" i="1"/>
  <c r="N52" i="1"/>
  <c r="N51" i="1"/>
  <c r="N48" i="1"/>
  <c r="O49" i="1"/>
  <c r="O50" i="1"/>
  <c r="O52" i="1"/>
  <c r="L50" i="1"/>
  <c r="L52" i="1"/>
  <c r="L67" i="1"/>
  <c r="M67" i="1"/>
  <c r="N67" i="1"/>
  <c r="O67" i="1"/>
  <c r="P67" i="1"/>
  <c r="L68" i="1"/>
  <c r="M68" i="1"/>
  <c r="N68" i="1"/>
  <c r="O68" i="1"/>
  <c r="P68" i="1"/>
  <c r="Q68" i="1"/>
  <c r="R68" i="1"/>
  <c r="S68" i="1"/>
  <c r="M66" i="1"/>
  <c r="N66" i="1"/>
  <c r="O66" i="1"/>
  <c r="P66" i="1"/>
  <c r="Q66" i="1"/>
  <c r="L66" i="1"/>
  <c r="M61" i="1"/>
  <c r="N61" i="1"/>
  <c r="O61" i="1"/>
  <c r="P61" i="1"/>
  <c r="Q61" i="1"/>
  <c r="R61" i="1"/>
  <c r="N62" i="1"/>
  <c r="O62" i="1"/>
  <c r="P62" i="1"/>
  <c r="Q62" i="1"/>
  <c r="R62" i="1"/>
  <c r="S62" i="1"/>
  <c r="O63" i="1"/>
  <c r="P63" i="1"/>
  <c r="Q63" i="1"/>
  <c r="R63" i="1"/>
  <c r="M64" i="1"/>
  <c r="N64" i="1"/>
  <c r="O64" i="1"/>
  <c r="P64" i="1"/>
  <c r="Q64" i="1"/>
  <c r="R64" i="1"/>
  <c r="S64" i="1"/>
  <c r="L64" i="1"/>
  <c r="F42" i="1"/>
  <c r="E42" i="1"/>
  <c r="F41" i="1"/>
  <c r="E41" i="1"/>
  <c r="F40" i="1"/>
  <c r="E40" i="1"/>
  <c r="F38" i="1"/>
  <c r="E38" i="1"/>
  <c r="F36" i="1"/>
  <c r="E36" i="1"/>
  <c r="F35" i="1"/>
  <c r="E35" i="1"/>
  <c r="C11" i="1"/>
  <c r="C12" i="1"/>
  <c r="C13" i="1"/>
  <c r="C14" i="1"/>
  <c r="C15" i="1"/>
  <c r="E29" i="1"/>
  <c r="F29" i="1"/>
  <c r="E30" i="1"/>
  <c r="F30" i="1"/>
  <c r="F28" i="1"/>
  <c r="E28" i="1"/>
  <c r="E23" i="1"/>
  <c r="F23" i="1"/>
  <c r="E24" i="1"/>
  <c r="F24" i="1"/>
  <c r="E25" i="1"/>
  <c r="F25" i="1"/>
  <c r="E26" i="1"/>
  <c r="F26" i="1"/>
  <c r="C17" i="1"/>
  <c r="C18" i="1"/>
  <c r="C16" i="1"/>
  <c r="C9" i="1"/>
  <c r="C5" i="1"/>
  <c r="C6" i="1"/>
  <c r="C7" i="1"/>
  <c r="C8" i="1"/>
</calcChain>
</file>

<file path=xl/sharedStrings.xml><?xml version="1.0" encoding="utf-8"?>
<sst xmlns="http://schemas.openxmlformats.org/spreadsheetml/2006/main" count="1505" uniqueCount="136">
  <si>
    <t>Dropped out</t>
  </si>
  <si>
    <t>Graduated with regular high school diploma</t>
  </si>
  <si>
    <t>Moved, known to be continuing</t>
  </si>
  <si>
    <t>Reached maximum age</t>
  </si>
  <si>
    <t>Received a certificate</t>
  </si>
  <si>
    <t>Total exiting school</t>
  </si>
  <si>
    <t>Total exiting special education</t>
  </si>
  <si>
    <t>Transferred to regular education</t>
  </si>
  <si>
    <t>Age 14</t>
  </si>
  <si>
    <t>Age 15</t>
  </si>
  <si>
    <t>Age 16</t>
  </si>
  <si>
    <t>Age 17</t>
  </si>
  <si>
    <t>Age 18</t>
  </si>
  <si>
    <t>Age 19</t>
  </si>
  <si>
    <t>Age 20</t>
  </si>
  <si>
    <t>Age 21</t>
  </si>
  <si>
    <t>Age 14 to 21 total</t>
  </si>
  <si>
    <t>Autism</t>
  </si>
  <si>
    <t>Deaf-blindness</t>
  </si>
  <si>
    <t>Hearing impairment</t>
  </si>
  <si>
    <t>Intellectual disability</t>
  </si>
  <si>
    <t>Multiple disabilities</t>
  </si>
  <si>
    <t>Orthopedic impairment</t>
  </si>
  <si>
    <t>Other health impairment</t>
  </si>
  <si>
    <t>Specific learning disability</t>
  </si>
  <si>
    <t>Speech or language impairment</t>
  </si>
  <si>
    <t>Traumatic brain injury</t>
  </si>
  <si>
    <t>Visual impairment</t>
  </si>
  <si>
    <t>Disability</t>
  </si>
  <si>
    <t>Total Age 14 to 21 Count</t>
  </si>
  <si>
    <t>% of Exiting School</t>
  </si>
  <si>
    <t>% of Exiting Special Education</t>
  </si>
  <si>
    <t>Exit Type</t>
  </si>
  <si>
    <t>Deceased</t>
  </si>
  <si>
    <t>Total: Exiting School</t>
  </si>
  <si>
    <t>Male Count</t>
  </si>
  <si>
    <t>Female Count</t>
  </si>
  <si>
    <t>Male % of Category</t>
  </si>
  <si>
    <t>Female % of Category</t>
  </si>
  <si>
    <t>How Students Exit Special Education in a district (note the first five rows above are repeated here)</t>
  </si>
  <si>
    <t>Additional Exits from Special Education</t>
  </si>
  <si>
    <t>Limited English proficiency % of Category</t>
  </si>
  <si>
    <t>Non-limited English proficiency % of Category</t>
  </si>
  <si>
    <t>Limited English Proficiency Count</t>
  </si>
  <si>
    <t>Non-limited English Proficiency %</t>
  </si>
  <si>
    <t xml:space="preserve">American Indian or Alaska Native Count </t>
  </si>
  <si>
    <t xml:space="preserve">Asian Count </t>
  </si>
  <si>
    <t xml:space="preserve">Black or African American Count  </t>
  </si>
  <si>
    <t xml:space="preserve">White Count </t>
  </si>
  <si>
    <t>American Indian or Alaska Native % of Category</t>
  </si>
  <si>
    <t>Asian % of Category</t>
  </si>
  <si>
    <t>Black or African American % of Category</t>
  </si>
  <si>
    <t>Native Hawaiian or Other Pacific Islander % of Category</t>
  </si>
  <si>
    <t>White % of Category</t>
  </si>
  <si>
    <t>Two or more races % of Category</t>
  </si>
  <si>
    <t>Age 14 Count</t>
  </si>
  <si>
    <t>Age 15 Count</t>
  </si>
  <si>
    <t>Age 16 Count</t>
  </si>
  <si>
    <t>Age 17 Count</t>
  </si>
  <si>
    <t>Age 18 Count</t>
  </si>
  <si>
    <t>Age 19 Count</t>
  </si>
  <si>
    <t>Age 20 Count</t>
  </si>
  <si>
    <t>Age 21 Count</t>
  </si>
  <si>
    <t>Age 14 to 21 total Count</t>
  </si>
  <si>
    <t>Age 14 % of Category</t>
  </si>
  <si>
    <t>Age 15 % of Category</t>
  </si>
  <si>
    <t>Age 16 % of Category</t>
  </si>
  <si>
    <t>Age 17 % of Category</t>
  </si>
  <si>
    <t>Age 18 % of Category</t>
  </si>
  <si>
    <t>Age 19 % of Category</t>
  </si>
  <si>
    <t>Age 20 % of Category</t>
  </si>
  <si>
    <t>Age 21 % of Category</t>
  </si>
  <si>
    <t>Autism Count</t>
  </si>
  <si>
    <t>Deaf-blindness Count</t>
  </si>
  <si>
    <t>Serious Emotional Disability Count</t>
  </si>
  <si>
    <t>Hearing Impairment Count</t>
  </si>
  <si>
    <t>Intellectual Disability Count</t>
  </si>
  <si>
    <t>Multiple Disabilities Count</t>
  </si>
  <si>
    <t>Orthopedic Impairment Count</t>
  </si>
  <si>
    <t>Other Health Impairment Count</t>
  </si>
  <si>
    <t>Specific Learning Disability Count</t>
  </si>
  <si>
    <t>Speech or Language Impairment Count</t>
  </si>
  <si>
    <t>Traumatic Brain Injury Count</t>
  </si>
  <si>
    <t>Visual Impairment Count</t>
  </si>
  <si>
    <t>Autism % of Category</t>
  </si>
  <si>
    <t>Deaf-blindness % of Category</t>
  </si>
  <si>
    <t>Serious Emotional Disability % of Category</t>
  </si>
  <si>
    <t>Hearing Impairment % of Category</t>
  </si>
  <si>
    <t>Intellectual Disability % of Category</t>
  </si>
  <si>
    <t>Multiple Disabilities % of Category</t>
  </si>
  <si>
    <t>Orthopedic Impairment % of Category</t>
  </si>
  <si>
    <t>Other Health Impairment % of Category</t>
  </si>
  <si>
    <t>Specific Learning Disability % of Category</t>
  </si>
  <si>
    <t>Speech or Language Impairment % of Category</t>
  </si>
  <si>
    <t>Traumatic Brain Injury % of Category</t>
  </si>
  <si>
    <t>Visual Impairment % of Category</t>
  </si>
  <si>
    <t>Row Labels</t>
  </si>
  <si>
    <t>Grand Total</t>
  </si>
  <si>
    <t>Sum of Age 17</t>
  </si>
  <si>
    <t>Sum of Age 18</t>
  </si>
  <si>
    <t>Sum of Age 19</t>
  </si>
  <si>
    <t>Sum of Age 20</t>
  </si>
  <si>
    <t>Sum of Age 14</t>
  </si>
  <si>
    <t>Sum of Age 15</t>
  </si>
  <si>
    <t>Sum of Age 16</t>
  </si>
  <si>
    <t>Sum of Age 21</t>
  </si>
  <si>
    <t>Use this slicer to explore the exit categories:</t>
  </si>
  <si>
    <t xml:space="preserve">This is a "pivot" chart linked to a "pivot" table below it.  There is a slicer on the left that lets you filter the data by Exit type. </t>
  </si>
  <si>
    <t xml:space="preserve">This chart will not work on Apple products. </t>
  </si>
  <si>
    <r>
      <t xml:space="preserve">If you cannot access the pivot chart and table please see the full data table, header row starting in cell A26.  </t>
    </r>
    <r>
      <rPr>
        <sz val="11"/>
        <color theme="2" tint="0.79998168889431442"/>
        <rFont val="Trebuchet MS"/>
        <family val="2"/>
        <scheme val="minor"/>
      </rPr>
      <t>Full table A26 to K146.</t>
    </r>
  </si>
  <si>
    <t>Table 1. Overall Exits 
How Students Exit School</t>
  </si>
  <si>
    <t>Table 3. Exits by English Language Learner Status 
How Students Exit School</t>
  </si>
  <si>
    <t>Table 4.  Exits by Race
How Students Exit School</t>
  </si>
  <si>
    <t>Table 5. Exits by Age
How Students Exit School</t>
  </si>
  <si>
    <t>Table 6. Exits by Disability
How Students Exit School</t>
  </si>
  <si>
    <t>How Students Exit School Percentages</t>
  </si>
  <si>
    <t>Additional Exits from Special Education Percentages</t>
  </si>
  <si>
    <t>Row under graph, no data in this row</t>
  </si>
  <si>
    <t>Row under graph, no further data in this row</t>
  </si>
  <si>
    <t>no data</t>
  </si>
  <si>
    <t>End of Page</t>
  </si>
  <si>
    <t>Serious Emotional Disability</t>
  </si>
  <si>
    <t>Table 2. Exits by Sex
How Students Exit School</t>
  </si>
  <si>
    <t>Hispanic/ Latino Count</t>
  </si>
  <si>
    <t>Two or more races Count</t>
  </si>
  <si>
    <t>Native Hawaiian or Other Pacific Islander Count</t>
  </si>
  <si>
    <t>Hispanic/ Latino % of Category</t>
  </si>
  <si>
    <t>Age 14 to 21 Count</t>
  </si>
  <si>
    <t>Colorado Children with Disabilities (IDEA) 
Exiting Special Education School Year 2020-2021
By Demographic</t>
  </si>
  <si>
    <t>Colorado Children with Disabilities (IDEA) 
Exiting Special Education School Year 2020-2021
Dynamic Chart</t>
  </si>
  <si>
    <t>Suppressed</t>
  </si>
  <si>
    <t>% Suppressed</t>
  </si>
  <si>
    <t>Sum of Suppressed</t>
  </si>
  <si>
    <t>= Supressed n&lt;16, = 0, or complimentary suppression</t>
  </si>
  <si>
    <t>Supressed</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</si>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</sst>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Trebuchet MS"/>
      <family val="2"/>
      <scheme val="minor"/>
    </font>
    <font>
      <sz val="20"/>
      <color theme="0"/>
      <name val="Trebuchet MS"/>
      <family val="2"/>
      <scheme val="minor"/>
    </font>
    <font>
      <sz val="11"/>
      <color theme="1"/>
      <name val="Trebuchet MS"/>
      <family val="2"/>
      <scheme val="minor"/>
    </font>
    <font>
      <sz val="11"/>
      <color theme="0"/>
      <name val="Trebuchet MS"/>
      <family val="2"/>
      <scheme val="minor"/>
    </font>
    <font>
      <b/>
      <i/>
      <sz val="12"/>
      <color theme="1"/>
      <name val="Trebuchet MS"/>
      <family val="2"/>
      <scheme val="minor"/>
    </font>
    <font>
      <sz val="11"/>
      <color theme="1" tint="0.39997558519241921"/>
      <name val="Trebuchet MS"/>
      <family val="2"/>
      <scheme val="minor"/>
    </font>
    <font>
      <sz val="10"/>
      <color theme="0"/>
      <name val="Trebuchet MS"/>
      <family val="2"/>
      <scheme val="minor"/>
    </font>
    <font>
      <sz val="12"/>
      <color theme="0"/>
      <name val="Trebuchet MS"/>
      <family val="2"/>
      <scheme val="minor"/>
    </font>
    <font>
      <sz val="11"/>
      <color theme="7"/>
      <name val="Trebuchet MS"/>
      <family val="2"/>
      <scheme val="minor"/>
    </font>
    <font>
      <sz val="11"/>
      <color theme="2" tint="0.79998168889431442"/>
      <name val="Trebuchet MS"/>
      <family val="2"/>
      <scheme val="minor"/>
    </font>
    <font>
      <b/>
      <sz val="11"/>
      <color theme="1"/>
      <name val="Trebuchet MS"/>
      <family val="2"/>
      <scheme val="minor"/>
    </font>
    <font>
      <b/>
      <sz val="11"/>
      <color theme="0"/>
      <name val="Trebuchet MS"/>
      <family val="2"/>
      <scheme val="minor"/>
    </font>
    <font>
      <b/>
      <i/>
      <sz val="11"/>
      <color theme="1"/>
      <name val="Trebuchet MS"/>
      <family val="2"/>
      <scheme val="minor"/>
    </font>
    <font>
      <sz val="8"/>
      <name val="Trebuchet MS"/>
      <family val="2"/>
      <scheme val="minor"/>
    </font>
    <font>
      <sz val="11"/>
      <color theme="1" tint="0.59996337778862885"/>
      <name val="Trebuchet MS"/>
      <family val="2"/>
      <scheme val="minor"/>
    </font>
    <font>
      <sz val="11"/>
      <color theme="7" tint="0.79998168889431442"/>
      <name val="Trebuchet MS"/>
      <family val="2"/>
      <scheme val="minor"/>
    </font>
  </fonts>
  <fills count="10">
    <fill>
      <patternFill patternType="none"/>
    </fill>
    <fill>
      <patternFill patternType="gray125"/>
    </fill>
    <fill>
      <patternFill patternType="solid">
        <fgColor theme="7"/>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2" tint="0.79998168889431442"/>
        <bgColor indexed="64"/>
      </patternFill>
    </fill>
    <fill>
      <patternFill patternType="solid">
        <fgColor theme="1"/>
        <bgColor indexed="64"/>
      </patternFill>
    </fill>
    <fill>
      <patternFill patternType="solid">
        <fgColor theme="1" tint="0.59999389629810485"/>
        <bgColor indexed="64"/>
      </patternFill>
    </fill>
    <fill>
      <patternFill patternType="solid">
        <fgColor theme="1" tint="0.599963377788628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9" fontId="2" fillId="0" borderId="0" applyFont="0" applyFill="0" applyBorder="0" applyAlignment="0" applyProtection="0"/>
  </cellStyleXfs>
  <cellXfs count="99">
    <xf numFmtId="0" fontId="0" fillId="0" borderId="0" xfId="0"/>
    <xf numFmtId="0" fontId="1" fillId="2" borderId="0" xfId="0" applyFont="1" applyFill="1" applyAlignment="1">
      <alignment horizontal="right" vertical="center" wrapText="1"/>
    </xf>
    <xf numFmtId="0" fontId="0" fillId="0" borderId="0" xfId="0" applyAlignment="1">
      <alignment wrapText="1"/>
    </xf>
    <xf numFmtId="0" fontId="0" fillId="0" borderId="0" xfId="0" applyAlignment="1">
      <alignment vertical="center" wrapText="1"/>
    </xf>
    <xf numFmtId="0" fontId="0" fillId="0" borderId="1" xfId="0" applyBorder="1"/>
    <xf numFmtId="164" fontId="0" fillId="0" borderId="1" xfId="1" applyNumberFormat="1" applyFont="1" applyBorder="1"/>
    <xf numFmtId="0" fontId="0" fillId="5" borderId="1" xfId="0" applyFill="1" applyBorder="1"/>
    <xf numFmtId="9" fontId="0" fillId="5" borderId="1" xfId="1" applyFont="1" applyFill="1" applyBorder="1"/>
    <xf numFmtId="0" fontId="3" fillId="4" borderId="1" xfId="0" applyFont="1" applyFill="1" applyBorder="1" applyAlignment="1">
      <alignment wrapText="1"/>
    </xf>
    <xf numFmtId="0" fontId="4" fillId="5" borderId="1" xfId="0" applyFont="1" applyFill="1" applyBorder="1"/>
    <xf numFmtId="164" fontId="4" fillId="5" borderId="1" xfId="1" applyNumberFormat="1" applyFont="1" applyFill="1" applyBorder="1"/>
    <xf numFmtId="9" fontId="4" fillId="5" borderId="1" xfId="1" applyFont="1" applyFill="1" applyBorder="1"/>
    <xf numFmtId="0" fontId="6" fillId="4" borderId="1" xfId="0" applyFont="1" applyFill="1" applyBorder="1" applyAlignment="1">
      <alignment wrapText="1"/>
    </xf>
    <xf numFmtId="0" fontId="0" fillId="0" borderId="0" xfId="0" pivotButton="1"/>
    <xf numFmtId="0" fontId="0" fillId="0" borderId="0" xfId="0" applyAlignment="1">
      <alignment horizontal="left"/>
    </xf>
    <xf numFmtId="0" fontId="0" fillId="0" borderId="0" xfId="0" applyNumberFormat="1"/>
    <xf numFmtId="0" fontId="0" fillId="6" borderId="0" xfId="0" applyFill="1"/>
    <xf numFmtId="0" fontId="1" fillId="2" borderId="0" xfId="0" applyFont="1" applyFill="1" applyAlignment="1">
      <alignment vertical="center" wrapText="1"/>
    </xf>
    <xf numFmtId="0" fontId="3" fillId="2" borderId="0" xfId="0" applyFont="1" applyFill="1" applyAlignment="1">
      <alignment vertical="top" wrapText="1"/>
    </xf>
    <xf numFmtId="0" fontId="0" fillId="6" borderId="0" xfId="0" applyFill="1" applyAlignment="1">
      <alignment horizontal="left"/>
    </xf>
    <xf numFmtId="0" fontId="0" fillId="6" borderId="0" xfId="0" applyNumberFormat="1" applyFill="1"/>
    <xf numFmtId="0" fontId="7" fillId="4" borderId="1" xfId="0" applyFont="1" applyFill="1" applyBorder="1" applyAlignment="1">
      <alignment wrapText="1"/>
    </xf>
    <xf numFmtId="0" fontId="8" fillId="6" borderId="0" xfId="0" applyFont="1" applyFill="1" applyAlignment="1">
      <alignment vertical="center"/>
    </xf>
    <xf numFmtId="0" fontId="0" fillId="0" borderId="3" xfId="0" applyBorder="1"/>
    <xf numFmtId="0" fontId="0" fillId="0" borderId="5" xfId="0" applyBorder="1"/>
    <xf numFmtId="0" fontId="0" fillId="0" borderId="6" xfId="0" applyBorder="1"/>
    <xf numFmtId="0" fontId="0" fillId="0" borderId="7" xfId="0" applyBorder="1"/>
    <xf numFmtId="0" fontId="9" fillId="6" borderId="0" xfId="0" applyFont="1" applyFill="1"/>
    <xf numFmtId="0" fontId="3" fillId="3" borderId="1" xfId="0" applyFont="1" applyFill="1" applyBorder="1" applyAlignment="1">
      <alignment wrapText="1"/>
    </xf>
    <xf numFmtId="0" fontId="3" fillId="3" borderId="0" xfId="0" applyFont="1" applyFill="1" applyAlignment="1">
      <alignment wrapText="1"/>
    </xf>
    <xf numFmtId="0" fontId="7" fillId="4" borderId="8" xfId="0" applyFont="1" applyFill="1" applyBorder="1" applyAlignment="1">
      <alignment wrapText="1"/>
    </xf>
    <xf numFmtId="0" fontId="0" fillId="0" borderId="8" xfId="0" applyBorder="1"/>
    <xf numFmtId="0" fontId="0" fillId="0" borderId="10" xfId="0" applyBorder="1"/>
    <xf numFmtId="0" fontId="0" fillId="0" borderId="11" xfId="0" applyBorder="1"/>
    <xf numFmtId="0" fontId="0" fillId="0" borderId="12" xfId="0" applyBorder="1"/>
    <xf numFmtId="0" fontId="4" fillId="5" borderId="8" xfId="0" applyFont="1" applyFill="1" applyBorder="1"/>
    <xf numFmtId="0" fontId="3" fillId="4" borderId="8" xfId="0" applyFont="1" applyFill="1" applyBorder="1" applyAlignment="1">
      <alignment wrapText="1"/>
    </xf>
    <xf numFmtId="0" fontId="5" fillId="0" borderId="8" xfId="0" applyFont="1" applyBorder="1"/>
    <xf numFmtId="164" fontId="0" fillId="5" borderId="6" xfId="1" applyNumberFormat="1" applyFont="1" applyFill="1" applyBorder="1"/>
    <xf numFmtId="164" fontId="4" fillId="5" borderId="6" xfId="1" applyNumberFormat="1" applyFont="1" applyFill="1" applyBorder="1"/>
    <xf numFmtId="0" fontId="3" fillId="4" borderId="6" xfId="0" applyFont="1" applyFill="1" applyBorder="1" applyAlignment="1">
      <alignment wrapText="1"/>
    </xf>
    <xf numFmtId="0" fontId="3" fillId="2" borderId="10" xfId="0" applyFont="1" applyFill="1" applyBorder="1" applyAlignment="1">
      <alignment wrapText="1"/>
    </xf>
    <xf numFmtId="0" fontId="3" fillId="2" borderId="3" xfId="0" applyFont="1" applyFill="1" applyBorder="1" applyAlignment="1">
      <alignment wrapText="1"/>
    </xf>
    <xf numFmtId="0" fontId="3" fillId="2" borderId="7" xfId="0" applyFont="1" applyFill="1" applyBorder="1" applyAlignment="1">
      <alignment wrapText="1"/>
    </xf>
    <xf numFmtId="0" fontId="4" fillId="5" borderId="13" xfId="0" applyFont="1" applyFill="1" applyBorder="1"/>
    <xf numFmtId="0" fontId="4" fillId="5" borderId="2" xfId="0" applyFont="1" applyFill="1" applyBorder="1"/>
    <xf numFmtId="164" fontId="4" fillId="5" borderId="14" xfId="1" applyNumberFormat="1" applyFont="1" applyFill="1" applyBorder="1"/>
    <xf numFmtId="9" fontId="0" fillId="5" borderId="6" xfId="1" applyFont="1" applyFill="1" applyBorder="1"/>
    <xf numFmtId="9" fontId="4" fillId="5" borderId="6" xfId="1" applyFont="1" applyFill="1" applyBorder="1"/>
    <xf numFmtId="0" fontId="3" fillId="2" borderId="4" xfId="0" applyFont="1" applyFill="1" applyBorder="1" applyAlignment="1">
      <alignment wrapText="1"/>
    </xf>
    <xf numFmtId="9" fontId="0" fillId="5" borderId="2" xfId="1" applyFont="1" applyFill="1" applyBorder="1"/>
    <xf numFmtId="9" fontId="0" fillId="5" borderId="14" xfId="1" applyFont="1" applyFill="1" applyBorder="1"/>
    <xf numFmtId="0" fontId="10" fillId="0" borderId="8" xfId="0" applyFont="1" applyBorder="1"/>
    <xf numFmtId="0" fontId="6" fillId="4" borderId="6" xfId="0" applyFont="1" applyFill="1" applyBorder="1" applyAlignment="1">
      <alignment wrapText="1"/>
    </xf>
    <xf numFmtId="0" fontId="6" fillId="2" borderId="3" xfId="0" applyFont="1" applyFill="1" applyBorder="1" applyAlignment="1">
      <alignment wrapText="1"/>
    </xf>
    <xf numFmtId="0" fontId="6" fillId="2" borderId="7" xfId="0" applyFont="1" applyFill="1" applyBorder="1" applyAlignment="1">
      <alignment wrapText="1"/>
    </xf>
    <xf numFmtId="164" fontId="0" fillId="0" borderId="6" xfId="1" applyNumberFormat="1" applyFont="1" applyBorder="1"/>
    <xf numFmtId="0" fontId="4" fillId="3" borderId="2" xfId="0" applyFont="1" applyFill="1" applyBorder="1"/>
    <xf numFmtId="164" fontId="4" fillId="5" borderId="2" xfId="1" applyNumberFormat="1" applyFont="1" applyFill="1" applyBorder="1"/>
    <xf numFmtId="0" fontId="3" fillId="3" borderId="8" xfId="0" applyFont="1" applyFill="1" applyBorder="1" applyAlignment="1">
      <alignment wrapText="1"/>
    </xf>
    <xf numFmtId="0" fontId="3" fillId="3" borderId="15" xfId="0" applyFont="1" applyFill="1" applyBorder="1" applyAlignment="1">
      <alignment wrapText="1"/>
    </xf>
    <xf numFmtId="0" fontId="0" fillId="7" borderId="0" xfId="0" applyFont="1" applyFill="1" applyBorder="1"/>
    <xf numFmtId="0" fontId="0" fillId="0" borderId="1" xfId="0" applyFill="1" applyBorder="1"/>
    <xf numFmtId="1" fontId="0" fillId="0" borderId="1" xfId="1" applyNumberFormat="1" applyFont="1" applyFill="1" applyBorder="1"/>
    <xf numFmtId="0" fontId="10" fillId="0" borderId="9" xfId="0" applyFont="1" applyBorder="1"/>
    <xf numFmtId="0" fontId="10" fillId="5" borderId="1" xfId="0" applyFont="1" applyFill="1" applyBorder="1"/>
    <xf numFmtId="9" fontId="10" fillId="5" borderId="1" xfId="1" applyFont="1" applyFill="1" applyBorder="1"/>
    <xf numFmtId="0" fontId="10" fillId="0" borderId="1" xfId="0" applyFont="1" applyBorder="1"/>
    <xf numFmtId="0" fontId="11" fillId="2" borderId="4" xfId="0" applyFont="1" applyFill="1" applyBorder="1" applyAlignment="1">
      <alignment wrapText="1"/>
    </xf>
    <xf numFmtId="0" fontId="11" fillId="4" borderId="1" xfId="0" applyFont="1" applyFill="1" applyBorder="1" applyAlignment="1">
      <alignment wrapText="1"/>
    </xf>
    <xf numFmtId="0" fontId="11" fillId="2" borderId="3" xfId="0" applyFont="1" applyFill="1" applyBorder="1" applyAlignment="1">
      <alignment wrapText="1"/>
    </xf>
    <xf numFmtId="0" fontId="0" fillId="0" borderId="9" xfId="0" applyBorder="1"/>
    <xf numFmtId="0" fontId="0" fillId="0" borderId="16" xfId="0" applyBorder="1"/>
    <xf numFmtId="0" fontId="0" fillId="0" borderId="17" xfId="0" applyBorder="1"/>
    <xf numFmtId="0" fontId="0" fillId="0" borderId="18" xfId="0" applyBorder="1"/>
    <xf numFmtId="0" fontId="1" fillId="2" borderId="0" xfId="0" applyFont="1" applyFill="1" applyAlignment="1">
      <alignment horizontal="right" vertical="center" wrapText="1"/>
    </xf>
    <xf numFmtId="0" fontId="0" fillId="0" borderId="1" xfId="0" applyBorder="1" applyAlignment="1">
      <alignment horizontal="center" vertical="center"/>
    </xf>
    <xf numFmtId="0" fontId="3" fillId="4" borderId="3" xfId="0" applyFont="1" applyFill="1" applyBorder="1" applyAlignment="1">
      <alignment horizontal="center" vertical="center" wrapText="1"/>
    </xf>
    <xf numFmtId="164" fontId="12" fillId="5" borderId="6" xfId="1" applyNumberFormat="1" applyFont="1" applyFill="1" applyBorder="1"/>
    <xf numFmtId="0" fontId="3" fillId="4" borderId="0" xfId="0" applyFont="1" applyFill="1" applyBorder="1" applyAlignment="1">
      <alignment wrapText="1"/>
    </xf>
    <xf numFmtId="0" fontId="0" fillId="2" borderId="0" xfId="0" applyFill="1"/>
    <xf numFmtId="0" fontId="0" fillId="0" borderId="19" xfId="0" applyBorder="1"/>
    <xf numFmtId="0" fontId="0" fillId="8" borderId="0" xfId="0" applyNumberFormat="1" applyFill="1"/>
    <xf numFmtId="0" fontId="0" fillId="6" borderId="0" xfId="0" quotePrefix="1" applyNumberFormat="1" applyFill="1"/>
    <xf numFmtId="0" fontId="7" fillId="4" borderId="2" xfId="0" applyFont="1" applyFill="1" applyBorder="1" applyAlignment="1">
      <alignment wrapText="1"/>
    </xf>
    <xf numFmtId="0" fontId="7" fillId="4" borderId="14" xfId="0" applyFont="1" applyFill="1" applyBorder="1" applyAlignment="1">
      <alignment wrapText="1"/>
    </xf>
    <xf numFmtId="0" fontId="7" fillId="4" borderId="20" xfId="0" applyFont="1" applyFill="1" applyBorder="1" applyAlignment="1">
      <alignment wrapText="1"/>
    </xf>
    <xf numFmtId="0" fontId="0" fillId="0" borderId="21" xfId="0" applyBorder="1"/>
    <xf numFmtId="0" fontId="4" fillId="6" borderId="0" xfId="0" applyFont="1" applyFill="1" applyBorder="1"/>
    <xf numFmtId="9" fontId="0" fillId="6" borderId="0" xfId="1" applyFont="1" applyFill="1" applyBorder="1"/>
    <xf numFmtId="0" fontId="0" fillId="6" borderId="0" xfId="0" applyFill="1" applyAlignment="1">
      <alignment vertical="center" wrapText="1"/>
    </xf>
    <xf numFmtId="0" fontId="14" fillId="9" borderId="1" xfId="0" applyNumberFormat="1" applyFont="1" applyFill="1" applyBorder="1"/>
    <xf numFmtId="0" fontId="14" fillId="9" borderId="16" xfId="0" applyNumberFormat="1" applyFont="1" applyFill="1" applyBorder="1"/>
    <xf numFmtId="0" fontId="14" fillId="9" borderId="8" xfId="0" applyNumberFormat="1" applyFont="1" applyFill="1" applyBorder="1"/>
    <xf numFmtId="0" fontId="14" fillId="9" borderId="0" xfId="0" applyNumberFormat="1" applyFont="1" applyFill="1"/>
    <xf numFmtId="0" fontId="14" fillId="9" borderId="1" xfId="0" applyFont="1" applyFill="1" applyBorder="1"/>
    <xf numFmtId="164" fontId="3" fillId="0" borderId="1" xfId="1" applyNumberFormat="1" applyFont="1" applyBorder="1"/>
    <xf numFmtId="0" fontId="1" fillId="2" borderId="0" xfId="0" applyFont="1" applyFill="1" applyAlignment="1">
      <alignment horizontal="right" vertical="center" wrapText="1"/>
    </xf>
    <xf numFmtId="9" fontId="15" fillId="5" borderId="1" xfId="1" applyFont="1" applyFill="1" applyBorder="1"/>
  </cellXfs>
  <cellStyles count="2">
    <cellStyle name="Normal" xfId="0" builtinId="0"/>
    <cellStyle name="Percent" xfId="1" builtinId="5"/>
  </cellStyles>
  <dxfs count="62">
    <dxf>
      <border diagonalUp="0" diagonalDown="0">
        <left style="medium">
          <color indexed="64"/>
        </left>
        <right/>
        <top style="thin">
          <color indexed="64"/>
        </top>
        <bottom style="thin">
          <color indexed="64"/>
        </bottom>
        <vertical/>
        <horizontal/>
      </border>
    </dxf>
    <dxf>
      <border diagonalUp="0" diagonalDown="0">
        <left style="thin">
          <color indexed="64"/>
        </left>
        <right/>
        <top style="thin">
          <color indexed="64"/>
        </top>
        <bottom style="thin">
          <color indexed="64"/>
        </bottom>
        <vertical/>
        <horizontal/>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left style="thin">
          <color indexed="64"/>
        </left>
        <right style="medium">
          <color indexed="64"/>
        </right>
      </border>
    </dxf>
    <dxf>
      <border outline="0">
        <bottom style="thin">
          <color indexed="64"/>
        </bottom>
      </border>
    </dxf>
    <dxf>
      <font>
        <b val="0"/>
        <i val="0"/>
        <strike val="0"/>
        <condense val="0"/>
        <extend val="0"/>
        <outline val="0"/>
        <shadow val="0"/>
        <u val="none"/>
        <vertAlign val="baseline"/>
        <sz val="12"/>
        <color theme="0"/>
        <name val="Trebuchet MS"/>
        <scheme val="minor"/>
      </font>
      <fill>
        <patternFill patternType="solid">
          <fgColor indexed="64"/>
          <bgColor theme="7" tint="0.39997558519241921"/>
        </patternFill>
      </fill>
      <alignment horizontal="general" vertical="bottom" textRotation="0" wrapText="1" indent="0" justifyLastLine="0" shrinkToFit="0" readingOrder="0"/>
    </dxf>
    <dxf>
      <alignment wrapText="1" readingOrder="0"/>
    </dxf>
    <dxf>
      <font>
        <b val="0"/>
        <i val="0"/>
        <strike val="0"/>
        <condense val="0"/>
        <extend val="0"/>
        <outline val="0"/>
        <shadow val="0"/>
        <u val="none"/>
        <vertAlign val="baseline"/>
        <sz val="11"/>
        <color theme="2" tint="0.79998168889431442"/>
        <name val="Trebuchet MS"/>
        <scheme val="minor"/>
      </font>
      <fill>
        <patternFill patternType="solid">
          <fgColor indexed="64"/>
          <bgColor theme="2" tint="0.79998168889431442"/>
        </patternFill>
      </fill>
    </dxf>
    <dxf>
      <font>
        <b val="0"/>
        <i val="0"/>
        <strike val="0"/>
        <condense val="0"/>
        <extend val="0"/>
        <outline val="0"/>
        <shadow val="0"/>
        <u val="none"/>
        <vertAlign val="baseline"/>
        <sz val="11"/>
        <color theme="1"/>
        <name val="Trebuchet MS"/>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scheme val="minor"/>
      </font>
      <numFmt numFmtId="164" formatCode="0.0%"/>
      <border diagonalUp="0" diagonalDown="0">
        <left style="thin">
          <color indexed="64"/>
        </left>
        <right style="thin">
          <color indexed="64"/>
        </right>
        <top style="thin">
          <color indexed="64"/>
        </top>
        <bottom style="thin">
          <color indexed="64"/>
        </bottom>
        <vertical/>
        <horizontal/>
      </border>
    </dxf>
    <dxf>
      <border outline="0">
        <left style="thin">
          <color indexed="64"/>
        </left>
        <top style="thin">
          <color indexed="64"/>
        </top>
      </border>
    </dxf>
    <dxf>
      <font>
        <b val="0"/>
        <i val="0"/>
        <strike val="0"/>
        <condense val="0"/>
        <extend val="0"/>
        <outline val="0"/>
        <shadow val="0"/>
        <u val="none"/>
        <vertAlign val="baseline"/>
        <sz val="11"/>
        <color theme="1"/>
        <name val="Trebuchet MS"/>
        <scheme val="minor"/>
      </font>
    </dxf>
    <dxf>
      <border outline="0">
        <bottom style="thin">
          <color indexed="64"/>
        </bottom>
      </border>
    </dxf>
    <dxf>
      <font>
        <b val="0"/>
        <i val="0"/>
        <strike val="0"/>
        <condense val="0"/>
        <extend val="0"/>
        <outline val="0"/>
        <shadow val="0"/>
        <u val="none"/>
        <vertAlign val="baseline"/>
        <sz val="11"/>
        <color theme="0"/>
        <name val="Trebuchet MS"/>
        <scheme val="minor"/>
      </font>
      <fill>
        <patternFill patternType="solid">
          <fgColor indexed="64"/>
          <bgColor theme="7"/>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font>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0"/>
        <name val="Trebuchet MS"/>
        <scheme val="minor"/>
      </font>
      <fill>
        <patternFill patternType="solid">
          <fgColor indexed="64"/>
          <bgColor theme="7"/>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font>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0"/>
        <name val="Trebuchet MS"/>
        <scheme val="minor"/>
      </font>
      <fill>
        <patternFill patternType="solid">
          <fgColor indexed="64"/>
          <bgColor theme="7"/>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rebuchet MS"/>
        <scheme val="minor"/>
      </font>
      <fill>
        <patternFill patternType="solid">
          <fgColor indexed="64"/>
          <bgColor theme="7" tint="0.79998168889431442"/>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rebuchet MS"/>
        <scheme val="minor"/>
      </font>
      <fill>
        <patternFill patternType="solid">
          <fgColor indexed="64"/>
          <bgColor theme="7" tint="0.79998168889431442"/>
        </patternFill>
      </fill>
      <border diagonalUp="0" diagonalDown="0" outline="0">
        <left/>
        <right style="thin">
          <color indexed="64"/>
        </right>
        <top style="thin">
          <color indexed="64"/>
        </top>
        <bottom style="thin">
          <color indexed="64"/>
        </bottom>
      </border>
    </dxf>
    <dxf>
      <font>
        <b/>
      </font>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0"/>
        <name val="Trebuchet MS"/>
        <scheme val="minor"/>
      </font>
      <fill>
        <patternFill patternType="solid">
          <fgColor indexed="64"/>
          <bgColor theme="7"/>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rebuchet MS"/>
        <scheme val="minor"/>
      </font>
      <fill>
        <patternFill patternType="solid">
          <fgColor indexed="64"/>
          <bgColor theme="7" tint="0.79998168889431442"/>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rebuchet MS"/>
        <scheme val="minor"/>
      </font>
      <fill>
        <patternFill patternType="solid">
          <fgColor indexed="64"/>
          <bgColor theme="7" tint="0.79998168889431442"/>
        </patternFill>
      </fill>
      <border diagonalUp="0" diagonalDown="0" outline="0">
        <left/>
        <right style="thin">
          <color indexed="64"/>
        </right>
        <top style="thin">
          <color indexed="64"/>
        </top>
        <bottom style="thin">
          <color indexed="64"/>
        </bottom>
      </border>
    </dxf>
    <dxf>
      <font>
        <b/>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Trebuchet MS"/>
        <scheme val="minor"/>
      </font>
      <fill>
        <patternFill patternType="solid">
          <fgColor indexed="64"/>
          <bgColor theme="7"/>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rebuchet MS"/>
        <scheme val="minor"/>
      </font>
      <numFmt numFmtId="164" formatCode="0.0%"/>
      <fill>
        <patternFill patternType="solid">
          <fgColor indexed="64"/>
          <bgColor theme="7" tint="0.79998168889431442"/>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0"/>
        <name val="Trebuchet MS"/>
        <scheme val="minor"/>
      </font>
      <fill>
        <patternFill patternType="solid">
          <fgColor indexed="64"/>
          <bgColor theme="7"/>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Subtotals!$Z$70</c:f>
              <c:strCache>
                <c:ptCount val="1"/>
              </c:strCache>
            </c:strRef>
          </c:tx>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10800000" scaled="1"/>
              <a:tileRec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Subtotals!$M$71:$N$189</c:f>
              <c:multiLvlStrCache>
                <c:ptCount val="22"/>
                <c:lvl>
                  <c:pt idx="0">
                    <c:v>Suppressed</c:v>
                  </c:pt>
                  <c:pt idx="1">
                    <c:v>41</c:v>
                  </c:pt>
                  <c:pt idx="2">
                    <c:v>33</c:v>
                  </c:pt>
                  <c:pt idx="3">
                    <c:v>27</c:v>
                  </c:pt>
                  <c:pt idx="4">
                    <c:v>17</c:v>
                  </c:pt>
                  <c:pt idx="5">
                    <c:v>36</c:v>
                  </c:pt>
                  <c:pt idx="6">
                    <c:v>154</c:v>
                  </c:pt>
                  <c:pt idx="8">
                    <c:v>10</c:v>
                  </c:pt>
                  <c:pt idx="9">
                    <c:v>26</c:v>
                  </c:pt>
                  <c:pt idx="10">
                    <c:v>190</c:v>
                  </c:pt>
                  <c:pt idx="11">
                    <c:v>% Suppressed</c:v>
                  </c:pt>
                  <c:pt idx="12">
                    <c:v>26.6%</c:v>
                  </c:pt>
                  <c:pt idx="13">
                    <c:v>21.4%</c:v>
                  </c:pt>
                  <c:pt idx="14">
                    <c:v>17.5%</c:v>
                  </c:pt>
                  <c:pt idx="15">
                    <c:v>11.0%</c:v>
                  </c:pt>
                  <c:pt idx="16">
                    <c:v>23.4%</c:v>
                  </c:pt>
                  <c:pt idx="17">
                    <c:v>100%</c:v>
                  </c:pt>
                  <c:pt idx="19">
                    <c:v>5.3%</c:v>
                  </c:pt>
                  <c:pt idx="20">
                    <c:v>13.7%</c:v>
                  </c:pt>
                  <c:pt idx="21">
                    <c:v>100%</c:v>
                  </c:pt>
                </c:lvl>
                <c:lvl>
                  <c:pt idx="0">
                    <c:v>Visual Impairment Count</c:v>
                  </c:pt>
                  <c:pt idx="1">
                    <c:v>Supressed</c:v>
                  </c:pt>
                  <c:pt idx="2">
                    <c:v>Supressed</c:v>
                  </c:pt>
                  <c:pt idx="3">
                    <c:v>Supressed</c:v>
                  </c:pt>
                  <c:pt idx="4">
                    <c:v>21</c:v>
                  </c:pt>
                  <c:pt idx="5">
                    <c:v>Supressed</c:v>
                  </c:pt>
                  <c:pt idx="6">
                    <c:v>21</c:v>
                  </c:pt>
                  <c:pt idx="7">
                    <c:v>Visual Impairment Count</c:v>
                  </c:pt>
                  <c:pt idx="8">
                    <c:v>Supressed</c:v>
                  </c:pt>
                  <c:pt idx="9">
                    <c:v>Supressed</c:v>
                  </c:pt>
                  <c:pt idx="10">
                    <c:v>21</c:v>
                  </c:pt>
                  <c:pt idx="11">
                    <c:v>Visual Impairment % of Category</c:v>
                  </c:pt>
                  <c:pt idx="12">
                    <c:v>No data</c:v>
                  </c:pt>
                  <c:pt idx="13">
                    <c:v>No data</c:v>
                  </c:pt>
                  <c:pt idx="14">
                    <c:v>No data</c:v>
                  </c:pt>
                  <c:pt idx="15">
                    <c:v>100.0%</c:v>
                  </c:pt>
                  <c:pt idx="16">
                    <c:v>No data</c:v>
                  </c:pt>
                  <c:pt idx="17">
                    <c:v>100%</c:v>
                  </c:pt>
                  <c:pt idx="18">
                    <c:v>Visual Impairment % of Category</c:v>
                  </c:pt>
                  <c:pt idx="19">
                    <c:v>No data</c:v>
                  </c:pt>
                  <c:pt idx="20">
                    <c:v>No data</c:v>
                  </c:pt>
                  <c:pt idx="21">
                    <c:v>100%</c:v>
                  </c:pt>
                </c:lvl>
              </c:multiLvlStrCache>
            </c:multiLvlStrRef>
          </c:cat>
          <c:val>
            <c:numRef>
              <c:f>Subtotals!$O$71:$O$189</c:f>
              <c:numCache>
                <c:formatCode>General</c:formatCode>
                <c:ptCount val="25"/>
                <c:pt idx="0">
                  <c:v>0</c:v>
                </c:pt>
                <c:pt idx="1">
                  <c:v>41</c:v>
                </c:pt>
                <c:pt idx="2">
                  <c:v>33</c:v>
                </c:pt>
                <c:pt idx="3">
                  <c:v>988</c:v>
                </c:pt>
                <c:pt idx="4">
                  <c:v>5005</c:v>
                </c:pt>
                <c:pt idx="5">
                  <c:v>100</c:v>
                </c:pt>
                <c:pt idx="6">
                  <c:v>6167</c:v>
                </c:pt>
                <c:pt idx="7">
                  <c:v>0</c:v>
                </c:pt>
                <c:pt idx="8">
                  <c:v>2967</c:v>
                </c:pt>
                <c:pt idx="9">
                  <c:v>1372</c:v>
                </c:pt>
                <c:pt idx="10">
                  <c:v>10506</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0-8F1E-44FC-89E2-A0B8D9F3668C}"/>
            </c:ext>
          </c:extLst>
        </c:ser>
        <c:dLbls>
          <c:dLblPos val="inEnd"/>
          <c:showLegendKey val="0"/>
          <c:showVal val="1"/>
          <c:showCatName val="0"/>
          <c:showSerName val="0"/>
          <c:showPercent val="0"/>
          <c:showBubbleSize val="0"/>
        </c:dLbls>
        <c:gapWidth val="326"/>
        <c:overlap val="-58"/>
        <c:axId val="589355008"/>
        <c:axId val="589351480"/>
      </c:barChart>
      <c:catAx>
        <c:axId val="589355008"/>
        <c:scaling>
          <c:orientation val="minMax"/>
        </c:scaling>
        <c:delete val="0"/>
        <c:axPos val="l"/>
        <c:numFmt formatCode="General" sourceLinked="1"/>
        <c:majorTickMark val="none"/>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351480"/>
        <c:crosses val="autoZero"/>
        <c:auto val="1"/>
        <c:lblAlgn val="ctr"/>
        <c:lblOffset val="100"/>
        <c:noMultiLvlLbl val="0"/>
      </c:catAx>
      <c:valAx>
        <c:axId val="589351480"/>
        <c:scaling>
          <c:orientation val="minMax"/>
        </c:scaling>
        <c:delete val="0"/>
        <c:axPos val="b"/>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355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1" i="0" u="none" strike="noStrike" kern="1200" cap="all" baseline="0">
                <a:solidFill>
                  <a:schemeClr val="tx1">
                    <a:lumMod val="65000"/>
                    <a:lumOff val="35000"/>
                  </a:schemeClr>
                </a:solidFill>
                <a:latin typeface="+mn-lt"/>
                <a:ea typeface="+mn-ea"/>
                <a:cs typeface="+mn-cs"/>
              </a:defRPr>
            </a:pPr>
            <a:r>
              <a:rPr lang="en-US" sz="1400"/>
              <a:t>How Special Education Students Exited School</a:t>
            </a:r>
          </a:p>
        </c:rich>
      </c:tx>
      <c:layout>
        <c:manualLayout>
          <c:xMode val="edge"/>
          <c:yMode val="edge"/>
          <c:x val="3.0333433394139506E-2"/>
          <c:y val="1.1261261261261261E-2"/>
        </c:manualLayout>
      </c:layout>
      <c:overlay val="0"/>
      <c:spPr>
        <a:noFill/>
        <a:ln>
          <a:noFill/>
        </a:ln>
        <a:effectLst/>
      </c:spPr>
      <c:txPr>
        <a:bodyPr rot="0" spcFirstLastPara="1" vertOverflow="ellipsis" vert="horz" wrap="square" anchor="ctr" anchorCtr="1"/>
        <a:lstStyle/>
        <a:p>
          <a:pPr algn="l">
            <a:defRPr sz="14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1896-4D58-AFEA-7E0C05E512A3}"/>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1896-4D58-AFEA-7E0C05E512A3}"/>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1896-4D58-AFEA-7E0C05E512A3}"/>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1896-4D58-AFEA-7E0C05E512A3}"/>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1896-4D58-AFEA-7E0C05E512A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1896-4D58-AFEA-7E0C05E512A3}"/>
                </c:ext>
              </c:extLst>
            </c:dLbl>
            <c:dLbl>
              <c:idx val="1"/>
              <c:layout>
                <c:manualLayout>
                  <c:x val="0.13685239491691095"/>
                  <c:y val="1.1261261261261261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896-4D58-AFEA-7E0C05E512A3}"/>
                </c:ext>
              </c:extLst>
            </c:dLbl>
            <c:dLbl>
              <c:idx val="2"/>
              <c:layout>
                <c:manualLayout>
                  <c:x val="1.7973604841381521E-2"/>
                  <c:y val="4.8617861819614715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896-4D58-AFEA-7E0C05E512A3}"/>
                </c:ext>
              </c:extLst>
            </c:dLbl>
            <c:dLbl>
              <c:idx val="3"/>
              <c:layout>
                <c:manualLayout>
                  <c:x val="-0.12072434607645875"/>
                  <c:y val="-2.3148148148148064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896-4D58-AFEA-7E0C05E512A3}"/>
                </c:ext>
              </c:extLst>
            </c:dLbl>
            <c:dLbl>
              <c:idx val="4"/>
              <c:layout>
                <c:manualLayout>
                  <c:x val="-0.21577878709868797"/>
                  <c:y val="6.064497654985701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896-4D58-AFEA-7E0C05E512A3}"/>
                </c:ext>
              </c:extLst>
            </c:dLbl>
            <c:numFmt formatCode="0.00%" sourceLinked="0"/>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Subtotals!$A$4:$A$8</c:f>
              <c:strCache>
                <c:ptCount val="5"/>
                <c:pt idx="0">
                  <c:v>Deceased</c:v>
                </c:pt>
                <c:pt idx="1">
                  <c:v>Reached maximum age</c:v>
                </c:pt>
                <c:pt idx="2">
                  <c:v>Dropped out</c:v>
                </c:pt>
                <c:pt idx="3">
                  <c:v>Graduated with regular high school diploma</c:v>
                </c:pt>
                <c:pt idx="4">
                  <c:v>Received a certificate</c:v>
                </c:pt>
              </c:strCache>
            </c:strRef>
          </c:cat>
          <c:val>
            <c:numRef>
              <c:f>Subtotals!$B$4:$B$8</c:f>
              <c:numCache>
                <c:formatCode>General</c:formatCode>
                <c:ptCount val="5"/>
                <c:pt idx="0">
                  <c:v>41</c:v>
                </c:pt>
                <c:pt idx="1">
                  <c:v>50</c:v>
                </c:pt>
                <c:pt idx="2">
                  <c:v>988</c:v>
                </c:pt>
                <c:pt idx="3">
                  <c:v>5005</c:v>
                </c:pt>
                <c:pt idx="4">
                  <c:v>100</c:v>
                </c:pt>
              </c:numCache>
            </c:numRef>
          </c:val>
          <c:extLst>
            <c:ext xmlns:c16="http://schemas.microsoft.com/office/drawing/2014/chart" uri="{C3380CC4-5D6E-409C-BE32-E72D297353CC}">
              <c16:uniqueId val="{0000000A-1896-4D58-AFEA-7E0C05E512A3}"/>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How Students Exit Special Education in a District</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A4CF-4BD9-A4B5-55236D49F68F}"/>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4CF-4BD9-A4B5-55236D49F68F}"/>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A4CF-4BD9-A4B5-55236D49F68F}"/>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A4CF-4BD9-A4B5-55236D49F68F}"/>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A4CF-4BD9-A4B5-55236D49F68F}"/>
              </c:ext>
            </c:extLst>
          </c:dPt>
          <c:dPt>
            <c:idx val="5"/>
            <c:bubble3D val="0"/>
            <c:spPr>
              <a:solidFill>
                <a:schemeClr val="accent2">
                  <a:lumMod val="75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A4CF-4BD9-A4B5-55236D49F68F}"/>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A4CF-4BD9-A4B5-55236D49F68F}"/>
              </c:ext>
            </c:extLst>
          </c:dPt>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A4CF-4BD9-A4B5-55236D49F68F}"/>
                </c:ext>
              </c:extLst>
            </c:dLbl>
            <c:dLbl>
              <c:idx val="1"/>
              <c:layout>
                <c:manualLayout>
                  <c:x val="0.15392781316348186"/>
                  <c:y val="3.378378378378376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4CF-4BD9-A4B5-55236D49F68F}"/>
                </c:ext>
              </c:extLst>
            </c:dLbl>
            <c:dLbl>
              <c:idx val="2"/>
              <c:layout>
                <c:manualLayout>
                  <c:x val="0.12208067940552017"/>
                  <c:y val="8.2582582582582581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4CF-4BD9-A4B5-55236D49F68F}"/>
                </c:ext>
              </c:extLst>
            </c:dLbl>
            <c:dLbl>
              <c:idx val="3"/>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A4CF-4BD9-A4B5-55236D49F68F}"/>
                </c:ext>
              </c:extLst>
            </c:dLbl>
            <c:dLbl>
              <c:idx val="4"/>
              <c:layout>
                <c:manualLayout>
                  <c:x val="-7.4309978768577548E-2"/>
                  <c:y val="0"/>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4CF-4BD9-A4B5-55236D49F68F}"/>
                </c:ext>
              </c:extLst>
            </c:dLbl>
            <c:dLbl>
              <c:idx val="5"/>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75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B-A4CF-4BD9-A4B5-55236D49F68F}"/>
                </c:ext>
              </c:extLst>
            </c:dLbl>
            <c:dLbl>
              <c:idx val="6"/>
              <c:layout>
                <c:manualLayout>
                  <c:x val="-0.15392781316348195"/>
                  <c:y val="9.0090090090090086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A4CF-4BD9-A4B5-55236D49F68F}"/>
                </c:ext>
              </c:extLst>
            </c:dLbl>
            <c:numFmt formatCode="0.0%" sourceLinked="0"/>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Subtotals!$A$11:$A$17</c:f>
              <c:strCache>
                <c:ptCount val="7"/>
                <c:pt idx="0">
                  <c:v>Deceased</c:v>
                </c:pt>
                <c:pt idx="1">
                  <c:v>Reached maximum age</c:v>
                </c:pt>
                <c:pt idx="2">
                  <c:v>Dropped out</c:v>
                </c:pt>
                <c:pt idx="3">
                  <c:v>Graduated with regular high school diploma</c:v>
                </c:pt>
                <c:pt idx="4">
                  <c:v>Received a certificate</c:v>
                </c:pt>
                <c:pt idx="5">
                  <c:v>Moved, known to be continuing</c:v>
                </c:pt>
                <c:pt idx="6">
                  <c:v>Transferred to regular education</c:v>
                </c:pt>
              </c:strCache>
            </c:strRef>
          </c:cat>
          <c:val>
            <c:numRef>
              <c:f>Subtotals!$B$11:$B$17</c:f>
              <c:numCache>
                <c:formatCode>General</c:formatCode>
                <c:ptCount val="7"/>
                <c:pt idx="0">
                  <c:v>41</c:v>
                </c:pt>
                <c:pt idx="1">
                  <c:v>50</c:v>
                </c:pt>
                <c:pt idx="2">
                  <c:v>988</c:v>
                </c:pt>
                <c:pt idx="3">
                  <c:v>5005</c:v>
                </c:pt>
                <c:pt idx="4">
                  <c:v>100</c:v>
                </c:pt>
                <c:pt idx="5">
                  <c:v>2967</c:v>
                </c:pt>
                <c:pt idx="6">
                  <c:v>1372</c:v>
                </c:pt>
              </c:numCache>
            </c:numRef>
          </c:val>
          <c:extLst>
            <c:ext xmlns:c16="http://schemas.microsoft.com/office/drawing/2014/chart" uri="{C3380CC4-5D6E-409C-BE32-E72D297353CC}">
              <c16:uniqueId val="{0000000E-A4CF-4BD9-A4B5-55236D49F68F}"/>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Special Education Student Exits by 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Subtotals!$B$20</c:f>
              <c:strCache>
                <c:ptCount val="1"/>
                <c:pt idx="0">
                  <c:v>Male Count</c:v>
                </c:pt>
              </c:strCache>
            </c:strRef>
          </c:tx>
          <c:spPr>
            <a:solidFill>
              <a:schemeClr val="accent4">
                <a:lumMod val="60000"/>
                <a:lumOff val="40000"/>
              </a:schemeClr>
            </a:solidFill>
            <a:ln>
              <a:noFill/>
            </a:ln>
            <a:effectLst/>
          </c:spPr>
          <c:invertIfNegative val="0"/>
          <c:dPt>
            <c:idx val="5"/>
            <c:invertIfNegative val="0"/>
            <c:bubble3D val="0"/>
            <c:spPr>
              <a:solidFill>
                <a:schemeClr val="accent4"/>
              </a:solidFill>
              <a:ln>
                <a:noFill/>
              </a:ln>
              <a:effectLst/>
            </c:spPr>
            <c:extLst>
              <c:ext xmlns:c16="http://schemas.microsoft.com/office/drawing/2014/chart" uri="{C3380CC4-5D6E-409C-BE32-E72D297353CC}">
                <c16:uniqueId val="{00000001-C082-45A8-B243-14FBE69C7E97}"/>
              </c:ext>
            </c:extLst>
          </c:dPt>
          <c:dPt>
            <c:idx val="8"/>
            <c:invertIfNegative val="0"/>
            <c:bubble3D val="0"/>
            <c:spPr>
              <a:solidFill>
                <a:schemeClr val="accent4"/>
              </a:solidFill>
              <a:ln>
                <a:noFill/>
              </a:ln>
              <a:effectLst/>
            </c:spPr>
            <c:extLst>
              <c:ext xmlns:c16="http://schemas.microsoft.com/office/drawing/2014/chart" uri="{C3380CC4-5D6E-409C-BE32-E72D297353CC}">
                <c16:uniqueId val="{00000003-C082-45A8-B243-14FBE69C7E97}"/>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Subtotals!$A$21:$A$30</c15:sqref>
                  </c15:fullRef>
                </c:ext>
              </c:extLst>
              <c:f>(Subtotals!$A$21:$A$26,Subtotals!$A$28:$A$30)</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Subtotals!$E$21:$E$30</c15:sqref>
                  </c15:fullRef>
                </c:ext>
              </c:extLst>
              <c:f>(Subtotals!$E$21:$E$26,Subtotals!$E$28:$E$30)</c:f>
              <c:numCache>
                <c:formatCode>0%</c:formatCode>
                <c:ptCount val="9"/>
                <c:pt idx="0">
                  <c:v>0</c:v>
                </c:pt>
                <c:pt idx="1">
                  <c:v>0</c:v>
                </c:pt>
                <c:pt idx="2">
                  <c:v>0.73481781376518218</c:v>
                </c:pt>
                <c:pt idx="3">
                  <c:v>0.62917082917082912</c:v>
                </c:pt>
                <c:pt idx="4">
                  <c:v>0.61</c:v>
                </c:pt>
                <c:pt idx="5">
                  <c:v>0.64424320827943082</c:v>
                </c:pt>
                <c:pt idx="6">
                  <c:v>0.65352207617121671</c:v>
                </c:pt>
                <c:pt idx="7">
                  <c:v>0.64650145772594747</c:v>
                </c:pt>
                <c:pt idx="8">
                  <c:v>0.64715385346384113</c:v>
                </c:pt>
              </c:numCache>
            </c:numRef>
          </c:val>
          <c:extLst>
            <c:ext xmlns:c16="http://schemas.microsoft.com/office/drawing/2014/chart" uri="{C3380CC4-5D6E-409C-BE32-E72D297353CC}">
              <c16:uniqueId val="{00000004-C082-45A8-B243-14FBE69C7E97}"/>
            </c:ext>
          </c:extLst>
        </c:ser>
        <c:ser>
          <c:idx val="1"/>
          <c:order val="1"/>
          <c:tx>
            <c:strRef>
              <c:f>Subtotals!$C$20</c:f>
              <c:strCache>
                <c:ptCount val="1"/>
                <c:pt idx="0">
                  <c:v>Female Count</c:v>
                </c:pt>
              </c:strCache>
            </c:strRef>
          </c:tx>
          <c:spPr>
            <a:solidFill>
              <a:schemeClr val="accent2"/>
            </a:solidFill>
            <a:ln>
              <a:noFill/>
            </a:ln>
            <a:effectLst/>
          </c:spPr>
          <c:invertIfNegative val="0"/>
          <c:dPt>
            <c:idx val="5"/>
            <c:invertIfNegative val="0"/>
            <c:bubble3D val="0"/>
            <c:spPr>
              <a:solidFill>
                <a:schemeClr val="accent2">
                  <a:lumMod val="75000"/>
                </a:schemeClr>
              </a:solidFill>
              <a:ln>
                <a:noFill/>
              </a:ln>
              <a:effectLst/>
            </c:spPr>
            <c:extLst>
              <c:ext xmlns:c16="http://schemas.microsoft.com/office/drawing/2014/chart" uri="{C3380CC4-5D6E-409C-BE32-E72D297353CC}">
                <c16:uniqueId val="{00000006-C082-45A8-B243-14FBE69C7E97}"/>
              </c:ext>
            </c:extLst>
          </c:dPt>
          <c:dPt>
            <c:idx val="8"/>
            <c:invertIfNegative val="0"/>
            <c:bubble3D val="0"/>
            <c:spPr>
              <a:solidFill>
                <a:schemeClr val="accent2">
                  <a:lumMod val="75000"/>
                </a:schemeClr>
              </a:solidFill>
              <a:ln>
                <a:noFill/>
              </a:ln>
              <a:effectLst/>
            </c:spPr>
            <c:extLst>
              <c:ext xmlns:c16="http://schemas.microsoft.com/office/drawing/2014/chart" uri="{C3380CC4-5D6E-409C-BE32-E72D297353CC}">
                <c16:uniqueId val="{00000008-C082-45A8-B243-14FBE69C7E97}"/>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Subtotals!$A$21:$A$30</c15:sqref>
                  </c15:fullRef>
                </c:ext>
              </c:extLst>
              <c:f>(Subtotals!$A$21:$A$26,Subtotals!$A$28:$A$30)</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Subtotals!$F$21:$F$30</c15:sqref>
                  </c15:fullRef>
                </c:ext>
              </c:extLst>
              <c:f>(Subtotals!$F$21:$F$26,Subtotals!$F$28:$F$30)</c:f>
              <c:numCache>
                <c:formatCode>0%</c:formatCode>
                <c:ptCount val="9"/>
                <c:pt idx="0">
                  <c:v>0</c:v>
                </c:pt>
                <c:pt idx="1">
                  <c:v>0</c:v>
                </c:pt>
                <c:pt idx="2">
                  <c:v>0.26518218623481782</c:v>
                </c:pt>
                <c:pt idx="3">
                  <c:v>0.37082917082917083</c:v>
                </c:pt>
                <c:pt idx="4">
                  <c:v>0.39</c:v>
                </c:pt>
                <c:pt idx="5">
                  <c:v>0.35575679172056923</c:v>
                </c:pt>
                <c:pt idx="6">
                  <c:v>0.34647792382878329</c:v>
                </c:pt>
                <c:pt idx="7">
                  <c:v>0.35349854227405247</c:v>
                </c:pt>
                <c:pt idx="8">
                  <c:v>0.35284614653615887</c:v>
                </c:pt>
              </c:numCache>
            </c:numRef>
          </c:val>
          <c:extLst>
            <c:ext xmlns:c16="http://schemas.microsoft.com/office/drawing/2014/chart" uri="{C3380CC4-5D6E-409C-BE32-E72D297353CC}">
              <c16:uniqueId val="{00000009-C082-45A8-B243-14FBE69C7E97}"/>
            </c:ext>
          </c:extLst>
        </c:ser>
        <c:dLbls>
          <c:dLblPos val="ctr"/>
          <c:showLegendKey val="0"/>
          <c:showVal val="1"/>
          <c:showCatName val="0"/>
          <c:showSerName val="0"/>
          <c:showPercent val="0"/>
          <c:showBubbleSize val="0"/>
        </c:dLbls>
        <c:gapWidth val="50"/>
        <c:overlap val="100"/>
        <c:axId val="589348736"/>
        <c:axId val="589353048"/>
      </c:barChart>
      <c:catAx>
        <c:axId val="589348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89353048"/>
        <c:crosses val="autoZero"/>
        <c:auto val="1"/>
        <c:lblAlgn val="ctr"/>
        <c:lblOffset val="100"/>
        <c:noMultiLvlLbl val="0"/>
      </c:catAx>
      <c:valAx>
        <c:axId val="5893530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348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Special Education Student Exits by English Language Status</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Subtotals!$E$32</c:f>
              <c:strCache>
                <c:ptCount val="1"/>
                <c:pt idx="0">
                  <c:v>Limited English proficiency % of Category</c:v>
                </c:pt>
              </c:strCache>
            </c:strRef>
          </c:tx>
          <c:spPr>
            <a:solidFill>
              <a:schemeClr val="accent4">
                <a:lumMod val="60000"/>
                <a:lumOff val="40000"/>
              </a:schemeClr>
            </a:solidFill>
            <a:ln>
              <a:noFill/>
            </a:ln>
            <a:effectLst/>
          </c:spPr>
          <c:invertIfNegative val="0"/>
          <c:dPt>
            <c:idx val="5"/>
            <c:invertIfNegative val="0"/>
            <c:bubble3D val="0"/>
            <c:spPr>
              <a:solidFill>
                <a:schemeClr val="accent4"/>
              </a:solidFill>
              <a:ln>
                <a:noFill/>
              </a:ln>
              <a:effectLst/>
            </c:spPr>
            <c:extLst>
              <c:ext xmlns:c16="http://schemas.microsoft.com/office/drawing/2014/chart" uri="{C3380CC4-5D6E-409C-BE32-E72D297353CC}">
                <c16:uniqueId val="{00000001-5CEA-4058-8E9B-A7216CE640AE}"/>
              </c:ext>
            </c:extLst>
          </c:dPt>
          <c:dPt>
            <c:idx val="8"/>
            <c:invertIfNegative val="0"/>
            <c:bubble3D val="0"/>
            <c:spPr>
              <a:solidFill>
                <a:schemeClr val="accent4"/>
              </a:solidFill>
              <a:ln>
                <a:noFill/>
              </a:ln>
              <a:effectLst/>
            </c:spPr>
            <c:extLst>
              <c:ext xmlns:c16="http://schemas.microsoft.com/office/drawing/2014/chart" uri="{C3380CC4-5D6E-409C-BE32-E72D297353CC}">
                <c16:uniqueId val="{00000003-5CEA-4058-8E9B-A7216CE640AE}"/>
              </c:ext>
            </c:extLst>
          </c:dPt>
          <c:dLbls>
            <c:dLbl>
              <c:idx val="5"/>
              <c:layout>
                <c:manualLayout>
                  <c:x val="-1.9059719503961743E-3"/>
                  <c:y val="2.83844507471338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EA-4058-8E9B-A7216CE640AE}"/>
                </c:ext>
              </c:extLst>
            </c:dLbl>
            <c:dLbl>
              <c:idx val="8"/>
              <c:layout>
                <c:manualLayout>
                  <c:x val="-1.9059719503961045E-3"/>
                  <c:y val="2.838445074713597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EA-4058-8E9B-A7216CE640AE}"/>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Subtotals!$A$33:$A$42</c15:sqref>
                  </c15:fullRef>
                </c:ext>
              </c:extLst>
              <c:f>(Subtotals!$A$33:$A$38,Subtotals!$A$40:$A$42)</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Subtotals!$E$33:$E$42</c15:sqref>
                  </c15:fullRef>
                </c:ext>
              </c:extLst>
              <c:f>(Subtotals!$E$33:$E$38,Subtotals!$E$40:$E$42)</c:f>
              <c:numCache>
                <c:formatCode>0%</c:formatCode>
                <c:ptCount val="9"/>
                <c:pt idx="0">
                  <c:v>0</c:v>
                </c:pt>
                <c:pt idx="1">
                  <c:v>0</c:v>
                </c:pt>
                <c:pt idx="2">
                  <c:v>0.16093117408906882</c:v>
                </c:pt>
                <c:pt idx="3">
                  <c:v>0.11948051948051948</c:v>
                </c:pt>
                <c:pt idx="5">
                  <c:v>0.12597024579560157</c:v>
                </c:pt>
                <c:pt idx="6">
                  <c:v>8.2912032355915072E-2</c:v>
                </c:pt>
                <c:pt idx="7">
                  <c:v>4.9562682215743441E-2</c:v>
                </c:pt>
                <c:pt idx="8">
                  <c:v>0.10386771833127435</c:v>
                </c:pt>
              </c:numCache>
            </c:numRef>
          </c:val>
          <c:extLst>
            <c:ext xmlns:c16="http://schemas.microsoft.com/office/drawing/2014/chart" uri="{C3380CC4-5D6E-409C-BE32-E72D297353CC}">
              <c16:uniqueId val="{00000004-5CEA-4058-8E9B-A7216CE640AE}"/>
            </c:ext>
          </c:extLst>
        </c:ser>
        <c:ser>
          <c:idx val="1"/>
          <c:order val="1"/>
          <c:tx>
            <c:strRef>
              <c:f>Subtotals!$F$32</c:f>
              <c:strCache>
                <c:ptCount val="1"/>
                <c:pt idx="0">
                  <c:v>Non-limited English proficiency % of Category</c:v>
                </c:pt>
              </c:strCache>
            </c:strRef>
          </c:tx>
          <c:spPr>
            <a:solidFill>
              <a:schemeClr val="accent2"/>
            </a:solidFill>
            <a:ln>
              <a:noFill/>
            </a:ln>
            <a:effectLst/>
          </c:spPr>
          <c:invertIfNegative val="0"/>
          <c:dPt>
            <c:idx val="5"/>
            <c:invertIfNegative val="0"/>
            <c:bubble3D val="0"/>
            <c:spPr>
              <a:solidFill>
                <a:schemeClr val="accent2">
                  <a:lumMod val="75000"/>
                </a:schemeClr>
              </a:solidFill>
              <a:ln>
                <a:noFill/>
              </a:ln>
              <a:effectLst/>
            </c:spPr>
            <c:extLst>
              <c:ext xmlns:c16="http://schemas.microsoft.com/office/drawing/2014/chart" uri="{C3380CC4-5D6E-409C-BE32-E72D297353CC}">
                <c16:uniqueId val="{00000006-5CEA-4058-8E9B-A7216CE640AE}"/>
              </c:ext>
            </c:extLst>
          </c:dPt>
          <c:dPt>
            <c:idx val="8"/>
            <c:invertIfNegative val="0"/>
            <c:bubble3D val="0"/>
            <c:spPr>
              <a:solidFill>
                <a:schemeClr val="accent2">
                  <a:lumMod val="75000"/>
                </a:schemeClr>
              </a:solidFill>
              <a:ln>
                <a:noFill/>
              </a:ln>
              <a:effectLst/>
            </c:spPr>
            <c:extLst>
              <c:ext xmlns:c16="http://schemas.microsoft.com/office/drawing/2014/chart" uri="{C3380CC4-5D6E-409C-BE32-E72D297353CC}">
                <c16:uniqueId val="{00000008-5CEA-4058-8E9B-A7216CE640AE}"/>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Subtotals!$A$33:$A$42</c15:sqref>
                  </c15:fullRef>
                </c:ext>
              </c:extLst>
              <c:f>(Subtotals!$A$33:$A$38,Subtotals!$A$40:$A$42)</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Subtotals!$F$33:$F$42</c15:sqref>
                  </c15:fullRef>
                </c:ext>
              </c:extLst>
              <c:f>(Subtotals!$F$33:$F$38,Subtotals!$F$40:$F$42)</c:f>
              <c:numCache>
                <c:formatCode>0%</c:formatCode>
                <c:ptCount val="9"/>
                <c:pt idx="0">
                  <c:v>0</c:v>
                </c:pt>
                <c:pt idx="1">
                  <c:v>0</c:v>
                </c:pt>
                <c:pt idx="2">
                  <c:v>0.83906882591093113</c:v>
                </c:pt>
                <c:pt idx="3">
                  <c:v>0.88051948051948048</c:v>
                </c:pt>
                <c:pt idx="5">
                  <c:v>0.87402975420439843</c:v>
                </c:pt>
                <c:pt idx="6">
                  <c:v>0.91708796764408496</c:v>
                </c:pt>
                <c:pt idx="7">
                  <c:v>0.95043731778425655</c:v>
                </c:pt>
                <c:pt idx="8">
                  <c:v>0.89613228166872561</c:v>
                </c:pt>
              </c:numCache>
            </c:numRef>
          </c:val>
          <c:extLst>
            <c:ext xmlns:c16="http://schemas.microsoft.com/office/drawing/2014/chart" uri="{C3380CC4-5D6E-409C-BE32-E72D297353CC}">
              <c16:uniqueId val="{00000009-5CEA-4058-8E9B-A7216CE640AE}"/>
            </c:ext>
          </c:extLst>
        </c:ser>
        <c:dLbls>
          <c:dLblPos val="ctr"/>
          <c:showLegendKey val="0"/>
          <c:showVal val="1"/>
          <c:showCatName val="0"/>
          <c:showSerName val="0"/>
          <c:showPercent val="0"/>
          <c:showBubbleSize val="0"/>
        </c:dLbls>
        <c:gapWidth val="50"/>
        <c:overlap val="100"/>
        <c:axId val="589352656"/>
        <c:axId val="589355400"/>
      </c:barChart>
      <c:catAx>
        <c:axId val="5893526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89355400"/>
        <c:crosses val="autoZero"/>
        <c:auto val="1"/>
        <c:lblAlgn val="ctr"/>
        <c:lblOffset val="100"/>
        <c:noMultiLvlLbl val="0"/>
      </c:catAx>
      <c:valAx>
        <c:axId val="5893554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352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Special Education Student Exits by Race/Ethnicity</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992537130005712"/>
          <c:y val="0.15605080629188145"/>
          <c:w val="0.80101018035490301"/>
          <c:h val="0.69038429211651209"/>
        </c:manualLayout>
      </c:layout>
      <c:barChart>
        <c:barDir val="bar"/>
        <c:grouping val="percentStacked"/>
        <c:varyColors val="0"/>
        <c:ser>
          <c:idx val="0"/>
          <c:order val="0"/>
          <c:tx>
            <c:strRef>
              <c:f>Subtotals!$B$46</c:f>
              <c:strCache>
                <c:ptCount val="1"/>
                <c:pt idx="0">
                  <c:v>American Indian or Alaska Native Count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Subtotals!$A$47:$A$56</c15:sqref>
                  </c15:fullRef>
                </c:ext>
              </c:extLst>
              <c:f>(Subtotals!$A$47:$A$52,Subtotals!$A$54:$A$56)</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Subtotals!$B$47:$B$56</c15:sqref>
                  </c15:fullRef>
                </c:ext>
              </c:extLst>
              <c:f>(Subtotals!$B$47:$B$52,Subtotals!$B$54:$B$56)</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926-4012-BC60-627BCF3B57EC}"/>
            </c:ext>
          </c:extLst>
        </c:ser>
        <c:ser>
          <c:idx val="1"/>
          <c:order val="1"/>
          <c:tx>
            <c:strRef>
              <c:f>Subtotals!$C$46</c:f>
              <c:strCache>
                <c:ptCount val="1"/>
                <c:pt idx="0">
                  <c:v>Asian Count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Subtotals!$A$47:$A$56</c15:sqref>
                  </c15:fullRef>
                </c:ext>
              </c:extLst>
              <c:f>(Subtotals!$A$47:$A$52,Subtotals!$A$54:$A$56)</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Subtotals!$C$47:$C$56</c15:sqref>
                  </c15:fullRef>
                </c:ext>
              </c:extLst>
              <c:f>(Subtotals!$C$47:$C$52,Subtotals!$C$54:$C$56)</c:f>
              <c:numCache>
                <c:formatCode>General</c:formatCode>
                <c:ptCount val="9"/>
                <c:pt idx="0">
                  <c:v>0</c:v>
                </c:pt>
                <c:pt idx="1">
                  <c:v>0</c:v>
                </c:pt>
                <c:pt idx="2">
                  <c:v>0</c:v>
                </c:pt>
                <c:pt idx="3">
                  <c:v>89</c:v>
                </c:pt>
                <c:pt idx="4">
                  <c:v>0</c:v>
                </c:pt>
                <c:pt idx="5">
                  <c:v>89</c:v>
                </c:pt>
                <c:pt idx="6">
                  <c:v>35</c:v>
                </c:pt>
                <c:pt idx="7">
                  <c:v>18</c:v>
                </c:pt>
                <c:pt idx="8">
                  <c:v>142</c:v>
                </c:pt>
              </c:numCache>
            </c:numRef>
          </c:val>
          <c:extLst>
            <c:ext xmlns:c16="http://schemas.microsoft.com/office/drawing/2014/chart" uri="{C3380CC4-5D6E-409C-BE32-E72D297353CC}">
              <c16:uniqueId val="{00000001-3926-4012-BC60-627BCF3B57EC}"/>
            </c:ext>
          </c:extLst>
        </c:ser>
        <c:ser>
          <c:idx val="2"/>
          <c:order val="2"/>
          <c:tx>
            <c:strRef>
              <c:f>Subtotals!$D$46</c:f>
              <c:strCache>
                <c:ptCount val="1"/>
                <c:pt idx="0">
                  <c:v>Black or African American Count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Subtotals!$A$47:$A$56</c15:sqref>
                  </c15:fullRef>
                </c:ext>
              </c:extLst>
              <c:f>(Subtotals!$A$47:$A$52,Subtotals!$A$54:$A$56)</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Subtotals!$D$47:$D$56</c15:sqref>
                  </c15:fullRef>
                </c:ext>
              </c:extLst>
              <c:f>(Subtotals!$D$47:$D$52,Subtotals!$D$54:$D$56)</c:f>
              <c:numCache>
                <c:formatCode>General</c:formatCode>
                <c:ptCount val="9"/>
                <c:pt idx="0">
                  <c:v>0</c:v>
                </c:pt>
                <c:pt idx="1">
                  <c:v>0</c:v>
                </c:pt>
                <c:pt idx="2">
                  <c:v>66</c:v>
                </c:pt>
                <c:pt idx="3">
                  <c:v>346</c:v>
                </c:pt>
                <c:pt idx="4">
                  <c:v>0</c:v>
                </c:pt>
                <c:pt idx="5">
                  <c:v>412</c:v>
                </c:pt>
                <c:pt idx="6">
                  <c:v>227</c:v>
                </c:pt>
                <c:pt idx="7">
                  <c:v>60</c:v>
                </c:pt>
                <c:pt idx="8">
                  <c:v>699</c:v>
                </c:pt>
              </c:numCache>
            </c:numRef>
          </c:val>
          <c:extLst>
            <c:ext xmlns:c16="http://schemas.microsoft.com/office/drawing/2014/chart" uri="{C3380CC4-5D6E-409C-BE32-E72D297353CC}">
              <c16:uniqueId val="{00000002-3926-4012-BC60-627BCF3B57EC}"/>
            </c:ext>
          </c:extLst>
        </c:ser>
        <c:ser>
          <c:idx val="3"/>
          <c:order val="3"/>
          <c:tx>
            <c:strRef>
              <c:f>Subtotals!$E$46</c:f>
              <c:strCache>
                <c:ptCount val="1"/>
                <c:pt idx="0">
                  <c:v>Hispanic/ Latino Count</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Subtotals!$A$47:$A$56</c15:sqref>
                  </c15:fullRef>
                </c:ext>
              </c:extLst>
              <c:f>(Subtotals!$A$47:$A$52,Subtotals!$A$54:$A$56)</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Subtotals!$E$47:$E$56</c15:sqref>
                  </c15:fullRef>
                </c:ext>
              </c:extLst>
              <c:f>(Subtotals!$E$47:$E$52,Subtotals!$E$54:$E$56)</c:f>
              <c:numCache>
                <c:formatCode>General</c:formatCode>
                <c:ptCount val="9"/>
                <c:pt idx="0">
                  <c:v>19</c:v>
                </c:pt>
                <c:pt idx="1">
                  <c:v>24</c:v>
                </c:pt>
                <c:pt idx="2">
                  <c:v>449</c:v>
                </c:pt>
                <c:pt idx="3">
                  <c:v>1918</c:v>
                </c:pt>
                <c:pt idx="4">
                  <c:v>30</c:v>
                </c:pt>
                <c:pt idx="5">
                  <c:v>2440</c:v>
                </c:pt>
                <c:pt idx="6">
                  <c:v>1032</c:v>
                </c:pt>
                <c:pt idx="7">
                  <c:v>380</c:v>
                </c:pt>
                <c:pt idx="8">
                  <c:v>3852</c:v>
                </c:pt>
              </c:numCache>
            </c:numRef>
          </c:val>
          <c:extLst>
            <c:ext xmlns:c16="http://schemas.microsoft.com/office/drawing/2014/chart" uri="{C3380CC4-5D6E-409C-BE32-E72D297353CC}">
              <c16:uniqueId val="{00000003-3926-4012-BC60-627BCF3B57EC}"/>
            </c:ext>
          </c:extLst>
        </c:ser>
        <c:ser>
          <c:idx val="4"/>
          <c:order val="4"/>
          <c:tx>
            <c:strRef>
              <c:f>Subtotals!$F$46</c:f>
              <c:strCache>
                <c:ptCount val="1"/>
                <c:pt idx="0">
                  <c:v>Two or more races Count</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5">
                        <a:lumMod val="20000"/>
                        <a:lumOff val="8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Subtotals!$A$47:$A$56</c15:sqref>
                  </c15:fullRef>
                </c:ext>
              </c:extLst>
              <c:f>(Subtotals!$A$47:$A$52,Subtotals!$A$54:$A$56)</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Subtotals!$F$47:$F$56</c15:sqref>
                  </c15:fullRef>
                </c:ext>
              </c:extLst>
              <c:f>(Subtotals!$F$47:$F$52,Subtotals!$F$54:$F$56)</c:f>
              <c:numCache>
                <c:formatCode>General</c:formatCode>
                <c:ptCount val="9"/>
                <c:pt idx="0">
                  <c:v>0</c:v>
                </c:pt>
                <c:pt idx="1">
                  <c:v>0</c:v>
                </c:pt>
                <c:pt idx="2">
                  <c:v>44</c:v>
                </c:pt>
                <c:pt idx="3">
                  <c:v>182</c:v>
                </c:pt>
                <c:pt idx="4">
                  <c:v>0</c:v>
                </c:pt>
                <c:pt idx="5">
                  <c:v>226</c:v>
                </c:pt>
                <c:pt idx="6">
                  <c:v>146</c:v>
                </c:pt>
                <c:pt idx="7">
                  <c:v>51</c:v>
                </c:pt>
                <c:pt idx="8">
                  <c:v>423</c:v>
                </c:pt>
              </c:numCache>
            </c:numRef>
          </c:val>
          <c:extLst>
            <c:ext xmlns:c16="http://schemas.microsoft.com/office/drawing/2014/chart" uri="{C3380CC4-5D6E-409C-BE32-E72D297353CC}">
              <c16:uniqueId val="{00000004-3926-4012-BC60-627BCF3B57EC}"/>
            </c:ext>
          </c:extLst>
        </c:ser>
        <c:ser>
          <c:idx val="5"/>
          <c:order val="5"/>
          <c:tx>
            <c:strRef>
              <c:f>Subtotals!$G$46</c:f>
              <c:strCache>
                <c:ptCount val="1"/>
                <c:pt idx="0">
                  <c:v>Native Hawaiian or Other Pacific Islander Count</c:v>
                </c:pt>
              </c:strCache>
            </c:strRef>
          </c:tx>
          <c:spPr>
            <a:solidFill>
              <a:schemeClr val="accent5">
                <a:lumMod val="60000"/>
              </a:schemeClr>
            </a:solidFill>
            <a:ln>
              <a:noFill/>
            </a:ln>
            <a:effectLst/>
          </c:spPr>
          <c:invertIfNegative val="0"/>
          <c:dLbls>
            <c:delete val="1"/>
          </c:dLbls>
          <c:cat>
            <c:strRef>
              <c:extLst>
                <c:ext xmlns:c15="http://schemas.microsoft.com/office/drawing/2012/chart" uri="{02D57815-91ED-43cb-92C2-25804820EDAC}">
                  <c15:fullRef>
                    <c15:sqref>Subtotals!$A$47:$A$56</c15:sqref>
                  </c15:fullRef>
                </c:ext>
              </c:extLst>
              <c:f>(Subtotals!$A$47:$A$52,Subtotals!$A$54:$A$56)</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Subtotals!$G$47:$G$56</c15:sqref>
                  </c15:fullRef>
                </c:ext>
              </c:extLst>
              <c:f>(Subtotals!$G$47:$G$52,Subtotals!$G$54:$G$56)</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3926-4012-BC60-627BCF3B57EC}"/>
            </c:ext>
          </c:extLst>
        </c:ser>
        <c:ser>
          <c:idx val="6"/>
          <c:order val="6"/>
          <c:tx>
            <c:strRef>
              <c:f>Subtotals!$H$46</c:f>
              <c:strCache>
                <c:ptCount val="1"/>
                <c:pt idx="0">
                  <c:v>White Count </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Subtotals!$A$47:$A$56</c15:sqref>
                  </c15:fullRef>
                </c:ext>
              </c:extLst>
              <c:f>(Subtotals!$A$47:$A$52,Subtotals!$A$54:$A$56)</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Subtotals!$H$47:$H$56</c15:sqref>
                  </c15:fullRef>
                </c:ext>
              </c:extLst>
              <c:f>(Subtotals!$H$47:$H$52,Subtotals!$H$54:$H$56)</c:f>
              <c:numCache>
                <c:formatCode>General</c:formatCode>
                <c:ptCount val="9"/>
                <c:pt idx="0">
                  <c:v>16</c:v>
                </c:pt>
                <c:pt idx="1">
                  <c:v>21</c:v>
                </c:pt>
                <c:pt idx="2">
                  <c:v>412</c:v>
                </c:pt>
                <c:pt idx="3">
                  <c:v>2415</c:v>
                </c:pt>
                <c:pt idx="4">
                  <c:v>55</c:v>
                </c:pt>
                <c:pt idx="5">
                  <c:v>2919</c:v>
                </c:pt>
                <c:pt idx="6">
                  <c:v>1484</c:v>
                </c:pt>
                <c:pt idx="7">
                  <c:v>854</c:v>
                </c:pt>
                <c:pt idx="8">
                  <c:v>5257</c:v>
                </c:pt>
              </c:numCache>
            </c:numRef>
          </c:val>
          <c:extLst>
            <c:ext xmlns:c16="http://schemas.microsoft.com/office/drawing/2014/chart" uri="{C3380CC4-5D6E-409C-BE32-E72D297353CC}">
              <c16:uniqueId val="{00000006-3926-4012-BC60-627BCF3B57EC}"/>
            </c:ext>
          </c:extLst>
        </c:ser>
        <c:ser>
          <c:idx val="7"/>
          <c:order val="7"/>
          <c:tx>
            <c:strRef>
              <c:f>Subtotals!$I$46</c:f>
              <c:strCache>
                <c:ptCount val="1"/>
                <c:pt idx="0">
                  <c:v>Suppressed</c:v>
                </c:pt>
              </c:strCache>
            </c:strRef>
          </c:tx>
          <c:spPr>
            <a:solidFill>
              <a:schemeClr val="tx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Subtotals!$A$47:$A$56</c15:sqref>
                  </c15:fullRef>
                </c:ext>
              </c:extLst>
              <c:f>(Subtotals!$A$47:$A$52,Subtotals!$A$54:$A$56)</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Subtotals!$I$47:$I$56</c15:sqref>
                  </c15:fullRef>
                </c:ext>
              </c:extLst>
              <c:f>(Subtotals!$I$47:$I$52,Subtotals!$I$54:$I$56)</c:f>
              <c:numCache>
                <c:formatCode>General</c:formatCode>
                <c:ptCount val="9"/>
                <c:pt idx="0">
                  <c:v>6</c:v>
                </c:pt>
                <c:pt idx="1">
                  <c:v>5</c:v>
                </c:pt>
                <c:pt idx="2">
                  <c:v>17</c:v>
                </c:pt>
                <c:pt idx="3">
                  <c:v>55</c:v>
                </c:pt>
                <c:pt idx="4">
                  <c:v>15</c:v>
                </c:pt>
                <c:pt idx="5">
                  <c:v>98</c:v>
                </c:pt>
                <c:pt idx="6">
                  <c:v>43</c:v>
                </c:pt>
                <c:pt idx="7">
                  <c:v>9</c:v>
                </c:pt>
                <c:pt idx="8">
                  <c:v>150</c:v>
                </c:pt>
              </c:numCache>
            </c:numRef>
          </c:val>
          <c:extLst>
            <c:ext xmlns:c16="http://schemas.microsoft.com/office/drawing/2014/chart" uri="{C3380CC4-5D6E-409C-BE32-E72D297353CC}">
              <c16:uniqueId val="{00000001-D1F6-43D2-B229-3EC8FD950482}"/>
            </c:ext>
          </c:extLst>
        </c:ser>
        <c:dLbls>
          <c:dLblPos val="ctr"/>
          <c:showLegendKey val="0"/>
          <c:showVal val="1"/>
          <c:showCatName val="0"/>
          <c:showSerName val="0"/>
          <c:showPercent val="0"/>
          <c:showBubbleSize val="0"/>
        </c:dLbls>
        <c:gapWidth val="20"/>
        <c:overlap val="100"/>
        <c:axId val="589353832"/>
        <c:axId val="589349912"/>
      </c:barChart>
      <c:catAx>
        <c:axId val="5893538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89349912"/>
        <c:crosses val="autoZero"/>
        <c:auto val="1"/>
        <c:lblAlgn val="ctr"/>
        <c:lblOffset val="100"/>
        <c:noMultiLvlLbl val="0"/>
      </c:catAx>
      <c:valAx>
        <c:axId val="5893499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353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Special Education Student Exits by Age on Dec. 1, 2015</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457247612089726"/>
          <c:y val="0.17582321054089345"/>
          <c:w val="0.76602889844954947"/>
          <c:h val="0.71246679592186657"/>
        </c:manualLayout>
      </c:layout>
      <c:barChart>
        <c:barDir val="bar"/>
        <c:grouping val="percentStacked"/>
        <c:varyColors val="0"/>
        <c:ser>
          <c:idx val="0"/>
          <c:order val="0"/>
          <c:tx>
            <c:strRef>
              <c:f>Subtotals!$B$58</c:f>
              <c:strCache>
                <c:ptCount val="1"/>
                <c:pt idx="0">
                  <c:v>Age 14 Count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Subtotals!$A$59:$A$68</c:f>
              <c:strCache>
                <c:ptCount val="10"/>
                <c:pt idx="0">
                  <c:v>Deceased</c:v>
                </c:pt>
                <c:pt idx="1">
                  <c:v>Reached maximum age</c:v>
                </c:pt>
                <c:pt idx="2">
                  <c:v>Dropped out</c:v>
                </c:pt>
                <c:pt idx="3">
                  <c:v>Graduated with regular high school diploma</c:v>
                </c:pt>
                <c:pt idx="4">
                  <c:v>Received a certificate</c:v>
                </c:pt>
                <c:pt idx="5">
                  <c:v>Total exiting school</c:v>
                </c:pt>
                <c:pt idx="6">
                  <c:v>Additional Exits from Special Education</c:v>
                </c:pt>
                <c:pt idx="7">
                  <c:v>Moved, known to be continuing</c:v>
                </c:pt>
                <c:pt idx="8">
                  <c:v>Transferred to regular education</c:v>
                </c:pt>
                <c:pt idx="9">
                  <c:v>Total exiting special education</c:v>
                </c:pt>
              </c:strCache>
            </c:strRef>
          </c:cat>
          <c:val>
            <c:numRef>
              <c:f>Subtotals!$B$59:$B$68</c:f>
              <c:numCache>
                <c:formatCode>General</c:formatCode>
                <c:ptCount val="10"/>
                <c:pt idx="0">
                  <c:v>0</c:v>
                </c:pt>
                <c:pt idx="1">
                  <c:v>0</c:v>
                </c:pt>
                <c:pt idx="2">
                  <c:v>0</c:v>
                </c:pt>
                <c:pt idx="3">
                  <c:v>0</c:v>
                </c:pt>
                <c:pt idx="4">
                  <c:v>0</c:v>
                </c:pt>
                <c:pt idx="5">
                  <c:v>0</c:v>
                </c:pt>
                <c:pt idx="6">
                  <c:v>0</c:v>
                </c:pt>
                <c:pt idx="7">
                  <c:v>952</c:v>
                </c:pt>
                <c:pt idx="8">
                  <c:v>396</c:v>
                </c:pt>
                <c:pt idx="9">
                  <c:v>1348</c:v>
                </c:pt>
              </c:numCache>
            </c:numRef>
          </c:val>
          <c:extLst>
            <c:ext xmlns:c16="http://schemas.microsoft.com/office/drawing/2014/chart" uri="{C3380CC4-5D6E-409C-BE32-E72D297353CC}">
              <c16:uniqueId val="{00000004-B1D0-4197-BBB8-3380CCB57377}"/>
            </c:ext>
          </c:extLst>
        </c:ser>
        <c:ser>
          <c:idx val="1"/>
          <c:order val="1"/>
          <c:tx>
            <c:strRef>
              <c:f>Subtotals!$C$58</c:f>
              <c:strCache>
                <c:ptCount val="1"/>
                <c:pt idx="0">
                  <c:v>Age 15 Count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Subtotals!$A$59:$A$68</c:f>
              <c:strCache>
                <c:ptCount val="10"/>
                <c:pt idx="0">
                  <c:v>Deceased</c:v>
                </c:pt>
                <c:pt idx="1">
                  <c:v>Reached maximum age</c:v>
                </c:pt>
                <c:pt idx="2">
                  <c:v>Dropped out</c:v>
                </c:pt>
                <c:pt idx="3">
                  <c:v>Graduated with regular high school diploma</c:v>
                </c:pt>
                <c:pt idx="4">
                  <c:v>Received a certificate</c:v>
                </c:pt>
                <c:pt idx="5">
                  <c:v>Total exiting school</c:v>
                </c:pt>
                <c:pt idx="6">
                  <c:v>Additional Exits from Special Education</c:v>
                </c:pt>
                <c:pt idx="7">
                  <c:v>Moved, known to be continuing</c:v>
                </c:pt>
                <c:pt idx="8">
                  <c:v>Transferred to regular education</c:v>
                </c:pt>
                <c:pt idx="9">
                  <c:v>Total exiting special education</c:v>
                </c:pt>
              </c:strCache>
            </c:strRef>
          </c:cat>
          <c:val>
            <c:numRef>
              <c:f>Subtotals!$C$59:$C$68</c:f>
              <c:numCache>
                <c:formatCode>General</c:formatCode>
                <c:ptCount val="10"/>
                <c:pt idx="0">
                  <c:v>0</c:v>
                </c:pt>
                <c:pt idx="1">
                  <c:v>0</c:v>
                </c:pt>
                <c:pt idx="2">
                  <c:v>66</c:v>
                </c:pt>
                <c:pt idx="3">
                  <c:v>0</c:v>
                </c:pt>
                <c:pt idx="4">
                  <c:v>0</c:v>
                </c:pt>
                <c:pt idx="5">
                  <c:v>66</c:v>
                </c:pt>
                <c:pt idx="6">
                  <c:v>0</c:v>
                </c:pt>
                <c:pt idx="7">
                  <c:v>797</c:v>
                </c:pt>
                <c:pt idx="8">
                  <c:v>297</c:v>
                </c:pt>
                <c:pt idx="9">
                  <c:v>1160</c:v>
                </c:pt>
              </c:numCache>
            </c:numRef>
          </c:val>
          <c:extLst>
            <c:ext xmlns:c16="http://schemas.microsoft.com/office/drawing/2014/chart" uri="{C3380CC4-5D6E-409C-BE32-E72D297353CC}">
              <c16:uniqueId val="{00000009-B1D0-4197-BBB8-3380CCB57377}"/>
            </c:ext>
          </c:extLst>
        </c:ser>
        <c:ser>
          <c:idx val="2"/>
          <c:order val="2"/>
          <c:tx>
            <c:strRef>
              <c:f>Subtotals!$D$58</c:f>
              <c:strCache>
                <c:ptCount val="1"/>
                <c:pt idx="0">
                  <c:v>Age 16 Count</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Subtotals!$A$59:$A$68</c:f>
              <c:strCache>
                <c:ptCount val="10"/>
                <c:pt idx="0">
                  <c:v>Deceased</c:v>
                </c:pt>
                <c:pt idx="1">
                  <c:v>Reached maximum age</c:v>
                </c:pt>
                <c:pt idx="2">
                  <c:v>Dropped out</c:v>
                </c:pt>
                <c:pt idx="3">
                  <c:v>Graduated with regular high school diploma</c:v>
                </c:pt>
                <c:pt idx="4">
                  <c:v>Received a certificate</c:v>
                </c:pt>
                <c:pt idx="5">
                  <c:v>Total exiting school</c:v>
                </c:pt>
                <c:pt idx="6">
                  <c:v>Additional Exits from Special Education</c:v>
                </c:pt>
                <c:pt idx="7">
                  <c:v>Moved, known to be continuing</c:v>
                </c:pt>
                <c:pt idx="8">
                  <c:v>Transferred to regular education</c:v>
                </c:pt>
                <c:pt idx="9">
                  <c:v>Total exiting special education</c:v>
                </c:pt>
              </c:strCache>
            </c:strRef>
          </c:cat>
          <c:val>
            <c:numRef>
              <c:f>Subtotals!$D$59:$D$68</c:f>
              <c:numCache>
                <c:formatCode>General</c:formatCode>
                <c:ptCount val="10"/>
                <c:pt idx="0">
                  <c:v>0</c:v>
                </c:pt>
                <c:pt idx="1">
                  <c:v>0</c:v>
                </c:pt>
                <c:pt idx="2">
                  <c:v>259</c:v>
                </c:pt>
                <c:pt idx="3">
                  <c:v>37</c:v>
                </c:pt>
                <c:pt idx="4">
                  <c:v>0</c:v>
                </c:pt>
                <c:pt idx="5">
                  <c:v>296</c:v>
                </c:pt>
                <c:pt idx="6">
                  <c:v>0</c:v>
                </c:pt>
                <c:pt idx="7">
                  <c:v>642</c:v>
                </c:pt>
                <c:pt idx="8">
                  <c:v>340</c:v>
                </c:pt>
                <c:pt idx="9">
                  <c:v>1278</c:v>
                </c:pt>
              </c:numCache>
            </c:numRef>
          </c:val>
          <c:extLst>
            <c:ext xmlns:c16="http://schemas.microsoft.com/office/drawing/2014/chart" uri="{C3380CC4-5D6E-409C-BE32-E72D297353CC}">
              <c16:uniqueId val="{0000000E-B1D0-4197-BBB8-3380CCB57377}"/>
            </c:ext>
          </c:extLst>
        </c:ser>
        <c:ser>
          <c:idx val="3"/>
          <c:order val="3"/>
          <c:tx>
            <c:strRef>
              <c:f>Subtotals!$E$58</c:f>
              <c:strCache>
                <c:ptCount val="1"/>
                <c:pt idx="0">
                  <c:v>Age 17 Count</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Subtotals!$A$59:$A$68</c:f>
              <c:strCache>
                <c:ptCount val="10"/>
                <c:pt idx="0">
                  <c:v>Deceased</c:v>
                </c:pt>
                <c:pt idx="1">
                  <c:v>Reached maximum age</c:v>
                </c:pt>
                <c:pt idx="2">
                  <c:v>Dropped out</c:v>
                </c:pt>
                <c:pt idx="3">
                  <c:v>Graduated with regular high school diploma</c:v>
                </c:pt>
                <c:pt idx="4">
                  <c:v>Received a certificate</c:v>
                </c:pt>
                <c:pt idx="5">
                  <c:v>Total exiting school</c:v>
                </c:pt>
                <c:pt idx="6">
                  <c:v>Additional Exits from Special Education</c:v>
                </c:pt>
                <c:pt idx="7">
                  <c:v>Moved, known to be continuing</c:v>
                </c:pt>
                <c:pt idx="8">
                  <c:v>Transferred to regular education</c:v>
                </c:pt>
                <c:pt idx="9">
                  <c:v>Total exiting special education</c:v>
                </c:pt>
              </c:strCache>
            </c:strRef>
          </c:cat>
          <c:val>
            <c:numRef>
              <c:f>Subtotals!$E$59:$E$68</c:f>
              <c:numCache>
                <c:formatCode>General</c:formatCode>
                <c:ptCount val="10"/>
                <c:pt idx="0">
                  <c:v>0</c:v>
                </c:pt>
                <c:pt idx="1">
                  <c:v>0</c:v>
                </c:pt>
                <c:pt idx="2">
                  <c:v>332</c:v>
                </c:pt>
                <c:pt idx="3">
                  <c:v>2288</c:v>
                </c:pt>
                <c:pt idx="4">
                  <c:v>26</c:v>
                </c:pt>
                <c:pt idx="5">
                  <c:v>2646</c:v>
                </c:pt>
                <c:pt idx="6">
                  <c:v>0</c:v>
                </c:pt>
                <c:pt idx="7">
                  <c:v>365</c:v>
                </c:pt>
                <c:pt idx="8">
                  <c:v>223</c:v>
                </c:pt>
                <c:pt idx="9">
                  <c:v>3234</c:v>
                </c:pt>
              </c:numCache>
            </c:numRef>
          </c:val>
          <c:extLst>
            <c:ext xmlns:c16="http://schemas.microsoft.com/office/drawing/2014/chart" uri="{C3380CC4-5D6E-409C-BE32-E72D297353CC}">
              <c16:uniqueId val="{00000013-B1D0-4197-BBB8-3380CCB57377}"/>
            </c:ext>
          </c:extLst>
        </c:ser>
        <c:ser>
          <c:idx val="4"/>
          <c:order val="4"/>
          <c:tx>
            <c:strRef>
              <c:f>Subtotals!$F$58</c:f>
              <c:strCache>
                <c:ptCount val="1"/>
                <c:pt idx="0">
                  <c:v>Age 18 Count</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Subtotals!$A$59:$A$68</c:f>
              <c:strCache>
                <c:ptCount val="10"/>
                <c:pt idx="0">
                  <c:v>Deceased</c:v>
                </c:pt>
                <c:pt idx="1">
                  <c:v>Reached maximum age</c:v>
                </c:pt>
                <c:pt idx="2">
                  <c:v>Dropped out</c:v>
                </c:pt>
                <c:pt idx="3">
                  <c:v>Graduated with regular high school diploma</c:v>
                </c:pt>
                <c:pt idx="4">
                  <c:v>Received a certificate</c:v>
                </c:pt>
                <c:pt idx="5">
                  <c:v>Total exiting school</c:v>
                </c:pt>
                <c:pt idx="6">
                  <c:v>Additional Exits from Special Education</c:v>
                </c:pt>
                <c:pt idx="7">
                  <c:v>Moved, known to be continuing</c:v>
                </c:pt>
                <c:pt idx="8">
                  <c:v>Transferred to regular education</c:v>
                </c:pt>
                <c:pt idx="9">
                  <c:v>Total exiting special education</c:v>
                </c:pt>
              </c:strCache>
            </c:strRef>
          </c:cat>
          <c:val>
            <c:numRef>
              <c:f>Subtotals!$F$59:$F$68</c:f>
              <c:numCache>
                <c:formatCode>General</c:formatCode>
                <c:ptCount val="10"/>
                <c:pt idx="0">
                  <c:v>0</c:v>
                </c:pt>
                <c:pt idx="1">
                  <c:v>0</c:v>
                </c:pt>
                <c:pt idx="2">
                  <c:v>208</c:v>
                </c:pt>
                <c:pt idx="3">
                  <c:v>1750</c:v>
                </c:pt>
                <c:pt idx="4">
                  <c:v>18</c:v>
                </c:pt>
                <c:pt idx="5">
                  <c:v>1976</c:v>
                </c:pt>
                <c:pt idx="6">
                  <c:v>0</c:v>
                </c:pt>
                <c:pt idx="7">
                  <c:v>138</c:v>
                </c:pt>
                <c:pt idx="8">
                  <c:v>95</c:v>
                </c:pt>
                <c:pt idx="9">
                  <c:v>2209</c:v>
                </c:pt>
              </c:numCache>
            </c:numRef>
          </c:val>
          <c:extLst>
            <c:ext xmlns:c16="http://schemas.microsoft.com/office/drawing/2014/chart" uri="{C3380CC4-5D6E-409C-BE32-E72D297353CC}">
              <c16:uniqueId val="{00000018-B1D0-4197-BBB8-3380CCB57377}"/>
            </c:ext>
          </c:extLst>
        </c:ser>
        <c:ser>
          <c:idx val="5"/>
          <c:order val="5"/>
          <c:tx>
            <c:strRef>
              <c:f>Subtotals!$G$58</c:f>
              <c:strCache>
                <c:ptCount val="1"/>
                <c:pt idx="0">
                  <c:v>Age 19 Count</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Subtotals!$A$59:$A$68</c:f>
              <c:strCache>
                <c:ptCount val="10"/>
                <c:pt idx="0">
                  <c:v>Deceased</c:v>
                </c:pt>
                <c:pt idx="1">
                  <c:v>Reached maximum age</c:v>
                </c:pt>
                <c:pt idx="2">
                  <c:v>Dropped out</c:v>
                </c:pt>
                <c:pt idx="3">
                  <c:v>Graduated with regular high school diploma</c:v>
                </c:pt>
                <c:pt idx="4">
                  <c:v>Received a certificate</c:v>
                </c:pt>
                <c:pt idx="5">
                  <c:v>Total exiting school</c:v>
                </c:pt>
                <c:pt idx="6">
                  <c:v>Additional Exits from Special Education</c:v>
                </c:pt>
                <c:pt idx="7">
                  <c:v>Moved, known to be continuing</c:v>
                </c:pt>
                <c:pt idx="8">
                  <c:v>Transferred to regular education</c:v>
                </c:pt>
                <c:pt idx="9">
                  <c:v>Total exiting special education</c:v>
                </c:pt>
              </c:strCache>
            </c:strRef>
          </c:cat>
          <c:val>
            <c:numRef>
              <c:f>Subtotals!$G$59:$G$68</c:f>
              <c:numCache>
                <c:formatCode>General</c:formatCode>
                <c:ptCount val="10"/>
                <c:pt idx="0">
                  <c:v>0</c:v>
                </c:pt>
                <c:pt idx="1">
                  <c:v>0</c:v>
                </c:pt>
                <c:pt idx="2">
                  <c:v>76</c:v>
                </c:pt>
                <c:pt idx="3">
                  <c:v>396</c:v>
                </c:pt>
                <c:pt idx="4">
                  <c:v>16</c:v>
                </c:pt>
                <c:pt idx="5">
                  <c:v>488</c:v>
                </c:pt>
                <c:pt idx="6">
                  <c:v>0</c:v>
                </c:pt>
                <c:pt idx="7">
                  <c:v>59</c:v>
                </c:pt>
                <c:pt idx="8">
                  <c:v>0</c:v>
                </c:pt>
                <c:pt idx="9">
                  <c:v>547</c:v>
                </c:pt>
              </c:numCache>
            </c:numRef>
          </c:val>
          <c:extLst>
            <c:ext xmlns:c16="http://schemas.microsoft.com/office/drawing/2014/chart" uri="{C3380CC4-5D6E-409C-BE32-E72D297353CC}">
              <c16:uniqueId val="{0000001D-B1D0-4197-BBB8-3380CCB57377}"/>
            </c:ext>
          </c:extLst>
        </c:ser>
        <c:ser>
          <c:idx val="6"/>
          <c:order val="6"/>
          <c:tx>
            <c:strRef>
              <c:f>Subtotals!$H$58</c:f>
              <c:strCache>
                <c:ptCount val="1"/>
                <c:pt idx="0">
                  <c:v>Age 20 Count</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Subtotals!$A$59:$A$68</c:f>
              <c:strCache>
                <c:ptCount val="10"/>
                <c:pt idx="0">
                  <c:v>Deceased</c:v>
                </c:pt>
                <c:pt idx="1">
                  <c:v>Reached maximum age</c:v>
                </c:pt>
                <c:pt idx="2">
                  <c:v>Dropped out</c:v>
                </c:pt>
                <c:pt idx="3">
                  <c:v>Graduated with regular high school diploma</c:v>
                </c:pt>
                <c:pt idx="4">
                  <c:v>Received a certificate</c:v>
                </c:pt>
                <c:pt idx="5">
                  <c:v>Total exiting school</c:v>
                </c:pt>
                <c:pt idx="6">
                  <c:v>Additional Exits from Special Education</c:v>
                </c:pt>
                <c:pt idx="7">
                  <c:v>Moved, known to be continuing</c:v>
                </c:pt>
                <c:pt idx="8">
                  <c:v>Transferred to regular education</c:v>
                </c:pt>
                <c:pt idx="9">
                  <c:v>Total exiting special education</c:v>
                </c:pt>
              </c:strCache>
            </c:strRef>
          </c:cat>
          <c:val>
            <c:numRef>
              <c:f>Subtotals!$H$59:$H$68</c:f>
              <c:numCache>
                <c:formatCode>General</c:formatCode>
                <c:ptCount val="10"/>
                <c:pt idx="0">
                  <c:v>0</c:v>
                </c:pt>
                <c:pt idx="1">
                  <c:v>0</c:v>
                </c:pt>
                <c:pt idx="2">
                  <c:v>23</c:v>
                </c:pt>
                <c:pt idx="3">
                  <c:v>410</c:v>
                </c:pt>
                <c:pt idx="4">
                  <c:v>17</c:v>
                </c:pt>
                <c:pt idx="5">
                  <c:v>450</c:v>
                </c:pt>
                <c:pt idx="6">
                  <c:v>0</c:v>
                </c:pt>
                <c:pt idx="7">
                  <c:v>0</c:v>
                </c:pt>
                <c:pt idx="8">
                  <c:v>0</c:v>
                </c:pt>
                <c:pt idx="9">
                  <c:v>450</c:v>
                </c:pt>
              </c:numCache>
            </c:numRef>
          </c:val>
          <c:extLst>
            <c:ext xmlns:c16="http://schemas.microsoft.com/office/drawing/2014/chart" uri="{C3380CC4-5D6E-409C-BE32-E72D297353CC}">
              <c16:uniqueId val="{00000022-B1D0-4197-BBB8-3380CCB57377}"/>
            </c:ext>
          </c:extLst>
        </c:ser>
        <c:ser>
          <c:idx val="7"/>
          <c:order val="7"/>
          <c:tx>
            <c:strRef>
              <c:f>Subtotals!$I$58</c:f>
              <c:strCache>
                <c:ptCount val="1"/>
                <c:pt idx="0">
                  <c:v>Age 21 Count</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Subtotals!$A$59:$A$68</c:f>
              <c:strCache>
                <c:ptCount val="10"/>
                <c:pt idx="0">
                  <c:v>Deceased</c:v>
                </c:pt>
                <c:pt idx="1">
                  <c:v>Reached maximum age</c:v>
                </c:pt>
                <c:pt idx="2">
                  <c:v>Dropped out</c:v>
                </c:pt>
                <c:pt idx="3">
                  <c:v>Graduated with regular high school diploma</c:v>
                </c:pt>
                <c:pt idx="4">
                  <c:v>Received a certificate</c:v>
                </c:pt>
                <c:pt idx="5">
                  <c:v>Total exiting school</c:v>
                </c:pt>
                <c:pt idx="6">
                  <c:v>Additional Exits from Special Education</c:v>
                </c:pt>
                <c:pt idx="7">
                  <c:v>Moved, known to be continuing</c:v>
                </c:pt>
                <c:pt idx="8">
                  <c:v>Transferred to regular education</c:v>
                </c:pt>
                <c:pt idx="9">
                  <c:v>Total exiting special education</c:v>
                </c:pt>
              </c:strCache>
            </c:strRef>
          </c:cat>
          <c:val>
            <c:numRef>
              <c:f>Subtotals!$I$59:$I$68</c:f>
              <c:numCache>
                <c:formatCode>General</c:formatCode>
                <c:ptCount val="10"/>
                <c:pt idx="0">
                  <c:v>0</c:v>
                </c:pt>
                <c:pt idx="1">
                  <c:v>0</c:v>
                </c:pt>
                <c:pt idx="2">
                  <c:v>0</c:v>
                </c:pt>
                <c:pt idx="3">
                  <c:v>124</c:v>
                </c:pt>
                <c:pt idx="4">
                  <c:v>0</c:v>
                </c:pt>
                <c:pt idx="5">
                  <c:v>124</c:v>
                </c:pt>
                <c:pt idx="6">
                  <c:v>0</c:v>
                </c:pt>
                <c:pt idx="7">
                  <c:v>0</c:v>
                </c:pt>
                <c:pt idx="8">
                  <c:v>0</c:v>
                </c:pt>
                <c:pt idx="9">
                  <c:v>124</c:v>
                </c:pt>
              </c:numCache>
            </c:numRef>
          </c:val>
          <c:extLst>
            <c:ext xmlns:c16="http://schemas.microsoft.com/office/drawing/2014/chart" uri="{C3380CC4-5D6E-409C-BE32-E72D297353CC}">
              <c16:uniqueId val="{00000027-B1D0-4197-BBB8-3380CCB57377}"/>
            </c:ext>
          </c:extLst>
        </c:ser>
        <c:ser>
          <c:idx val="8"/>
          <c:order val="8"/>
          <c:tx>
            <c:strRef>
              <c:f>Subtotals!$J$58</c:f>
              <c:strCache>
                <c:ptCount val="1"/>
                <c:pt idx="0">
                  <c:v>Suppressed</c:v>
                </c:pt>
              </c:strCache>
            </c:strRef>
          </c:tx>
          <c:spPr>
            <a:solidFill>
              <a:schemeClr val="tx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Subtotals!$A$59:$A$68</c:f>
              <c:strCache>
                <c:ptCount val="10"/>
                <c:pt idx="0">
                  <c:v>Deceased</c:v>
                </c:pt>
                <c:pt idx="1">
                  <c:v>Reached maximum age</c:v>
                </c:pt>
                <c:pt idx="2">
                  <c:v>Dropped out</c:v>
                </c:pt>
                <c:pt idx="3">
                  <c:v>Graduated with regular high school diploma</c:v>
                </c:pt>
                <c:pt idx="4">
                  <c:v>Received a certificate</c:v>
                </c:pt>
                <c:pt idx="5">
                  <c:v>Total exiting school</c:v>
                </c:pt>
                <c:pt idx="6">
                  <c:v>Additional Exits from Special Education</c:v>
                </c:pt>
                <c:pt idx="7">
                  <c:v>Moved, known to be continuing</c:v>
                </c:pt>
                <c:pt idx="8">
                  <c:v>Transferred to regular education</c:v>
                </c:pt>
                <c:pt idx="9">
                  <c:v>Total exiting special education</c:v>
                </c:pt>
              </c:strCache>
            </c:strRef>
          </c:cat>
          <c:val>
            <c:numRef>
              <c:f>Subtotals!$J$59:$J$68</c:f>
              <c:numCache>
                <c:formatCode>General</c:formatCode>
                <c:ptCount val="10"/>
                <c:pt idx="0">
                  <c:v>41</c:v>
                </c:pt>
                <c:pt idx="1">
                  <c:v>50</c:v>
                </c:pt>
                <c:pt idx="2">
                  <c:v>24</c:v>
                </c:pt>
                <c:pt idx="3">
                  <c:v>0</c:v>
                </c:pt>
                <c:pt idx="4">
                  <c:v>23</c:v>
                </c:pt>
                <c:pt idx="5">
                  <c:v>138</c:v>
                </c:pt>
                <c:pt idx="7">
                  <c:v>14</c:v>
                </c:pt>
                <c:pt idx="8">
                  <c:v>21</c:v>
                </c:pt>
                <c:pt idx="9">
                  <c:v>173</c:v>
                </c:pt>
              </c:numCache>
            </c:numRef>
          </c:val>
          <c:extLst>
            <c:ext xmlns:c16="http://schemas.microsoft.com/office/drawing/2014/chart" uri="{C3380CC4-5D6E-409C-BE32-E72D297353CC}">
              <c16:uniqueId val="{00000021-919A-4748-BA68-2F52145EAAD1}"/>
            </c:ext>
          </c:extLst>
        </c:ser>
        <c:dLbls>
          <c:dLblPos val="ctr"/>
          <c:showLegendKey val="0"/>
          <c:showVal val="1"/>
          <c:showCatName val="0"/>
          <c:showSerName val="0"/>
          <c:showPercent val="0"/>
          <c:showBubbleSize val="0"/>
        </c:dLbls>
        <c:gapWidth val="20"/>
        <c:overlap val="100"/>
        <c:axId val="589350304"/>
        <c:axId val="590443608"/>
      </c:barChart>
      <c:catAx>
        <c:axId val="5893503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90443608"/>
        <c:crosses val="autoZero"/>
        <c:auto val="1"/>
        <c:lblAlgn val="ctr"/>
        <c:lblOffset val="100"/>
        <c:noMultiLvlLbl val="0"/>
      </c:catAx>
      <c:valAx>
        <c:axId val="5904436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350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Special Education Students Exits by Disability</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Subtotals!$B$71</c:f>
              <c:strCache>
                <c:ptCount val="1"/>
                <c:pt idx="0">
                  <c:v>Autism Count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Subtotals!$A$72:$A$81</c15:sqref>
                  </c15:fullRef>
                </c:ext>
              </c:extLst>
              <c:f>(Subtotals!$A$72:$A$77,Subtotals!$A$79:$A$81)</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Subtotals!$B$72:$B$81</c15:sqref>
                  </c15:fullRef>
                </c:ext>
              </c:extLst>
              <c:f>(Subtotals!$B$72:$B$77,Subtotals!$B$79:$B$81)</c:f>
              <c:numCache>
                <c:formatCode>General</c:formatCode>
                <c:ptCount val="9"/>
                <c:pt idx="0">
                  <c:v>0</c:v>
                </c:pt>
                <c:pt idx="1">
                  <c:v>0</c:v>
                </c:pt>
                <c:pt idx="2">
                  <c:v>36</c:v>
                </c:pt>
                <c:pt idx="3">
                  <c:v>483</c:v>
                </c:pt>
                <c:pt idx="4">
                  <c:v>0</c:v>
                </c:pt>
                <c:pt idx="5">
                  <c:v>519</c:v>
                </c:pt>
                <c:pt idx="6">
                  <c:v>202</c:v>
                </c:pt>
                <c:pt idx="7">
                  <c:v>99</c:v>
                </c:pt>
                <c:pt idx="8">
                  <c:v>820</c:v>
                </c:pt>
              </c:numCache>
            </c:numRef>
          </c:val>
          <c:extLst>
            <c:ext xmlns:c16="http://schemas.microsoft.com/office/drawing/2014/chart" uri="{C3380CC4-5D6E-409C-BE32-E72D297353CC}">
              <c16:uniqueId val="{00000000-03E0-4443-BE50-2B649097B621}"/>
            </c:ext>
          </c:extLst>
        </c:ser>
        <c:ser>
          <c:idx val="1"/>
          <c:order val="1"/>
          <c:tx>
            <c:strRef>
              <c:f>Subtotals!$C$71</c:f>
              <c:strCache>
                <c:ptCount val="1"/>
                <c:pt idx="0">
                  <c:v>Deaf-blindness Count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Subtotals!$A$72:$A$81</c15:sqref>
                  </c15:fullRef>
                </c:ext>
              </c:extLst>
              <c:f>(Subtotals!$A$72:$A$77,Subtotals!$A$79:$A$81)</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Subtotals!$C$72:$C$81</c15:sqref>
                  </c15:fullRef>
                </c:ext>
              </c:extLst>
              <c:f>(Subtotals!$C$72:$C$77,Subtotals!$C$79:$C$81)</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03E0-4443-BE50-2B649097B621}"/>
            </c:ext>
          </c:extLst>
        </c:ser>
        <c:ser>
          <c:idx val="2"/>
          <c:order val="2"/>
          <c:tx>
            <c:strRef>
              <c:f>Subtotals!$D$71</c:f>
              <c:strCache>
                <c:ptCount val="1"/>
                <c:pt idx="0">
                  <c:v>Serious Emotional Disability Count</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Subtotals!$A$72:$A$81</c15:sqref>
                  </c15:fullRef>
                </c:ext>
              </c:extLst>
              <c:f>(Subtotals!$A$72:$A$77,Subtotals!$A$79:$A$81)</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Subtotals!$D$72:$D$81</c15:sqref>
                  </c15:fullRef>
                </c:ext>
              </c:extLst>
              <c:f>(Subtotals!$D$72:$D$77,Subtotals!$D$79:$D$81)</c:f>
              <c:numCache>
                <c:formatCode>General</c:formatCode>
                <c:ptCount val="9"/>
                <c:pt idx="0">
                  <c:v>0</c:v>
                </c:pt>
                <c:pt idx="1">
                  <c:v>0</c:v>
                </c:pt>
                <c:pt idx="2">
                  <c:v>186</c:v>
                </c:pt>
                <c:pt idx="3">
                  <c:v>314</c:v>
                </c:pt>
                <c:pt idx="4">
                  <c:v>20</c:v>
                </c:pt>
                <c:pt idx="5">
                  <c:v>520</c:v>
                </c:pt>
                <c:pt idx="6">
                  <c:v>501</c:v>
                </c:pt>
                <c:pt idx="7">
                  <c:v>134</c:v>
                </c:pt>
                <c:pt idx="8">
                  <c:v>1155</c:v>
                </c:pt>
              </c:numCache>
            </c:numRef>
          </c:val>
          <c:extLst>
            <c:ext xmlns:c16="http://schemas.microsoft.com/office/drawing/2014/chart" uri="{C3380CC4-5D6E-409C-BE32-E72D297353CC}">
              <c16:uniqueId val="{00000002-03E0-4443-BE50-2B649097B621}"/>
            </c:ext>
          </c:extLst>
        </c:ser>
        <c:ser>
          <c:idx val="3"/>
          <c:order val="3"/>
          <c:tx>
            <c:strRef>
              <c:f>Subtotals!$E$71</c:f>
              <c:strCache>
                <c:ptCount val="1"/>
                <c:pt idx="0">
                  <c:v>Hearing Impairment Count</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Subtotals!$A$72:$A$81</c15:sqref>
                  </c15:fullRef>
                </c:ext>
              </c:extLst>
              <c:f>(Subtotals!$A$72:$A$77,Subtotals!$A$79:$A$81)</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Subtotals!$E$72:$E$81</c15:sqref>
                  </c15:fullRef>
                </c:ext>
              </c:extLst>
              <c:f>(Subtotals!$E$72:$E$77,Subtotals!$E$79:$E$81)</c:f>
              <c:numCache>
                <c:formatCode>General</c:formatCode>
                <c:ptCount val="9"/>
                <c:pt idx="0">
                  <c:v>0</c:v>
                </c:pt>
                <c:pt idx="1">
                  <c:v>0</c:v>
                </c:pt>
                <c:pt idx="2">
                  <c:v>0</c:v>
                </c:pt>
                <c:pt idx="3">
                  <c:v>60</c:v>
                </c:pt>
                <c:pt idx="4">
                  <c:v>0</c:v>
                </c:pt>
                <c:pt idx="5">
                  <c:v>60</c:v>
                </c:pt>
                <c:pt idx="6">
                  <c:v>30</c:v>
                </c:pt>
                <c:pt idx="7">
                  <c:v>19</c:v>
                </c:pt>
                <c:pt idx="8">
                  <c:v>109</c:v>
                </c:pt>
              </c:numCache>
            </c:numRef>
          </c:val>
          <c:extLst>
            <c:ext xmlns:c16="http://schemas.microsoft.com/office/drawing/2014/chart" uri="{C3380CC4-5D6E-409C-BE32-E72D297353CC}">
              <c16:uniqueId val="{00000003-03E0-4443-BE50-2B649097B621}"/>
            </c:ext>
          </c:extLst>
        </c:ser>
        <c:ser>
          <c:idx val="4"/>
          <c:order val="4"/>
          <c:tx>
            <c:strRef>
              <c:f>Subtotals!$F$71</c:f>
              <c:strCache>
                <c:ptCount val="1"/>
                <c:pt idx="0">
                  <c:v>Multiple Disabilities Count</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Subtotals!$A$72:$A$81</c15:sqref>
                  </c15:fullRef>
                </c:ext>
              </c:extLst>
              <c:f>(Subtotals!$A$72:$A$77,Subtotals!$A$79:$A$81)</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Subtotals!$F$72:$F$81</c15:sqref>
                  </c15:fullRef>
                </c:ext>
              </c:extLst>
              <c:f>(Subtotals!$F$72:$F$77,Subtotals!$F$79:$F$81)</c:f>
              <c:numCache>
                <c:formatCode>General</c:formatCode>
                <c:ptCount val="9"/>
                <c:pt idx="0">
                  <c:v>0</c:v>
                </c:pt>
                <c:pt idx="1">
                  <c:v>0</c:v>
                </c:pt>
                <c:pt idx="2">
                  <c:v>21</c:v>
                </c:pt>
                <c:pt idx="3">
                  <c:v>357</c:v>
                </c:pt>
                <c:pt idx="4">
                  <c:v>28</c:v>
                </c:pt>
                <c:pt idx="5">
                  <c:v>406</c:v>
                </c:pt>
                <c:pt idx="6">
                  <c:v>148</c:v>
                </c:pt>
                <c:pt idx="7">
                  <c:v>28</c:v>
                </c:pt>
                <c:pt idx="8">
                  <c:v>582</c:v>
                </c:pt>
              </c:numCache>
            </c:numRef>
          </c:val>
          <c:extLst>
            <c:ext xmlns:c16="http://schemas.microsoft.com/office/drawing/2014/chart" uri="{C3380CC4-5D6E-409C-BE32-E72D297353CC}">
              <c16:uniqueId val="{00000004-03E0-4443-BE50-2B649097B621}"/>
            </c:ext>
          </c:extLst>
        </c:ser>
        <c:ser>
          <c:idx val="5"/>
          <c:order val="5"/>
          <c:tx>
            <c:strRef>
              <c:f>Subtotals!$G$71</c:f>
              <c:strCache>
                <c:ptCount val="1"/>
                <c:pt idx="0">
                  <c:v>Intellectual Disability Count</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Subtotals!$A$72:$A$81</c15:sqref>
                  </c15:fullRef>
                </c:ext>
              </c:extLst>
              <c:f>(Subtotals!$A$72:$A$77,Subtotals!$A$79:$A$81)</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Subtotals!$G$72:$G$81</c15:sqref>
                  </c15:fullRef>
                </c:ext>
              </c:extLst>
              <c:f>(Subtotals!$G$72:$G$77,Subtotals!$G$79:$G$81)</c:f>
              <c:numCache>
                <c:formatCode>General</c:formatCode>
                <c:ptCount val="9"/>
                <c:pt idx="0">
                  <c:v>0</c:v>
                </c:pt>
                <c:pt idx="1">
                  <c:v>0</c:v>
                </c:pt>
                <c:pt idx="2">
                  <c:v>17</c:v>
                </c:pt>
                <c:pt idx="3">
                  <c:v>218</c:v>
                </c:pt>
                <c:pt idx="4">
                  <c:v>0</c:v>
                </c:pt>
                <c:pt idx="5">
                  <c:v>235</c:v>
                </c:pt>
                <c:pt idx="6">
                  <c:v>99</c:v>
                </c:pt>
                <c:pt idx="7">
                  <c:v>0</c:v>
                </c:pt>
                <c:pt idx="8">
                  <c:v>334</c:v>
                </c:pt>
              </c:numCache>
            </c:numRef>
          </c:val>
          <c:extLst>
            <c:ext xmlns:c16="http://schemas.microsoft.com/office/drawing/2014/chart" uri="{C3380CC4-5D6E-409C-BE32-E72D297353CC}">
              <c16:uniqueId val="{00000005-03E0-4443-BE50-2B649097B621}"/>
            </c:ext>
          </c:extLst>
        </c:ser>
        <c:ser>
          <c:idx val="6"/>
          <c:order val="6"/>
          <c:tx>
            <c:strRef>
              <c:f>Subtotals!$H$71</c:f>
              <c:strCache>
                <c:ptCount val="1"/>
                <c:pt idx="0">
                  <c:v>Other Health Impairment Count</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Subtotals!$A$72:$A$81</c15:sqref>
                  </c15:fullRef>
                </c:ext>
              </c:extLst>
              <c:f>(Subtotals!$A$72:$A$77,Subtotals!$A$79:$A$81)</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Subtotals!$H$72:$H$81</c15:sqref>
                  </c15:fullRef>
                </c:ext>
              </c:extLst>
              <c:f>(Subtotals!$H$72:$H$77,Subtotals!$H$79:$H$81)</c:f>
              <c:numCache>
                <c:formatCode>General</c:formatCode>
                <c:ptCount val="9"/>
                <c:pt idx="0">
                  <c:v>0</c:v>
                </c:pt>
                <c:pt idx="1">
                  <c:v>0</c:v>
                </c:pt>
                <c:pt idx="2">
                  <c:v>178</c:v>
                </c:pt>
                <c:pt idx="3">
                  <c:v>751</c:v>
                </c:pt>
                <c:pt idx="4">
                  <c:v>0</c:v>
                </c:pt>
                <c:pt idx="5">
                  <c:v>929</c:v>
                </c:pt>
                <c:pt idx="6">
                  <c:v>523</c:v>
                </c:pt>
                <c:pt idx="7">
                  <c:v>249</c:v>
                </c:pt>
                <c:pt idx="8">
                  <c:v>1701</c:v>
                </c:pt>
              </c:numCache>
            </c:numRef>
          </c:val>
          <c:extLst>
            <c:ext xmlns:c16="http://schemas.microsoft.com/office/drawing/2014/chart" uri="{C3380CC4-5D6E-409C-BE32-E72D297353CC}">
              <c16:uniqueId val="{00000006-03E0-4443-BE50-2B649097B621}"/>
            </c:ext>
          </c:extLst>
        </c:ser>
        <c:ser>
          <c:idx val="7"/>
          <c:order val="7"/>
          <c:tx>
            <c:strRef>
              <c:f>Subtotals!$I$71</c:f>
              <c:strCache>
                <c:ptCount val="1"/>
                <c:pt idx="0">
                  <c:v>Orthopedic Impairment Count</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Subtotals!$A$72:$A$81</c15:sqref>
                  </c15:fullRef>
                </c:ext>
              </c:extLst>
              <c:f>(Subtotals!$A$72:$A$77,Subtotals!$A$79:$A$81)</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Subtotals!$I$72:$I$81</c15:sqref>
                  </c15:fullRef>
                </c:ext>
              </c:extLst>
              <c:f>(Subtotals!$I$72:$I$77,Subtotals!$I$79:$I$81)</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7-03E0-4443-BE50-2B649097B621}"/>
            </c:ext>
          </c:extLst>
        </c:ser>
        <c:ser>
          <c:idx val="8"/>
          <c:order val="8"/>
          <c:tx>
            <c:strRef>
              <c:f>Subtotals!$J$71</c:f>
              <c:strCache>
                <c:ptCount val="1"/>
                <c:pt idx="0">
                  <c:v>Specific Learning Disability Count</c:v>
                </c:pt>
              </c:strCache>
            </c:strRef>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Subtotals!$A$72:$A$81</c15:sqref>
                  </c15:fullRef>
                </c:ext>
              </c:extLst>
              <c:f>(Subtotals!$A$72:$A$77,Subtotals!$A$79:$A$81)</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Subtotals!$J$72:$J$81</c15:sqref>
                  </c15:fullRef>
                </c:ext>
              </c:extLst>
              <c:f>(Subtotals!$J$72:$J$77,Subtotals!$J$79:$J$81)</c:f>
              <c:numCache>
                <c:formatCode>General</c:formatCode>
                <c:ptCount val="9"/>
                <c:pt idx="0">
                  <c:v>0</c:v>
                </c:pt>
                <c:pt idx="1">
                  <c:v>0</c:v>
                </c:pt>
                <c:pt idx="2">
                  <c:v>523</c:v>
                </c:pt>
                <c:pt idx="3">
                  <c:v>2659</c:v>
                </c:pt>
                <c:pt idx="4">
                  <c:v>16</c:v>
                </c:pt>
                <c:pt idx="5">
                  <c:v>3198</c:v>
                </c:pt>
                <c:pt idx="6">
                  <c:v>1405</c:v>
                </c:pt>
                <c:pt idx="7">
                  <c:v>735</c:v>
                </c:pt>
                <c:pt idx="8">
                  <c:v>5338</c:v>
                </c:pt>
              </c:numCache>
            </c:numRef>
          </c:val>
          <c:extLst>
            <c:ext xmlns:c16="http://schemas.microsoft.com/office/drawing/2014/chart" uri="{C3380CC4-5D6E-409C-BE32-E72D297353CC}">
              <c16:uniqueId val="{00000008-03E0-4443-BE50-2B649097B621}"/>
            </c:ext>
          </c:extLst>
        </c:ser>
        <c:ser>
          <c:idx val="9"/>
          <c:order val="9"/>
          <c:tx>
            <c:strRef>
              <c:f>Subtotals!$K$71</c:f>
              <c:strCache>
                <c:ptCount val="1"/>
                <c:pt idx="0">
                  <c:v>Speech or Language Impairment Count</c:v>
                </c:pt>
              </c:strCache>
            </c:strRef>
          </c:tx>
          <c:spPr>
            <a:solidFill>
              <a:schemeClr val="accent1">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Subtotals!$A$72:$A$81</c15:sqref>
                  </c15:fullRef>
                </c:ext>
              </c:extLst>
              <c:f>(Subtotals!$A$72:$A$77,Subtotals!$A$79:$A$81)</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Subtotals!$K$72:$K$81</c15:sqref>
                  </c15:fullRef>
                </c:ext>
              </c:extLst>
              <c:f>(Subtotals!$K$72:$K$77,Subtotals!$K$79:$K$81)</c:f>
              <c:numCache>
                <c:formatCode>General</c:formatCode>
                <c:ptCount val="9"/>
                <c:pt idx="0">
                  <c:v>0</c:v>
                </c:pt>
                <c:pt idx="1">
                  <c:v>0</c:v>
                </c:pt>
                <c:pt idx="2">
                  <c:v>0</c:v>
                </c:pt>
                <c:pt idx="3" formatCode="0">
                  <c:v>73</c:v>
                </c:pt>
                <c:pt idx="4">
                  <c:v>0</c:v>
                </c:pt>
                <c:pt idx="5">
                  <c:v>73</c:v>
                </c:pt>
                <c:pt idx="6">
                  <c:v>25</c:v>
                </c:pt>
                <c:pt idx="7">
                  <c:v>82</c:v>
                </c:pt>
                <c:pt idx="8">
                  <c:v>180</c:v>
                </c:pt>
              </c:numCache>
            </c:numRef>
          </c:val>
          <c:extLst>
            <c:ext xmlns:c16="http://schemas.microsoft.com/office/drawing/2014/chart" uri="{C3380CC4-5D6E-409C-BE32-E72D297353CC}">
              <c16:uniqueId val="{00000009-03E0-4443-BE50-2B649097B621}"/>
            </c:ext>
          </c:extLst>
        </c:ser>
        <c:ser>
          <c:idx val="10"/>
          <c:order val="10"/>
          <c:tx>
            <c:strRef>
              <c:f>Subtotals!$L$71</c:f>
              <c:strCache>
                <c:ptCount val="1"/>
                <c:pt idx="0">
                  <c:v>Traumatic Brain Injury Count</c:v>
                </c:pt>
              </c:strCache>
            </c:strRef>
          </c:tx>
          <c:spPr>
            <a:solidFill>
              <a:schemeClr val="accent3">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Subtotals!$A$72:$A$81</c15:sqref>
                  </c15:fullRef>
                </c:ext>
              </c:extLst>
              <c:f>(Subtotals!$A$72:$A$77,Subtotals!$A$79:$A$81)</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Subtotals!$L$72:$L$81</c15:sqref>
                  </c15:fullRef>
                </c:ext>
              </c:extLst>
              <c:f>(Subtotals!$L$72:$L$77,Subtotals!$L$79:$L$81)</c:f>
              <c:numCache>
                <c:formatCode>General</c:formatCode>
                <c:ptCount val="9"/>
                <c:pt idx="0">
                  <c:v>0</c:v>
                </c:pt>
                <c:pt idx="1">
                  <c:v>0</c:v>
                </c:pt>
                <c:pt idx="2">
                  <c:v>0</c:v>
                </c:pt>
                <c:pt idx="3" formatCode="0">
                  <c:v>52</c:v>
                </c:pt>
                <c:pt idx="4">
                  <c:v>0</c:v>
                </c:pt>
                <c:pt idx="5">
                  <c:v>52</c:v>
                </c:pt>
                <c:pt idx="6">
                  <c:v>24</c:v>
                </c:pt>
                <c:pt idx="7">
                  <c:v>0</c:v>
                </c:pt>
                <c:pt idx="8">
                  <c:v>76</c:v>
                </c:pt>
              </c:numCache>
            </c:numRef>
          </c:val>
          <c:extLst>
            <c:ext xmlns:c16="http://schemas.microsoft.com/office/drawing/2014/chart" uri="{C3380CC4-5D6E-409C-BE32-E72D297353CC}">
              <c16:uniqueId val="{0000000A-03E0-4443-BE50-2B649097B621}"/>
            </c:ext>
          </c:extLst>
        </c:ser>
        <c:ser>
          <c:idx val="11"/>
          <c:order val="11"/>
          <c:tx>
            <c:strRef>
              <c:f>Subtotals!$M$71</c:f>
              <c:strCache>
                <c:ptCount val="1"/>
                <c:pt idx="0">
                  <c:v>Visual Impairment Count</c:v>
                </c:pt>
              </c:strCache>
            </c:strRef>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Subtotals!$A$72:$A$81</c15:sqref>
                  </c15:fullRef>
                </c:ext>
              </c:extLst>
              <c:f>(Subtotals!$A$72:$A$77,Subtotals!$A$79:$A$81)</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Subtotals!$M$72:$M$81</c15:sqref>
                  </c15:fullRef>
                </c:ext>
              </c:extLst>
              <c:f>(Subtotals!$M$72:$M$77,Subtotals!$M$79:$M$81)</c:f>
              <c:numCache>
                <c:formatCode>General</c:formatCode>
                <c:ptCount val="9"/>
                <c:pt idx="0">
                  <c:v>0</c:v>
                </c:pt>
                <c:pt idx="1">
                  <c:v>0</c:v>
                </c:pt>
                <c:pt idx="2">
                  <c:v>0</c:v>
                </c:pt>
                <c:pt idx="3" formatCode="0">
                  <c:v>21</c:v>
                </c:pt>
                <c:pt idx="4">
                  <c:v>0</c:v>
                </c:pt>
                <c:pt idx="5">
                  <c:v>21</c:v>
                </c:pt>
                <c:pt idx="6">
                  <c:v>0</c:v>
                </c:pt>
                <c:pt idx="7">
                  <c:v>0</c:v>
                </c:pt>
                <c:pt idx="8">
                  <c:v>21</c:v>
                </c:pt>
              </c:numCache>
            </c:numRef>
          </c:val>
          <c:extLst>
            <c:ext xmlns:c16="http://schemas.microsoft.com/office/drawing/2014/chart" uri="{C3380CC4-5D6E-409C-BE32-E72D297353CC}">
              <c16:uniqueId val="{0000000B-03E0-4443-BE50-2B649097B621}"/>
            </c:ext>
          </c:extLst>
        </c:ser>
        <c:ser>
          <c:idx val="12"/>
          <c:order val="12"/>
          <c:tx>
            <c:strRef>
              <c:f>Subtotals!$N$71</c:f>
              <c:strCache>
                <c:ptCount val="1"/>
                <c:pt idx="0">
                  <c:v>Suppressed</c:v>
                </c:pt>
              </c:strCache>
            </c:strRef>
          </c:tx>
          <c:spPr>
            <a:solidFill>
              <a:schemeClr val="tx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Subtotals!$A$72:$A$81</c15:sqref>
                  </c15:fullRef>
                </c:ext>
              </c:extLst>
              <c:f>(Subtotals!$A$72:$A$77,Subtotals!$A$79:$A$81)</c:f>
              <c:strCache>
                <c:ptCount val="9"/>
                <c:pt idx="0">
                  <c:v>Deceased</c:v>
                </c:pt>
                <c:pt idx="1">
                  <c:v>Reached maximum age</c:v>
                </c:pt>
                <c:pt idx="2">
                  <c:v>Dropped out</c:v>
                </c:pt>
                <c:pt idx="3">
                  <c:v>Graduated with regular high school diploma</c:v>
                </c:pt>
                <c:pt idx="4">
                  <c:v>Received a certificate</c:v>
                </c:pt>
                <c:pt idx="5">
                  <c:v>Total exiting school</c:v>
                </c:pt>
                <c:pt idx="6">
                  <c:v>Moved, known to be continuing</c:v>
                </c:pt>
                <c:pt idx="7">
                  <c:v>Transferred to regular education</c:v>
                </c:pt>
                <c:pt idx="8">
                  <c:v>Total exiting special education</c:v>
                </c:pt>
              </c:strCache>
            </c:strRef>
          </c:cat>
          <c:val>
            <c:numRef>
              <c:extLst>
                <c:ext xmlns:c15="http://schemas.microsoft.com/office/drawing/2012/chart" uri="{02D57815-91ED-43cb-92C2-25804820EDAC}">
                  <c15:fullRef>
                    <c15:sqref>Subtotals!$N$72:$N$81</c15:sqref>
                  </c15:fullRef>
                </c:ext>
              </c:extLst>
              <c:f>(Subtotals!$N$72:$N$77,Subtotals!$N$79:$N$81)</c:f>
              <c:numCache>
                <c:formatCode>General</c:formatCode>
                <c:ptCount val="9"/>
                <c:pt idx="0">
                  <c:v>41</c:v>
                </c:pt>
                <c:pt idx="1">
                  <c:v>33</c:v>
                </c:pt>
                <c:pt idx="2">
                  <c:v>27</c:v>
                </c:pt>
                <c:pt idx="3" formatCode="0">
                  <c:v>17</c:v>
                </c:pt>
                <c:pt idx="4" formatCode="0">
                  <c:v>36</c:v>
                </c:pt>
                <c:pt idx="5">
                  <c:v>154</c:v>
                </c:pt>
                <c:pt idx="6">
                  <c:v>10</c:v>
                </c:pt>
                <c:pt idx="7">
                  <c:v>26</c:v>
                </c:pt>
                <c:pt idx="8">
                  <c:v>190</c:v>
                </c:pt>
              </c:numCache>
            </c:numRef>
          </c:val>
          <c:extLst>
            <c:ext xmlns:c16="http://schemas.microsoft.com/office/drawing/2014/chart" uri="{C3380CC4-5D6E-409C-BE32-E72D297353CC}">
              <c16:uniqueId val="{00000001-7BE2-4E9F-BD57-56668CC6DFB4}"/>
            </c:ext>
          </c:extLst>
        </c:ser>
        <c:dLbls>
          <c:dLblPos val="ctr"/>
          <c:showLegendKey val="0"/>
          <c:showVal val="1"/>
          <c:showCatName val="0"/>
          <c:showSerName val="0"/>
          <c:showPercent val="0"/>
          <c:showBubbleSize val="0"/>
        </c:dLbls>
        <c:gapWidth val="20"/>
        <c:overlap val="100"/>
        <c:axId val="590437336"/>
        <c:axId val="590439688"/>
      </c:barChart>
      <c:catAx>
        <c:axId val="590437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90439688"/>
        <c:crosses val="autoZero"/>
        <c:auto val="1"/>
        <c:lblAlgn val="ctr"/>
        <c:lblOffset val="100"/>
        <c:noMultiLvlLbl val="0"/>
      </c:catAx>
      <c:valAx>
        <c:axId val="59043968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90437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[^Exists 2020-2021.xlsx]Age x Dis x Exit!Exit by Disability by Age Pivot Table</c:name>
    <c:fmtId val="0"/>
  </c:pivotSource>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Dynamic Exit by Disability by Age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ivotFmts>
      <c:pivotFmt>
        <c:idx val="0"/>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tx2">
              <a:lumMod val="60000"/>
              <a:lumOff val="40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tx1">
              <a:lumMod val="60000"/>
              <a:lumOff val="40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'Age x Dis x Exit'!$B$9</c:f>
              <c:strCache>
                <c:ptCount val="1"/>
                <c:pt idx="0">
                  <c:v>Sum of Age 14</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'Age x Dis x Exit'!$A$10:$A$22</c:f>
              <c:strCache>
                <c:ptCount val="12"/>
                <c:pt idx="0">
                  <c:v>Autism</c:v>
                </c:pt>
                <c:pt idx="1">
                  <c:v>Deaf-blindness</c:v>
                </c:pt>
                <c:pt idx="2">
                  <c:v>Hearing impairment</c:v>
                </c:pt>
                <c:pt idx="3">
                  <c:v>Intellectual disability</c:v>
                </c:pt>
                <c:pt idx="4">
                  <c:v>Multiple disabilities</c:v>
                </c:pt>
                <c:pt idx="5">
                  <c:v>Orthopedic impairment</c:v>
                </c:pt>
                <c:pt idx="6">
                  <c:v>Other health impairment</c:v>
                </c:pt>
                <c:pt idx="7">
                  <c:v>Specific learning disability</c:v>
                </c:pt>
                <c:pt idx="8">
                  <c:v>Speech or language impairment</c:v>
                </c:pt>
                <c:pt idx="9">
                  <c:v>Traumatic brain injury</c:v>
                </c:pt>
                <c:pt idx="10">
                  <c:v>Visual impairment</c:v>
                </c:pt>
                <c:pt idx="11">
                  <c:v>Serious Emotional Disability</c:v>
                </c:pt>
              </c:strCache>
            </c:strRef>
          </c:cat>
          <c:val>
            <c:numRef>
              <c:f>'Age x Dis x Exit'!$B$10:$B$22</c:f>
              <c:numCache>
                <c:formatCode>General</c:formatCode>
                <c:ptCount val="12"/>
              </c:numCache>
            </c:numRef>
          </c:val>
          <c:extLst>
            <c:ext xmlns:c16="http://schemas.microsoft.com/office/drawing/2014/chart" uri="{C3380CC4-5D6E-409C-BE32-E72D297353CC}">
              <c16:uniqueId val="{00000000-FE9D-43E7-90F1-58AF11D4C53F}"/>
            </c:ext>
          </c:extLst>
        </c:ser>
        <c:ser>
          <c:idx val="1"/>
          <c:order val="1"/>
          <c:tx>
            <c:strRef>
              <c:f>'Age x Dis x Exit'!$C$9</c:f>
              <c:strCache>
                <c:ptCount val="1"/>
                <c:pt idx="0">
                  <c:v>Sum of Age 15</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'Age x Dis x Exit'!$A$10:$A$22</c:f>
              <c:strCache>
                <c:ptCount val="12"/>
                <c:pt idx="0">
                  <c:v>Autism</c:v>
                </c:pt>
                <c:pt idx="1">
                  <c:v>Deaf-blindness</c:v>
                </c:pt>
                <c:pt idx="2">
                  <c:v>Hearing impairment</c:v>
                </c:pt>
                <c:pt idx="3">
                  <c:v>Intellectual disability</c:v>
                </c:pt>
                <c:pt idx="4">
                  <c:v>Multiple disabilities</c:v>
                </c:pt>
                <c:pt idx="5">
                  <c:v>Orthopedic impairment</c:v>
                </c:pt>
                <c:pt idx="6">
                  <c:v>Other health impairment</c:v>
                </c:pt>
                <c:pt idx="7">
                  <c:v>Specific learning disability</c:v>
                </c:pt>
                <c:pt idx="8">
                  <c:v>Speech or language impairment</c:v>
                </c:pt>
                <c:pt idx="9">
                  <c:v>Traumatic brain injury</c:v>
                </c:pt>
                <c:pt idx="10">
                  <c:v>Visual impairment</c:v>
                </c:pt>
                <c:pt idx="11">
                  <c:v>Serious Emotional Disability</c:v>
                </c:pt>
              </c:strCache>
            </c:strRef>
          </c:cat>
          <c:val>
            <c:numRef>
              <c:f>'Age x Dis x Exit'!$C$10:$C$22</c:f>
              <c:numCache>
                <c:formatCode>General</c:formatCode>
                <c:ptCount val="12"/>
              </c:numCache>
            </c:numRef>
          </c:val>
          <c:extLst>
            <c:ext xmlns:c16="http://schemas.microsoft.com/office/drawing/2014/chart" uri="{C3380CC4-5D6E-409C-BE32-E72D297353CC}">
              <c16:uniqueId val="{00000001-FE9D-43E7-90F1-58AF11D4C53F}"/>
            </c:ext>
          </c:extLst>
        </c:ser>
        <c:ser>
          <c:idx val="2"/>
          <c:order val="2"/>
          <c:tx>
            <c:strRef>
              <c:f>'Age x Dis x Exit'!$D$9</c:f>
              <c:strCache>
                <c:ptCount val="1"/>
                <c:pt idx="0">
                  <c:v>Sum of Age 16</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'Age x Dis x Exit'!$A$10:$A$22</c:f>
              <c:strCache>
                <c:ptCount val="12"/>
                <c:pt idx="0">
                  <c:v>Autism</c:v>
                </c:pt>
                <c:pt idx="1">
                  <c:v>Deaf-blindness</c:v>
                </c:pt>
                <c:pt idx="2">
                  <c:v>Hearing impairment</c:v>
                </c:pt>
                <c:pt idx="3">
                  <c:v>Intellectual disability</c:v>
                </c:pt>
                <c:pt idx="4">
                  <c:v>Multiple disabilities</c:v>
                </c:pt>
                <c:pt idx="5">
                  <c:v>Orthopedic impairment</c:v>
                </c:pt>
                <c:pt idx="6">
                  <c:v>Other health impairment</c:v>
                </c:pt>
                <c:pt idx="7">
                  <c:v>Specific learning disability</c:v>
                </c:pt>
                <c:pt idx="8">
                  <c:v>Speech or language impairment</c:v>
                </c:pt>
                <c:pt idx="9">
                  <c:v>Traumatic brain injury</c:v>
                </c:pt>
                <c:pt idx="10">
                  <c:v>Visual impairment</c:v>
                </c:pt>
                <c:pt idx="11">
                  <c:v>Serious Emotional Disability</c:v>
                </c:pt>
              </c:strCache>
            </c:strRef>
          </c:cat>
          <c:val>
            <c:numRef>
              <c:f>'Age x Dis x Exit'!$D$10:$D$22</c:f>
              <c:numCache>
                <c:formatCode>General</c:formatCode>
                <c:ptCount val="12"/>
                <c:pt idx="7">
                  <c:v>21</c:v>
                </c:pt>
                <c:pt idx="11">
                  <c:v>9</c:v>
                </c:pt>
              </c:numCache>
            </c:numRef>
          </c:val>
          <c:extLst>
            <c:ext xmlns:c16="http://schemas.microsoft.com/office/drawing/2014/chart" uri="{C3380CC4-5D6E-409C-BE32-E72D297353CC}">
              <c16:uniqueId val="{00000002-FE9D-43E7-90F1-58AF11D4C53F}"/>
            </c:ext>
          </c:extLst>
        </c:ser>
        <c:ser>
          <c:idx val="3"/>
          <c:order val="3"/>
          <c:tx>
            <c:strRef>
              <c:f>'Age x Dis x Exit'!$E$9</c:f>
              <c:strCache>
                <c:ptCount val="1"/>
                <c:pt idx="0">
                  <c:v>Sum of Age 17</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'Age x Dis x Exit'!$A$10:$A$22</c:f>
              <c:strCache>
                <c:ptCount val="12"/>
                <c:pt idx="0">
                  <c:v>Autism</c:v>
                </c:pt>
                <c:pt idx="1">
                  <c:v>Deaf-blindness</c:v>
                </c:pt>
                <c:pt idx="2">
                  <c:v>Hearing impairment</c:v>
                </c:pt>
                <c:pt idx="3">
                  <c:v>Intellectual disability</c:v>
                </c:pt>
                <c:pt idx="4">
                  <c:v>Multiple disabilities</c:v>
                </c:pt>
                <c:pt idx="5">
                  <c:v>Orthopedic impairment</c:v>
                </c:pt>
                <c:pt idx="6">
                  <c:v>Other health impairment</c:v>
                </c:pt>
                <c:pt idx="7">
                  <c:v>Specific learning disability</c:v>
                </c:pt>
                <c:pt idx="8">
                  <c:v>Speech or language impairment</c:v>
                </c:pt>
                <c:pt idx="9">
                  <c:v>Traumatic brain injury</c:v>
                </c:pt>
                <c:pt idx="10">
                  <c:v>Visual impairment</c:v>
                </c:pt>
                <c:pt idx="11">
                  <c:v>Serious Emotional Disability</c:v>
                </c:pt>
              </c:strCache>
            </c:strRef>
          </c:cat>
          <c:val>
            <c:numRef>
              <c:f>'Age x Dis x Exit'!$E$10:$E$22</c:f>
              <c:numCache>
                <c:formatCode>General</c:formatCode>
                <c:ptCount val="12"/>
                <c:pt idx="0">
                  <c:v>172</c:v>
                </c:pt>
                <c:pt idx="2">
                  <c:v>31</c:v>
                </c:pt>
                <c:pt idx="3">
                  <c:v>27</c:v>
                </c:pt>
                <c:pt idx="4">
                  <c:v>47</c:v>
                </c:pt>
                <c:pt idx="6">
                  <c:v>399</c:v>
                </c:pt>
                <c:pt idx="7">
                  <c:v>1385</c:v>
                </c:pt>
                <c:pt idx="8">
                  <c:v>40</c:v>
                </c:pt>
                <c:pt idx="9">
                  <c:v>16</c:v>
                </c:pt>
                <c:pt idx="11">
                  <c:v>157</c:v>
                </c:pt>
              </c:numCache>
            </c:numRef>
          </c:val>
          <c:extLst>
            <c:ext xmlns:c16="http://schemas.microsoft.com/office/drawing/2014/chart" uri="{C3380CC4-5D6E-409C-BE32-E72D297353CC}">
              <c16:uniqueId val="{00000003-FE9D-43E7-90F1-58AF11D4C53F}"/>
            </c:ext>
          </c:extLst>
        </c:ser>
        <c:ser>
          <c:idx val="4"/>
          <c:order val="4"/>
          <c:tx>
            <c:strRef>
              <c:f>'Age x Dis x Exit'!$F$9</c:f>
              <c:strCache>
                <c:ptCount val="1"/>
                <c:pt idx="0">
                  <c:v>Sum of Age 18</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'Age x Dis x Exit'!$A$10:$A$22</c:f>
              <c:strCache>
                <c:ptCount val="12"/>
                <c:pt idx="0">
                  <c:v>Autism</c:v>
                </c:pt>
                <c:pt idx="1">
                  <c:v>Deaf-blindness</c:v>
                </c:pt>
                <c:pt idx="2">
                  <c:v>Hearing impairment</c:v>
                </c:pt>
                <c:pt idx="3">
                  <c:v>Intellectual disability</c:v>
                </c:pt>
                <c:pt idx="4">
                  <c:v>Multiple disabilities</c:v>
                </c:pt>
                <c:pt idx="5">
                  <c:v>Orthopedic impairment</c:v>
                </c:pt>
                <c:pt idx="6">
                  <c:v>Other health impairment</c:v>
                </c:pt>
                <c:pt idx="7">
                  <c:v>Specific learning disability</c:v>
                </c:pt>
                <c:pt idx="8">
                  <c:v>Speech or language impairment</c:v>
                </c:pt>
                <c:pt idx="9">
                  <c:v>Traumatic brain injury</c:v>
                </c:pt>
                <c:pt idx="10">
                  <c:v>Visual impairment</c:v>
                </c:pt>
                <c:pt idx="11">
                  <c:v>Serious Emotional Disability</c:v>
                </c:pt>
              </c:strCache>
            </c:strRef>
          </c:cat>
          <c:val>
            <c:numRef>
              <c:f>'Age x Dis x Exit'!$F$10:$F$22</c:f>
              <c:numCache>
                <c:formatCode>General</c:formatCode>
                <c:ptCount val="12"/>
                <c:pt idx="0">
                  <c:v>170</c:v>
                </c:pt>
                <c:pt idx="2">
                  <c:v>17</c:v>
                </c:pt>
                <c:pt idx="3">
                  <c:v>53</c:v>
                </c:pt>
                <c:pt idx="4">
                  <c:v>78</c:v>
                </c:pt>
                <c:pt idx="6">
                  <c:v>266</c:v>
                </c:pt>
                <c:pt idx="7">
                  <c:v>1000</c:v>
                </c:pt>
                <c:pt idx="8">
                  <c:v>22</c:v>
                </c:pt>
                <c:pt idx="9">
                  <c:v>18</c:v>
                </c:pt>
                <c:pt idx="11">
                  <c:v>108</c:v>
                </c:pt>
              </c:numCache>
            </c:numRef>
          </c:val>
          <c:extLst>
            <c:ext xmlns:c16="http://schemas.microsoft.com/office/drawing/2014/chart" uri="{C3380CC4-5D6E-409C-BE32-E72D297353CC}">
              <c16:uniqueId val="{00000004-FE9D-43E7-90F1-58AF11D4C53F}"/>
            </c:ext>
          </c:extLst>
        </c:ser>
        <c:ser>
          <c:idx val="5"/>
          <c:order val="5"/>
          <c:tx>
            <c:strRef>
              <c:f>'Age x Dis x Exit'!$G$9</c:f>
              <c:strCache>
                <c:ptCount val="1"/>
                <c:pt idx="0">
                  <c:v>Sum of Age 19</c:v>
                </c:pt>
              </c:strCache>
            </c:strRef>
          </c:tx>
          <c:spPr>
            <a:solidFill>
              <a:schemeClr val="tx2">
                <a:lumMod val="60000"/>
                <a:lumOff val="4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'Age x Dis x Exit'!$A$10:$A$22</c:f>
              <c:strCache>
                <c:ptCount val="12"/>
                <c:pt idx="0">
                  <c:v>Autism</c:v>
                </c:pt>
                <c:pt idx="1">
                  <c:v>Deaf-blindness</c:v>
                </c:pt>
                <c:pt idx="2">
                  <c:v>Hearing impairment</c:v>
                </c:pt>
                <c:pt idx="3">
                  <c:v>Intellectual disability</c:v>
                </c:pt>
                <c:pt idx="4">
                  <c:v>Multiple disabilities</c:v>
                </c:pt>
                <c:pt idx="5">
                  <c:v>Orthopedic impairment</c:v>
                </c:pt>
                <c:pt idx="6">
                  <c:v>Other health impairment</c:v>
                </c:pt>
                <c:pt idx="7">
                  <c:v>Specific learning disability</c:v>
                </c:pt>
                <c:pt idx="8">
                  <c:v>Speech or language impairment</c:v>
                </c:pt>
                <c:pt idx="9">
                  <c:v>Traumatic brain injury</c:v>
                </c:pt>
                <c:pt idx="10">
                  <c:v>Visual impairment</c:v>
                </c:pt>
                <c:pt idx="11">
                  <c:v>Serious Emotional Disability</c:v>
                </c:pt>
              </c:strCache>
            </c:strRef>
          </c:cat>
          <c:val>
            <c:numRef>
              <c:f>'Age x Dis x Exit'!$G$10:$G$22</c:f>
              <c:numCache>
                <c:formatCode>General</c:formatCode>
                <c:ptCount val="12"/>
                <c:pt idx="0">
                  <c:v>44</c:v>
                </c:pt>
                <c:pt idx="3">
                  <c:v>31</c:v>
                </c:pt>
                <c:pt idx="4">
                  <c:v>55</c:v>
                </c:pt>
                <c:pt idx="6">
                  <c:v>50</c:v>
                </c:pt>
                <c:pt idx="7">
                  <c:v>164</c:v>
                </c:pt>
                <c:pt idx="11">
                  <c:v>27</c:v>
                </c:pt>
              </c:numCache>
            </c:numRef>
          </c:val>
          <c:extLst>
            <c:ext xmlns:c16="http://schemas.microsoft.com/office/drawing/2014/chart" uri="{C3380CC4-5D6E-409C-BE32-E72D297353CC}">
              <c16:uniqueId val="{00000005-FE9D-43E7-90F1-58AF11D4C53F}"/>
            </c:ext>
          </c:extLst>
        </c:ser>
        <c:ser>
          <c:idx val="6"/>
          <c:order val="6"/>
          <c:tx>
            <c:strRef>
              <c:f>'Age x Dis x Exit'!$H$9</c:f>
              <c:strCache>
                <c:ptCount val="1"/>
                <c:pt idx="0">
                  <c:v>Sum of Age 20</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'Age x Dis x Exit'!$A$10:$A$22</c:f>
              <c:strCache>
                <c:ptCount val="12"/>
                <c:pt idx="0">
                  <c:v>Autism</c:v>
                </c:pt>
                <c:pt idx="1">
                  <c:v>Deaf-blindness</c:v>
                </c:pt>
                <c:pt idx="2">
                  <c:v>Hearing impairment</c:v>
                </c:pt>
                <c:pt idx="3">
                  <c:v>Intellectual disability</c:v>
                </c:pt>
                <c:pt idx="4">
                  <c:v>Multiple disabilities</c:v>
                </c:pt>
                <c:pt idx="5">
                  <c:v>Orthopedic impairment</c:v>
                </c:pt>
                <c:pt idx="6">
                  <c:v>Other health impairment</c:v>
                </c:pt>
                <c:pt idx="7">
                  <c:v>Specific learning disability</c:v>
                </c:pt>
                <c:pt idx="8">
                  <c:v>Speech or language impairment</c:v>
                </c:pt>
                <c:pt idx="9">
                  <c:v>Traumatic brain injury</c:v>
                </c:pt>
                <c:pt idx="10">
                  <c:v>Visual impairment</c:v>
                </c:pt>
                <c:pt idx="11">
                  <c:v>Serious Emotional Disability</c:v>
                </c:pt>
              </c:strCache>
            </c:strRef>
          </c:cat>
          <c:val>
            <c:numRef>
              <c:f>'Age x Dis x Exit'!$H$10:$H$22</c:f>
              <c:numCache>
                <c:formatCode>General</c:formatCode>
                <c:ptCount val="12"/>
                <c:pt idx="0">
                  <c:v>69</c:v>
                </c:pt>
                <c:pt idx="3">
                  <c:v>80</c:v>
                </c:pt>
                <c:pt idx="4">
                  <c:v>131</c:v>
                </c:pt>
                <c:pt idx="6">
                  <c:v>28</c:v>
                </c:pt>
                <c:pt idx="7">
                  <c:v>75</c:v>
                </c:pt>
              </c:numCache>
            </c:numRef>
          </c:val>
          <c:extLst>
            <c:ext xmlns:c16="http://schemas.microsoft.com/office/drawing/2014/chart" uri="{C3380CC4-5D6E-409C-BE32-E72D297353CC}">
              <c16:uniqueId val="{00000006-FE9D-43E7-90F1-58AF11D4C53F}"/>
            </c:ext>
          </c:extLst>
        </c:ser>
        <c:ser>
          <c:idx val="7"/>
          <c:order val="7"/>
          <c:tx>
            <c:strRef>
              <c:f>'Age x Dis x Exit'!$I$9</c:f>
              <c:strCache>
                <c:ptCount val="1"/>
                <c:pt idx="0">
                  <c:v>Sum of Age 21</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'Age x Dis x Exit'!$A$10:$A$22</c:f>
              <c:strCache>
                <c:ptCount val="12"/>
                <c:pt idx="0">
                  <c:v>Autism</c:v>
                </c:pt>
                <c:pt idx="1">
                  <c:v>Deaf-blindness</c:v>
                </c:pt>
                <c:pt idx="2">
                  <c:v>Hearing impairment</c:v>
                </c:pt>
                <c:pt idx="3">
                  <c:v>Intellectual disability</c:v>
                </c:pt>
                <c:pt idx="4">
                  <c:v>Multiple disabilities</c:v>
                </c:pt>
                <c:pt idx="5">
                  <c:v>Orthopedic impairment</c:v>
                </c:pt>
                <c:pt idx="6">
                  <c:v>Other health impairment</c:v>
                </c:pt>
                <c:pt idx="7">
                  <c:v>Specific learning disability</c:v>
                </c:pt>
                <c:pt idx="8">
                  <c:v>Speech or language impairment</c:v>
                </c:pt>
                <c:pt idx="9">
                  <c:v>Traumatic brain injury</c:v>
                </c:pt>
                <c:pt idx="10">
                  <c:v>Visual impairment</c:v>
                </c:pt>
                <c:pt idx="11">
                  <c:v>Serious Emotional Disability</c:v>
                </c:pt>
              </c:strCache>
            </c:strRef>
          </c:cat>
          <c:val>
            <c:numRef>
              <c:f>'Age x Dis x Exit'!$I$10:$I$22</c:f>
              <c:numCache>
                <c:formatCode>General</c:formatCode>
                <c:ptCount val="12"/>
                <c:pt idx="0">
                  <c:v>27</c:v>
                </c:pt>
                <c:pt idx="3">
                  <c:v>27</c:v>
                </c:pt>
                <c:pt idx="4">
                  <c:v>46</c:v>
                </c:pt>
              </c:numCache>
            </c:numRef>
          </c:val>
          <c:extLst>
            <c:ext xmlns:c16="http://schemas.microsoft.com/office/drawing/2014/chart" uri="{C3380CC4-5D6E-409C-BE32-E72D297353CC}">
              <c16:uniqueId val="{00000007-FE9D-43E7-90F1-58AF11D4C53F}"/>
            </c:ext>
          </c:extLst>
        </c:ser>
        <c:ser>
          <c:idx val="8"/>
          <c:order val="8"/>
          <c:tx>
            <c:strRef>
              <c:f>'Age x Dis x Exit'!$J$9</c:f>
              <c:strCache>
                <c:ptCount val="1"/>
                <c:pt idx="0">
                  <c:v>Sum of Suppressed</c:v>
                </c:pt>
              </c:strCache>
            </c:strRef>
          </c:tx>
          <c:spPr>
            <a:solidFill>
              <a:schemeClr val="tx1">
                <a:lumMod val="60000"/>
                <a:lumOff val="4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'Age x Dis x Exit'!$A$10:$A$22</c:f>
              <c:strCache>
                <c:ptCount val="12"/>
                <c:pt idx="0">
                  <c:v>Autism</c:v>
                </c:pt>
                <c:pt idx="1">
                  <c:v>Deaf-blindness</c:v>
                </c:pt>
                <c:pt idx="2">
                  <c:v>Hearing impairment</c:v>
                </c:pt>
                <c:pt idx="3">
                  <c:v>Intellectual disability</c:v>
                </c:pt>
                <c:pt idx="4">
                  <c:v>Multiple disabilities</c:v>
                </c:pt>
                <c:pt idx="5">
                  <c:v>Orthopedic impairment</c:v>
                </c:pt>
                <c:pt idx="6">
                  <c:v>Other health impairment</c:v>
                </c:pt>
                <c:pt idx="7">
                  <c:v>Specific learning disability</c:v>
                </c:pt>
                <c:pt idx="8">
                  <c:v>Speech or language impairment</c:v>
                </c:pt>
                <c:pt idx="9">
                  <c:v>Traumatic brain injury</c:v>
                </c:pt>
                <c:pt idx="10">
                  <c:v>Visual impairment</c:v>
                </c:pt>
                <c:pt idx="11">
                  <c:v>Serious Emotional Disability</c:v>
                </c:pt>
              </c:strCache>
            </c:strRef>
          </c:cat>
          <c:val>
            <c:numRef>
              <c:f>'Age x Dis x Exit'!$J$10:$J$22</c:f>
              <c:numCache>
                <c:formatCode>General</c:formatCode>
                <c:ptCount val="12"/>
                <c:pt idx="9">
                  <c:v>18</c:v>
                </c:pt>
                <c:pt idx="10">
                  <c:v>21</c:v>
                </c:pt>
                <c:pt idx="11">
                  <c:v>22</c:v>
                </c:pt>
              </c:numCache>
            </c:numRef>
          </c:val>
          <c:extLst>
            <c:ext xmlns:c16="http://schemas.microsoft.com/office/drawing/2014/chart" uri="{C3380CC4-5D6E-409C-BE32-E72D297353CC}">
              <c16:uniqueId val="{00000001-B1DF-4C0B-8073-1C3F7498AF54}"/>
            </c:ext>
          </c:extLst>
        </c:ser>
        <c:dLbls>
          <c:dLblPos val="ctr"/>
          <c:showLegendKey val="0"/>
          <c:showVal val="1"/>
          <c:showCatName val="0"/>
          <c:showSerName val="0"/>
          <c:showPercent val="0"/>
          <c:showBubbleSize val="0"/>
        </c:dLbls>
        <c:gapWidth val="50"/>
        <c:overlap val="100"/>
        <c:axId val="590436552"/>
        <c:axId val="590437728"/>
      </c:barChart>
      <c:catAx>
        <c:axId val="590436552"/>
        <c:scaling>
          <c:orientation val="maxMin"/>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590437728"/>
        <c:crosses val="autoZero"/>
        <c:auto val="1"/>
        <c:lblAlgn val="ctr"/>
        <c:lblOffset val="100"/>
        <c:noMultiLvlLbl val="0"/>
      </c:catAx>
      <c:valAx>
        <c:axId val="590437728"/>
        <c:scaling>
          <c:orientation val="minMax"/>
        </c:scaling>
        <c:delete val="0"/>
        <c:axPos val="t"/>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90436552"/>
        <c:crosses val="autoZero"/>
        <c:crossBetween val="between"/>
      </c:valAx>
      <c:spPr>
        <a:noFill/>
        <a:ln>
          <a:noFill/>
        </a:ln>
        <a:effectLst/>
      </c:spPr>
    </c:plotArea>
    <c:legend>
      <c:legendPos val="r"/>
      <c:layout>
        <c:manualLayout>
          <c:xMode val="edge"/>
          <c:yMode val="edge"/>
          <c:x val="0.90800877521974688"/>
          <c:y val="0.35326816327185173"/>
          <c:w val="8.4967657023517065E-2"/>
          <c:h val="0.502657738047509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9050" cap="flat" cmpd="sng" algn="ctr">
        <a:solidFill>
          <a:schemeClr val="tx1">
            <a:lumMod val="15000"/>
            <a:lumOff val="8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99000">
              <a:schemeClr val="tx1">
                <a:lumMod val="25000"/>
                <a:lumOff val="75000"/>
              </a:schemeClr>
            </a:gs>
            <a:gs pos="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15000"/>
                <a:lumOff val="85000"/>
              </a:schemeClr>
            </a:gs>
            <a:gs pos="0">
              <a:schemeClr val="tx1">
                <a:lumMod val="5000"/>
                <a:lumOff val="9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24</xdr:col>
      <xdr:colOff>53340</xdr:colOff>
      <xdr:row>105</xdr:row>
      <xdr:rowOff>152400</xdr:rowOff>
    </xdr:from>
    <xdr:to>
      <xdr:col>25</xdr:col>
      <xdr:colOff>4015740</xdr:colOff>
      <xdr:row>212</xdr:row>
      <xdr:rowOff>106680</xdr:rowOff>
    </xdr:to>
    <xdr:graphicFrame macro="">
      <xdr:nvGraphicFramePr>
        <xdr:cNvPr id="4" name="Chart 3">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190500</xdr:colOff>
      <xdr:row>1</xdr:row>
      <xdr:rowOff>152400</xdr:rowOff>
    </xdr:from>
    <xdr:to>
      <xdr:col>9</xdr:col>
      <xdr:colOff>480060</xdr:colOff>
      <xdr:row>18</xdr:row>
      <xdr:rowOff>83820</xdr:rowOff>
    </xdr:to>
    <xdr:graphicFrame macro="">
      <xdr:nvGraphicFramePr>
        <xdr:cNvPr id="2" name="Chart 1" descr="This pie chart is a visual representation of the percentages found in cells c4 to c8. " title="How Special Education Students Exited School">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618308</xdr:colOff>
      <xdr:row>1</xdr:row>
      <xdr:rowOff>144780</xdr:rowOff>
    </xdr:from>
    <xdr:to>
      <xdr:col>17</xdr:col>
      <xdr:colOff>65315</xdr:colOff>
      <xdr:row>18</xdr:row>
      <xdr:rowOff>76200</xdr:rowOff>
    </xdr:to>
    <xdr:graphicFrame macro="">
      <xdr:nvGraphicFramePr>
        <xdr:cNvPr id="3" name="Chart 2" descr="This pie chart adds two more categories to the list of exits in the last pie chart: students who exit special education and students who exit the LEA but are known to continue their education in thier new school. This chart is a visual representation of the percentages found in cells c11 to c17. " title="How Students Exit Special Eduction in a district">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101599</xdr:colOff>
      <xdr:row>18</xdr:row>
      <xdr:rowOff>186265</xdr:rowOff>
    </xdr:from>
    <xdr:to>
      <xdr:col>17</xdr:col>
      <xdr:colOff>84667</xdr:colOff>
      <xdr:row>30</xdr:row>
      <xdr:rowOff>0</xdr:rowOff>
    </xdr:to>
    <xdr:graphicFrame macro="">
      <xdr:nvGraphicFramePr>
        <xdr:cNvPr id="5" name="Chart 4" descr="This is a horizontal bar graph that gives a visual representation of the percentages found in Table 2, columns E and F, for males and females. " title="Special Education Exits by Gender">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105832</xdr:colOff>
      <xdr:row>31</xdr:row>
      <xdr:rowOff>8466</xdr:rowOff>
    </xdr:from>
    <xdr:to>
      <xdr:col>17</xdr:col>
      <xdr:colOff>88900</xdr:colOff>
      <xdr:row>41</xdr:row>
      <xdr:rowOff>253999</xdr:rowOff>
    </xdr:to>
    <xdr:graphicFrame macro="">
      <xdr:nvGraphicFramePr>
        <xdr:cNvPr id="6" name="Chart 5" descr="This is a horizontal bar graph that gives a visual representation of the percentages found in Table 3, columns E and F, for students with limited English proficiency and students who are considered &quot;non-limited&quot;" title="Special Education Student Exits by English Language Proficiency">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61232</xdr:colOff>
      <xdr:row>56</xdr:row>
      <xdr:rowOff>87086</xdr:rowOff>
    </xdr:from>
    <xdr:to>
      <xdr:col>15</xdr:col>
      <xdr:colOff>892629</xdr:colOff>
      <xdr:row>56</xdr:row>
      <xdr:rowOff>4358368</xdr:rowOff>
    </xdr:to>
    <xdr:graphicFrame macro="">
      <xdr:nvGraphicFramePr>
        <xdr:cNvPr id="7" name="Chart 6" descr="This is a horizontal bar graph that gives a visual representation of the percentages found in Table 4, columns J to P, by Race" title="Special Education Students Exits by Race/Ethnicity">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68</xdr:row>
      <xdr:rowOff>64286</xdr:rowOff>
    </xdr:from>
    <xdr:to>
      <xdr:col>17</xdr:col>
      <xdr:colOff>975360</xdr:colOff>
      <xdr:row>68</xdr:row>
      <xdr:rowOff>5059680</xdr:rowOff>
    </xdr:to>
    <xdr:graphicFrame macro="">
      <xdr:nvGraphicFramePr>
        <xdr:cNvPr id="9" name="Chart 8" descr="This is a horizontal bar graph that gives a visual representation of the percentages found in Table 4, columns K to R, by student age 14 to 21. " title="Special Education Student Exits by Age on Dec.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93</xdr:row>
      <xdr:rowOff>8163</xdr:rowOff>
    </xdr:from>
    <xdr:to>
      <xdr:col>14</xdr:col>
      <xdr:colOff>10886</xdr:colOff>
      <xdr:row>94</xdr:row>
      <xdr:rowOff>125184</xdr:rowOff>
    </xdr:to>
    <xdr:graphicFrame macro="">
      <xdr:nvGraphicFramePr>
        <xdr:cNvPr id="11" name="Chart 10" descr="This is a horizontal bar graph that gives a visual representation of the percentages found in Table 4, columns B to N, by student Disability. " title="Special Education Student Exits by Disability">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87085</xdr:colOff>
      <xdr:row>0</xdr:row>
      <xdr:rowOff>119743</xdr:rowOff>
    </xdr:from>
    <xdr:to>
      <xdr:col>2</xdr:col>
      <xdr:colOff>990599</xdr:colOff>
      <xdr:row>0</xdr:row>
      <xdr:rowOff>983222</xdr:rowOff>
    </xdr:to>
    <xdr:pic>
      <xdr:nvPicPr>
        <xdr:cNvPr id="12" name="Picture 11" descr="CDE Logo">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87085" y="119743"/>
          <a:ext cx="5138057" cy="86347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121920</xdr:colOff>
      <xdr:row>4</xdr:row>
      <xdr:rowOff>7620</xdr:rowOff>
    </xdr:from>
    <xdr:to>
      <xdr:col>10</xdr:col>
      <xdr:colOff>853440</xdr:colOff>
      <xdr:row>5</xdr:row>
      <xdr:rowOff>22860</xdr:rowOff>
    </xdr:to>
    <xdr:graphicFrame macro="">
      <xdr:nvGraphicFramePr>
        <xdr:cNvPr id="2" name="Chart 1" descr="This is a dynamic horizontal bar graph that shows disability by age and can be filtered by a slicer to the left that contains the types of exits. " title="Graph - Dynamic Exit by Disability by Age">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236220</xdr:colOff>
      <xdr:row>4</xdr:row>
      <xdr:rowOff>777240</xdr:rowOff>
    </xdr:from>
    <xdr:to>
      <xdr:col>0</xdr:col>
      <xdr:colOff>2065020</xdr:colOff>
      <xdr:row>4</xdr:row>
      <xdr:rowOff>3840480</xdr:rowOff>
    </xdr:to>
    <mc:AlternateContent xmlns:mc="http://schemas.openxmlformats.org/markup-compatibility/2006" xmlns:a14="http://schemas.microsoft.com/office/drawing/2010/main">
      <mc:Choice Requires="a14">
        <xdr:graphicFrame macro="">
          <xdr:nvGraphicFramePr>
            <xdr:cNvPr id="9" name="Exit Type">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Exit Type"/>
            </a:graphicData>
          </a:graphic>
        </xdr:graphicFrame>
      </mc:Choice>
      <mc:Fallback xmlns="">
        <xdr:sp macro="" textlink="">
          <xdr:nvSpPr>
            <xdr:cNvPr id="0" name=""/>
            <xdr:cNvSpPr>
              <a:spLocks noTextEdit="1"/>
            </xdr:cNvSpPr>
          </xdr:nvSpPr>
          <xdr:spPr>
            <a:xfrm>
              <a:off x="236220" y="2343573"/>
              <a:ext cx="1828800" cy="30632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59266</xdr:colOff>
      <xdr:row>0</xdr:row>
      <xdr:rowOff>59266</xdr:rowOff>
    </xdr:from>
    <xdr:to>
      <xdr:col>3</xdr:col>
      <xdr:colOff>824289</xdr:colOff>
      <xdr:row>0</xdr:row>
      <xdr:rowOff>922745</xdr:rowOff>
    </xdr:to>
    <xdr:pic>
      <xdr:nvPicPr>
        <xdr:cNvPr id="5" name="Picture 4" descr="CDE Logo">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266" y="59266"/>
          <a:ext cx="5138057" cy="863479"/>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hleyer, Alyssa" refreshedDate="44575.50232013889" createdVersion="7" refreshedVersion="7" minRefreshableVersion="3" recordCount="108" xr:uid="{5E3CEBD6-E15D-4E0F-9CA8-4C8B63EF7383}">
  <cacheSource type="worksheet">
    <worksheetSource name="Table1"/>
  </cacheSource>
  <cacheFields count="12">
    <cacheField name="Exit Type" numFmtId="0">
      <sharedItems count="9">
        <s v="Deceased"/>
        <s v="Reached maximum age"/>
        <s v="Dropped out"/>
        <s v="Graduated with regular high school diploma"/>
        <s v="Received a certificate"/>
        <s v="Moved, known to be continuing"/>
        <s v="Transferred to regular education"/>
        <s v="Total exiting special education"/>
        <s v="Total exiting school"/>
      </sharedItems>
    </cacheField>
    <cacheField name="Disability" numFmtId="0">
      <sharedItems count="12">
        <s v="Autism"/>
        <s v="Deaf-blindness"/>
        <s v="Serious Emotional Disability"/>
        <s v="Hearing impairment"/>
        <s v="Intellectual disability"/>
        <s v="Multiple disabilities"/>
        <s v="Orthopedic impairment"/>
        <s v="Other health impairment"/>
        <s v="Specific learning disability"/>
        <s v="Speech or language impairment"/>
        <s v="Traumatic brain injury"/>
        <s v="Visual impairment"/>
      </sharedItems>
    </cacheField>
    <cacheField name="Age 14" numFmtId="0">
      <sharedItems containsString="0" containsBlank="1" containsNumber="1" containsInteger="1" minValue="0" maxValue="704"/>
    </cacheField>
    <cacheField name="Age 15" numFmtId="0">
      <sharedItems containsString="0" containsBlank="1" containsNumber="1" containsInteger="1" minValue="0" maxValue="577"/>
    </cacheField>
    <cacheField name="Age 16" numFmtId="0">
      <sharedItems containsString="0" containsBlank="1" containsNumber="1" containsInteger="1" minValue="0" maxValue="628"/>
    </cacheField>
    <cacheField name="Age 17" numFmtId="0">
      <sharedItems containsString="0" containsBlank="1" containsNumber="1" containsInteger="1" minValue="0" maxValue="1843"/>
    </cacheField>
    <cacheField name="Age 18" numFmtId="0">
      <sharedItems containsString="0" containsBlank="1" containsNumber="1" containsInteger="1" minValue="0" maxValue="1247"/>
    </cacheField>
    <cacheField name="Age 19" numFmtId="0">
      <sharedItems containsString="0" containsBlank="1" containsNumber="1" containsInteger="1" minValue="0" maxValue="243"/>
    </cacheField>
    <cacheField name="Age 20" numFmtId="0">
      <sharedItems containsString="0" containsBlank="1" containsNumber="1" containsInteger="1" minValue="0" maxValue="151"/>
    </cacheField>
    <cacheField name="Age 21" numFmtId="0">
      <sharedItems containsString="0" containsBlank="1" containsNumber="1" containsInteger="1" minValue="0" maxValue="59"/>
    </cacheField>
    <cacheField name="Suppressed" numFmtId="0">
      <sharedItems containsString="0" containsBlank="1" containsNumber="1" containsInteger="1" minValue="4" maxValue="79"/>
    </cacheField>
    <cacheField name="Age 14 to 21 total" numFmtId="0">
      <sharedItems containsString="0" containsBlank="1" containsNumber="1" containsInteger="1" minValue="4" maxValue="5359"/>
    </cacheField>
  </cacheFields>
  <extLst>
    <ext xmlns:x14="http://schemas.microsoft.com/office/spreadsheetml/2009/9/main" uri="{725AE2AE-9491-48be-B2B4-4EB974FC3084}">
      <x14:pivotCacheDefinition pivotCacheId="152463003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x v="0"/>
    <x v="0"/>
    <m/>
    <m/>
    <m/>
    <m/>
    <m/>
    <m/>
    <m/>
    <m/>
    <m/>
    <m/>
  </r>
  <r>
    <x v="1"/>
    <x v="0"/>
    <m/>
    <m/>
    <m/>
    <m/>
    <m/>
    <m/>
    <m/>
    <m/>
    <m/>
    <m/>
  </r>
  <r>
    <x v="2"/>
    <x v="0"/>
    <m/>
    <m/>
    <m/>
    <m/>
    <m/>
    <m/>
    <m/>
    <m/>
    <n v="36"/>
    <n v="36"/>
  </r>
  <r>
    <x v="3"/>
    <x v="0"/>
    <m/>
    <m/>
    <m/>
    <n v="172"/>
    <n v="170"/>
    <n v="44"/>
    <n v="69"/>
    <n v="27"/>
    <m/>
    <n v="483"/>
  </r>
  <r>
    <x v="4"/>
    <x v="0"/>
    <m/>
    <m/>
    <m/>
    <m/>
    <m/>
    <m/>
    <m/>
    <m/>
    <m/>
    <m/>
  </r>
  <r>
    <x v="5"/>
    <x v="0"/>
    <n v="69"/>
    <n v="60"/>
    <n v="20"/>
    <n v="24"/>
    <n v="16"/>
    <m/>
    <m/>
    <m/>
    <m/>
    <n v="202"/>
  </r>
  <r>
    <x v="6"/>
    <x v="0"/>
    <n v="35"/>
    <n v="18"/>
    <n v="21"/>
    <n v="18"/>
    <m/>
    <m/>
    <m/>
    <m/>
    <m/>
    <n v="99"/>
  </r>
  <r>
    <x v="7"/>
    <x v="0"/>
    <n v="105"/>
    <n v="82"/>
    <n v="48"/>
    <n v="225"/>
    <n v="207"/>
    <n v="59"/>
    <n v="78"/>
    <n v="33"/>
    <m/>
    <n v="837"/>
  </r>
  <r>
    <x v="8"/>
    <x v="0"/>
    <n v="0"/>
    <n v="0"/>
    <n v="0"/>
    <n v="172"/>
    <n v="170"/>
    <n v="44"/>
    <n v="69"/>
    <n v="27"/>
    <n v="54"/>
    <n v="536"/>
  </r>
  <r>
    <x v="0"/>
    <x v="1"/>
    <m/>
    <m/>
    <m/>
    <m/>
    <m/>
    <m/>
    <m/>
    <m/>
    <m/>
    <m/>
  </r>
  <r>
    <x v="1"/>
    <x v="1"/>
    <m/>
    <m/>
    <m/>
    <m/>
    <m/>
    <m/>
    <m/>
    <m/>
    <m/>
    <m/>
  </r>
  <r>
    <x v="2"/>
    <x v="1"/>
    <m/>
    <m/>
    <m/>
    <m/>
    <m/>
    <m/>
    <m/>
    <m/>
    <m/>
    <m/>
  </r>
  <r>
    <x v="3"/>
    <x v="1"/>
    <m/>
    <m/>
    <m/>
    <m/>
    <m/>
    <m/>
    <m/>
    <m/>
    <m/>
    <m/>
  </r>
  <r>
    <x v="4"/>
    <x v="1"/>
    <m/>
    <m/>
    <m/>
    <m/>
    <m/>
    <m/>
    <m/>
    <m/>
    <m/>
    <m/>
  </r>
  <r>
    <x v="5"/>
    <x v="1"/>
    <m/>
    <m/>
    <m/>
    <m/>
    <m/>
    <m/>
    <m/>
    <m/>
    <m/>
    <m/>
  </r>
  <r>
    <x v="6"/>
    <x v="1"/>
    <m/>
    <m/>
    <m/>
    <m/>
    <m/>
    <m/>
    <m/>
    <m/>
    <m/>
    <m/>
  </r>
  <r>
    <x v="7"/>
    <x v="1"/>
    <m/>
    <m/>
    <m/>
    <m/>
    <m/>
    <m/>
    <m/>
    <m/>
    <m/>
    <m/>
  </r>
  <r>
    <x v="8"/>
    <x v="1"/>
    <n v="0"/>
    <n v="0"/>
    <n v="0"/>
    <n v="0"/>
    <n v="0"/>
    <n v="0"/>
    <n v="0"/>
    <n v="0"/>
    <n v="4"/>
    <n v="4"/>
  </r>
  <r>
    <x v="0"/>
    <x v="2"/>
    <m/>
    <m/>
    <m/>
    <m/>
    <m/>
    <m/>
    <m/>
    <m/>
    <m/>
    <m/>
  </r>
  <r>
    <x v="1"/>
    <x v="2"/>
    <m/>
    <m/>
    <m/>
    <m/>
    <m/>
    <m/>
    <m/>
    <m/>
    <m/>
    <m/>
  </r>
  <r>
    <x v="2"/>
    <x v="2"/>
    <m/>
    <n v="21"/>
    <n v="55"/>
    <n v="64"/>
    <n v="31"/>
    <m/>
    <m/>
    <m/>
    <m/>
    <n v="186"/>
  </r>
  <r>
    <x v="3"/>
    <x v="2"/>
    <m/>
    <m/>
    <n v="9"/>
    <n v="157"/>
    <n v="108"/>
    <n v="27"/>
    <m/>
    <m/>
    <n v="22"/>
    <n v="314"/>
  </r>
  <r>
    <x v="4"/>
    <x v="2"/>
    <m/>
    <m/>
    <m/>
    <m/>
    <m/>
    <m/>
    <m/>
    <m/>
    <n v="20"/>
    <n v="20"/>
  </r>
  <r>
    <x v="5"/>
    <x v="2"/>
    <n v="161"/>
    <n v="113"/>
    <n v="126"/>
    <n v="65"/>
    <n v="27"/>
    <m/>
    <m/>
    <m/>
    <m/>
    <n v="501"/>
  </r>
  <r>
    <x v="6"/>
    <x v="2"/>
    <n v="19"/>
    <n v="38"/>
    <n v="36"/>
    <n v="29"/>
    <m/>
    <m/>
    <m/>
    <m/>
    <m/>
    <n v="134"/>
  </r>
  <r>
    <x v="7"/>
    <x v="2"/>
    <n v="186"/>
    <n v="172"/>
    <n v="229"/>
    <n v="326"/>
    <n v="182"/>
    <n v="45"/>
    <m/>
    <m/>
    <n v="25"/>
    <n v="1165"/>
  </r>
  <r>
    <x v="8"/>
    <x v="2"/>
    <n v="0"/>
    <n v="21"/>
    <n v="64"/>
    <n v="221"/>
    <n v="139"/>
    <n v="27"/>
    <n v="0"/>
    <n v="0"/>
    <n v="67"/>
    <n v="530"/>
  </r>
  <r>
    <x v="0"/>
    <x v="3"/>
    <m/>
    <m/>
    <m/>
    <m/>
    <m/>
    <m/>
    <m/>
    <m/>
    <m/>
    <m/>
  </r>
  <r>
    <x v="1"/>
    <x v="3"/>
    <m/>
    <m/>
    <m/>
    <m/>
    <m/>
    <m/>
    <m/>
    <m/>
    <m/>
    <m/>
  </r>
  <r>
    <x v="2"/>
    <x v="3"/>
    <m/>
    <m/>
    <m/>
    <m/>
    <m/>
    <m/>
    <m/>
    <m/>
    <m/>
    <m/>
  </r>
  <r>
    <x v="3"/>
    <x v="3"/>
    <m/>
    <m/>
    <m/>
    <n v="31"/>
    <n v="17"/>
    <m/>
    <m/>
    <m/>
    <m/>
    <n v="60"/>
  </r>
  <r>
    <x v="4"/>
    <x v="3"/>
    <m/>
    <m/>
    <m/>
    <m/>
    <m/>
    <m/>
    <m/>
    <m/>
    <m/>
    <m/>
  </r>
  <r>
    <x v="5"/>
    <x v="3"/>
    <m/>
    <m/>
    <m/>
    <m/>
    <m/>
    <m/>
    <m/>
    <m/>
    <n v="30"/>
    <n v="30"/>
  </r>
  <r>
    <x v="6"/>
    <x v="3"/>
    <m/>
    <m/>
    <m/>
    <m/>
    <m/>
    <m/>
    <m/>
    <m/>
    <n v="19"/>
    <n v="19"/>
  </r>
  <r>
    <x v="7"/>
    <x v="3"/>
    <n v="19"/>
    <m/>
    <m/>
    <n v="37"/>
    <n v="23"/>
    <m/>
    <m/>
    <m/>
    <n v="39"/>
    <n v="118"/>
  </r>
  <r>
    <x v="8"/>
    <x v="3"/>
    <n v="0"/>
    <n v="0"/>
    <n v="0"/>
    <n v="31"/>
    <n v="17"/>
    <n v="0"/>
    <n v="0"/>
    <n v="0"/>
    <n v="21"/>
    <n v="69"/>
  </r>
  <r>
    <x v="0"/>
    <x v="4"/>
    <m/>
    <m/>
    <m/>
    <m/>
    <m/>
    <m/>
    <m/>
    <m/>
    <m/>
    <m/>
  </r>
  <r>
    <x v="1"/>
    <x v="4"/>
    <m/>
    <m/>
    <m/>
    <m/>
    <m/>
    <m/>
    <m/>
    <m/>
    <m/>
    <m/>
  </r>
  <r>
    <x v="2"/>
    <x v="4"/>
    <m/>
    <m/>
    <m/>
    <m/>
    <m/>
    <m/>
    <m/>
    <m/>
    <n v="17"/>
    <n v="17"/>
  </r>
  <r>
    <x v="3"/>
    <x v="4"/>
    <m/>
    <m/>
    <m/>
    <n v="27"/>
    <n v="53"/>
    <n v="31"/>
    <n v="80"/>
    <n v="27"/>
    <m/>
    <n v="218"/>
  </r>
  <r>
    <x v="4"/>
    <x v="4"/>
    <m/>
    <m/>
    <m/>
    <m/>
    <m/>
    <m/>
    <m/>
    <m/>
    <m/>
    <m/>
  </r>
  <r>
    <x v="5"/>
    <x v="4"/>
    <n v="20"/>
    <n v="23"/>
    <n v="27"/>
    <n v="17"/>
    <m/>
    <m/>
    <m/>
    <m/>
    <m/>
    <n v="99"/>
  </r>
  <r>
    <x v="6"/>
    <x v="4"/>
    <m/>
    <m/>
    <m/>
    <m/>
    <m/>
    <m/>
    <m/>
    <m/>
    <m/>
    <m/>
  </r>
  <r>
    <x v="7"/>
    <x v="4"/>
    <n v="27"/>
    <n v="29"/>
    <n v="32"/>
    <n v="53"/>
    <n v="61"/>
    <n v="42"/>
    <n v="88"/>
    <n v="34"/>
    <m/>
    <n v="366"/>
  </r>
  <r>
    <x v="8"/>
    <x v="4"/>
    <n v="0"/>
    <n v="0"/>
    <n v="0"/>
    <n v="27"/>
    <n v="53"/>
    <n v="31"/>
    <n v="80"/>
    <n v="27"/>
    <n v="36"/>
    <n v="254"/>
  </r>
  <r>
    <x v="0"/>
    <x v="5"/>
    <m/>
    <m/>
    <m/>
    <m/>
    <m/>
    <m/>
    <m/>
    <m/>
    <m/>
    <m/>
  </r>
  <r>
    <x v="1"/>
    <x v="5"/>
    <m/>
    <m/>
    <m/>
    <m/>
    <m/>
    <m/>
    <m/>
    <m/>
    <m/>
    <m/>
  </r>
  <r>
    <x v="2"/>
    <x v="5"/>
    <m/>
    <m/>
    <m/>
    <m/>
    <m/>
    <m/>
    <m/>
    <m/>
    <n v="21"/>
    <n v="21"/>
  </r>
  <r>
    <x v="3"/>
    <x v="5"/>
    <m/>
    <m/>
    <m/>
    <n v="47"/>
    <n v="78"/>
    <n v="55"/>
    <n v="131"/>
    <n v="46"/>
    <m/>
    <n v="357"/>
  </r>
  <r>
    <x v="4"/>
    <x v="5"/>
    <m/>
    <m/>
    <m/>
    <m/>
    <m/>
    <m/>
    <m/>
    <m/>
    <n v="28"/>
    <n v="28"/>
  </r>
  <r>
    <x v="5"/>
    <x v="5"/>
    <n v="32"/>
    <n v="38"/>
    <n v="34"/>
    <n v="18"/>
    <m/>
    <m/>
    <m/>
    <m/>
    <n v="26"/>
    <n v="148"/>
  </r>
  <r>
    <x v="6"/>
    <x v="5"/>
    <m/>
    <m/>
    <m/>
    <m/>
    <m/>
    <m/>
    <m/>
    <m/>
    <n v="28"/>
    <n v="28"/>
  </r>
  <r>
    <x v="7"/>
    <x v="5"/>
    <n v="45"/>
    <n v="46"/>
    <n v="56"/>
    <n v="80"/>
    <n v="102"/>
    <n v="73"/>
    <n v="151"/>
    <n v="59"/>
    <m/>
    <n v="612"/>
  </r>
  <r>
    <x v="8"/>
    <x v="5"/>
    <n v="0"/>
    <n v="0"/>
    <n v="0"/>
    <n v="47"/>
    <n v="78"/>
    <n v="55"/>
    <n v="131"/>
    <n v="46"/>
    <n v="79"/>
    <n v="436"/>
  </r>
  <r>
    <x v="0"/>
    <x v="6"/>
    <m/>
    <m/>
    <m/>
    <m/>
    <m/>
    <m/>
    <m/>
    <m/>
    <m/>
    <m/>
  </r>
  <r>
    <x v="1"/>
    <x v="6"/>
    <m/>
    <m/>
    <m/>
    <m/>
    <m/>
    <m/>
    <m/>
    <m/>
    <m/>
    <m/>
  </r>
  <r>
    <x v="2"/>
    <x v="6"/>
    <m/>
    <m/>
    <m/>
    <m/>
    <m/>
    <m/>
    <m/>
    <m/>
    <m/>
    <m/>
  </r>
  <r>
    <x v="3"/>
    <x v="6"/>
    <m/>
    <m/>
    <m/>
    <m/>
    <m/>
    <m/>
    <m/>
    <m/>
    <m/>
    <m/>
  </r>
  <r>
    <x v="4"/>
    <x v="6"/>
    <m/>
    <m/>
    <m/>
    <m/>
    <m/>
    <m/>
    <m/>
    <m/>
    <m/>
    <m/>
  </r>
  <r>
    <x v="5"/>
    <x v="6"/>
    <m/>
    <m/>
    <m/>
    <m/>
    <m/>
    <m/>
    <m/>
    <m/>
    <m/>
    <m/>
  </r>
  <r>
    <x v="6"/>
    <x v="6"/>
    <m/>
    <m/>
    <m/>
    <m/>
    <m/>
    <m/>
    <m/>
    <m/>
    <m/>
    <m/>
  </r>
  <r>
    <x v="7"/>
    <x v="6"/>
    <m/>
    <m/>
    <m/>
    <m/>
    <m/>
    <m/>
    <m/>
    <m/>
    <m/>
    <m/>
  </r>
  <r>
    <x v="8"/>
    <x v="6"/>
    <n v="0"/>
    <n v="0"/>
    <n v="0"/>
    <n v="0"/>
    <n v="0"/>
    <n v="0"/>
    <n v="0"/>
    <n v="0"/>
    <n v="24"/>
    <n v="24"/>
  </r>
  <r>
    <x v="0"/>
    <x v="7"/>
    <m/>
    <m/>
    <m/>
    <m/>
    <m/>
    <m/>
    <m/>
    <m/>
    <m/>
    <m/>
  </r>
  <r>
    <x v="1"/>
    <x v="7"/>
    <m/>
    <m/>
    <m/>
    <m/>
    <m/>
    <m/>
    <m/>
    <m/>
    <m/>
    <m/>
  </r>
  <r>
    <x v="2"/>
    <x v="7"/>
    <m/>
    <m/>
    <n v="53"/>
    <n v="60"/>
    <n v="31"/>
    <n v="17"/>
    <m/>
    <m/>
    <n v="17"/>
    <n v="178"/>
  </r>
  <r>
    <x v="3"/>
    <x v="7"/>
    <m/>
    <m/>
    <m/>
    <n v="399"/>
    <n v="266"/>
    <n v="50"/>
    <n v="28"/>
    <m/>
    <m/>
    <n v="751"/>
  </r>
  <r>
    <x v="4"/>
    <x v="7"/>
    <m/>
    <m/>
    <m/>
    <m/>
    <m/>
    <m/>
    <m/>
    <m/>
    <m/>
    <m/>
  </r>
  <r>
    <x v="5"/>
    <x v="7"/>
    <n v="159"/>
    <n v="150"/>
    <n v="124"/>
    <n v="71"/>
    <m/>
    <m/>
    <m/>
    <m/>
    <n v="19"/>
    <n v="523"/>
  </r>
  <r>
    <x v="6"/>
    <x v="7"/>
    <n v="69"/>
    <n v="49"/>
    <n v="69"/>
    <n v="45"/>
    <m/>
    <m/>
    <m/>
    <m/>
    <n v="17"/>
    <n v="249"/>
  </r>
  <r>
    <x v="7"/>
    <x v="7"/>
    <n v="231"/>
    <n v="209"/>
    <n v="254"/>
    <n v="580"/>
    <n v="328"/>
    <n v="74"/>
    <n v="40"/>
    <m/>
    <m/>
    <n v="1721"/>
  </r>
  <r>
    <x v="8"/>
    <x v="7"/>
    <n v="0"/>
    <n v="0"/>
    <n v="53"/>
    <n v="459"/>
    <n v="297"/>
    <n v="67"/>
    <n v="28"/>
    <n v="0"/>
    <n v="45"/>
    <n v="949"/>
  </r>
  <r>
    <x v="0"/>
    <x v="8"/>
    <m/>
    <m/>
    <m/>
    <m/>
    <m/>
    <m/>
    <m/>
    <m/>
    <m/>
    <m/>
  </r>
  <r>
    <x v="1"/>
    <x v="8"/>
    <m/>
    <m/>
    <m/>
    <m/>
    <m/>
    <m/>
    <m/>
    <m/>
    <m/>
    <m/>
  </r>
  <r>
    <x v="2"/>
    <x v="8"/>
    <m/>
    <n v="30"/>
    <n v="131"/>
    <n v="174"/>
    <n v="127"/>
    <n v="39"/>
    <m/>
    <m/>
    <n v="22"/>
    <n v="523"/>
  </r>
  <r>
    <x v="3"/>
    <x v="8"/>
    <m/>
    <m/>
    <n v="21"/>
    <n v="1385"/>
    <n v="1000"/>
    <n v="164"/>
    <n v="75"/>
    <m/>
    <m/>
    <n v="2659"/>
  </r>
  <r>
    <x v="4"/>
    <x v="8"/>
    <m/>
    <m/>
    <m/>
    <m/>
    <m/>
    <m/>
    <m/>
    <m/>
    <n v="16"/>
    <n v="16"/>
  </r>
  <r>
    <x v="5"/>
    <x v="8"/>
    <n v="482"/>
    <n v="386"/>
    <n v="294"/>
    <n v="162"/>
    <n v="55"/>
    <n v="22"/>
    <m/>
    <m/>
    <m/>
    <n v="1405"/>
  </r>
  <r>
    <x v="6"/>
    <x v="8"/>
    <n v="212"/>
    <n v="158"/>
    <n v="177"/>
    <n v="117"/>
    <n v="59"/>
    <m/>
    <m/>
    <m/>
    <m/>
    <n v="735"/>
  </r>
  <r>
    <x v="7"/>
    <x v="8"/>
    <n v="704"/>
    <n v="577"/>
    <n v="628"/>
    <n v="1843"/>
    <n v="1247"/>
    <n v="243"/>
    <n v="102"/>
    <m/>
    <m/>
    <n v="5359"/>
  </r>
  <r>
    <x v="8"/>
    <x v="8"/>
    <n v="0"/>
    <n v="30"/>
    <n v="152"/>
    <n v="1559"/>
    <n v="1127"/>
    <n v="203"/>
    <n v="75"/>
    <n v="0"/>
    <n v="73"/>
    <n v="3219"/>
  </r>
  <r>
    <x v="0"/>
    <x v="9"/>
    <m/>
    <m/>
    <m/>
    <m/>
    <m/>
    <m/>
    <m/>
    <m/>
    <m/>
    <m/>
  </r>
  <r>
    <x v="1"/>
    <x v="9"/>
    <m/>
    <m/>
    <m/>
    <m/>
    <m/>
    <m/>
    <m/>
    <m/>
    <m/>
    <m/>
  </r>
  <r>
    <x v="2"/>
    <x v="9"/>
    <m/>
    <m/>
    <m/>
    <m/>
    <m/>
    <m/>
    <m/>
    <m/>
    <m/>
    <m/>
  </r>
  <r>
    <x v="3"/>
    <x v="9"/>
    <m/>
    <m/>
    <m/>
    <n v="40"/>
    <n v="22"/>
    <m/>
    <m/>
    <m/>
    <m/>
    <n v="73"/>
  </r>
  <r>
    <x v="4"/>
    <x v="9"/>
    <m/>
    <m/>
    <m/>
    <m/>
    <m/>
    <m/>
    <m/>
    <m/>
    <m/>
    <m/>
  </r>
  <r>
    <x v="5"/>
    <x v="9"/>
    <m/>
    <m/>
    <m/>
    <m/>
    <m/>
    <m/>
    <m/>
    <m/>
    <n v="25"/>
    <n v="25"/>
  </r>
  <r>
    <x v="6"/>
    <x v="9"/>
    <n v="38"/>
    <n v="22"/>
    <n v="17"/>
    <m/>
    <m/>
    <m/>
    <m/>
    <m/>
    <m/>
    <n v="82"/>
  </r>
  <r>
    <x v="7"/>
    <x v="9"/>
    <n v="46"/>
    <n v="30"/>
    <n v="24"/>
    <n v="50"/>
    <n v="25"/>
    <m/>
    <m/>
    <m/>
    <n v="12"/>
    <n v="187"/>
  </r>
  <r>
    <x v="8"/>
    <x v="9"/>
    <n v="0"/>
    <n v="0"/>
    <n v="0"/>
    <n v="40"/>
    <n v="22"/>
    <n v="0"/>
    <n v="0"/>
    <n v="0"/>
    <n v="18"/>
    <n v="80"/>
  </r>
  <r>
    <x v="0"/>
    <x v="10"/>
    <m/>
    <m/>
    <m/>
    <m/>
    <m/>
    <m/>
    <m/>
    <m/>
    <m/>
    <m/>
  </r>
  <r>
    <x v="1"/>
    <x v="10"/>
    <m/>
    <m/>
    <m/>
    <m/>
    <m/>
    <m/>
    <m/>
    <m/>
    <m/>
    <m/>
  </r>
  <r>
    <x v="2"/>
    <x v="10"/>
    <m/>
    <m/>
    <m/>
    <m/>
    <m/>
    <m/>
    <m/>
    <m/>
    <m/>
    <m/>
  </r>
  <r>
    <x v="3"/>
    <x v="10"/>
    <m/>
    <m/>
    <m/>
    <n v="16"/>
    <n v="18"/>
    <m/>
    <m/>
    <m/>
    <n v="18"/>
    <n v="52"/>
  </r>
  <r>
    <x v="4"/>
    <x v="10"/>
    <m/>
    <m/>
    <m/>
    <m/>
    <m/>
    <m/>
    <m/>
    <m/>
    <m/>
    <m/>
  </r>
  <r>
    <x v="5"/>
    <x v="10"/>
    <m/>
    <m/>
    <m/>
    <m/>
    <m/>
    <m/>
    <m/>
    <m/>
    <n v="24"/>
    <n v="24"/>
  </r>
  <r>
    <x v="6"/>
    <x v="10"/>
    <m/>
    <m/>
    <m/>
    <m/>
    <m/>
    <m/>
    <m/>
    <m/>
    <m/>
    <m/>
  </r>
  <r>
    <x v="7"/>
    <x v="10"/>
    <m/>
    <m/>
    <m/>
    <n v="30"/>
    <n v="23"/>
    <m/>
    <m/>
    <m/>
    <n v="48"/>
    <n v="101"/>
  </r>
  <r>
    <x v="8"/>
    <x v="10"/>
    <n v="0"/>
    <n v="0"/>
    <n v="0"/>
    <n v="16"/>
    <n v="18"/>
    <n v="0"/>
    <n v="0"/>
    <n v="0"/>
    <n v="35"/>
    <n v="69"/>
  </r>
  <r>
    <x v="0"/>
    <x v="11"/>
    <m/>
    <m/>
    <m/>
    <m/>
    <m/>
    <m/>
    <m/>
    <m/>
    <m/>
    <m/>
  </r>
  <r>
    <x v="1"/>
    <x v="11"/>
    <m/>
    <m/>
    <m/>
    <m/>
    <m/>
    <m/>
    <m/>
    <m/>
    <m/>
    <m/>
  </r>
  <r>
    <x v="2"/>
    <x v="11"/>
    <m/>
    <m/>
    <m/>
    <m/>
    <m/>
    <m/>
    <m/>
    <m/>
    <m/>
    <m/>
  </r>
  <r>
    <x v="3"/>
    <x v="11"/>
    <m/>
    <m/>
    <m/>
    <m/>
    <m/>
    <m/>
    <m/>
    <m/>
    <n v="21"/>
    <n v="21"/>
  </r>
  <r>
    <x v="4"/>
    <x v="11"/>
    <m/>
    <m/>
    <m/>
    <m/>
    <m/>
    <m/>
    <m/>
    <m/>
    <m/>
    <m/>
  </r>
  <r>
    <x v="5"/>
    <x v="11"/>
    <m/>
    <m/>
    <m/>
    <m/>
    <m/>
    <m/>
    <m/>
    <m/>
    <m/>
    <m/>
  </r>
  <r>
    <x v="6"/>
    <x v="11"/>
    <m/>
    <m/>
    <m/>
    <m/>
    <m/>
    <m/>
    <m/>
    <m/>
    <m/>
    <m/>
  </r>
  <r>
    <x v="7"/>
    <x v="11"/>
    <m/>
    <m/>
    <m/>
    <m/>
    <m/>
    <m/>
    <m/>
    <m/>
    <n v="29"/>
    <n v="29"/>
  </r>
  <r>
    <x v="8"/>
    <x v="11"/>
    <n v="0"/>
    <n v="0"/>
    <n v="0"/>
    <n v="0"/>
    <n v="0"/>
    <n v="0"/>
    <n v="0"/>
    <n v="0"/>
    <n v="21"/>
    <n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3524A7D-AAC2-4B39-9CE8-D2C1258FAC65}" name="Exit by Disability by Age Pivot Table" cacheId="0"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chartFormat="3">
  <location ref="A9:J22" firstHeaderRow="0" firstDataRow="1" firstDataCol="1" rowPageCount="1" colPageCount="1"/>
  <pivotFields count="12">
    <pivotField axis="axisPage" multipleItemSelectionAllowed="1" showAll="0">
      <items count="10">
        <item h="1" x="0"/>
        <item h="1" x="2"/>
        <item x="3"/>
        <item h="1" x="5"/>
        <item h="1" x="1"/>
        <item h="1" x="4"/>
        <item h="1" x="8"/>
        <item h="1" x="7"/>
        <item h="1" x="6"/>
        <item t="default"/>
      </items>
    </pivotField>
    <pivotField axis="axisRow" showAll="0">
      <items count="13">
        <item x="0"/>
        <item x="1"/>
        <item x="3"/>
        <item x="4"/>
        <item x="5"/>
        <item x="6"/>
        <item x="7"/>
        <item x="8"/>
        <item x="9"/>
        <item x="10"/>
        <item x="11"/>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s>
  <rowFields count="1">
    <field x="1"/>
  </rowFields>
  <rowItems count="13">
    <i>
      <x/>
    </i>
    <i>
      <x v="1"/>
    </i>
    <i>
      <x v="2"/>
    </i>
    <i>
      <x v="3"/>
    </i>
    <i>
      <x v="4"/>
    </i>
    <i>
      <x v="5"/>
    </i>
    <i>
      <x v="6"/>
    </i>
    <i>
      <x v="7"/>
    </i>
    <i>
      <x v="8"/>
    </i>
    <i>
      <x v="9"/>
    </i>
    <i>
      <x v="10"/>
    </i>
    <i>
      <x v="11"/>
    </i>
    <i t="grand">
      <x/>
    </i>
  </rowItems>
  <colFields count="1">
    <field x="-2"/>
  </colFields>
  <colItems count="9">
    <i>
      <x/>
    </i>
    <i i="1">
      <x v="1"/>
    </i>
    <i i="2">
      <x v="2"/>
    </i>
    <i i="3">
      <x v="3"/>
    </i>
    <i i="4">
      <x v="4"/>
    </i>
    <i i="5">
      <x v="5"/>
    </i>
    <i i="6">
      <x v="6"/>
    </i>
    <i i="7">
      <x v="7"/>
    </i>
    <i i="8">
      <x v="8"/>
    </i>
  </colItems>
  <pageFields count="1">
    <pageField fld="0" hier="-1"/>
  </pageFields>
  <dataFields count="9">
    <dataField name="Sum of Age 14" fld="2" baseField="1" baseItem="0"/>
    <dataField name="Sum of Age 15" fld="3" baseField="1" baseItem="0"/>
    <dataField name="Sum of Age 16" fld="4" baseField="1" baseItem="0"/>
    <dataField name="Sum of Age 17" fld="5" baseField="1" baseItem="0"/>
    <dataField name="Sum of Age 18" fld="6" baseField="1" baseItem="0"/>
    <dataField name="Sum of Age 19" fld="7" baseField="1" baseItem="0"/>
    <dataField name="Sum of Age 20" fld="8" baseField="1" baseItem="0"/>
    <dataField name="Sum of Age 21" fld="9" baseField="1" baseItem="0"/>
    <dataField name="Sum of Suppressed" fld="10" baseField="0" baseItem="0"/>
  </dataFields>
  <formats count="1">
    <format dxfId="15">
      <pivotArea dataOnly="0" labelOnly="1" outline="0" fieldPosition="0">
        <references count="1">
          <reference field="0" count="0"/>
        </references>
      </pivotArea>
    </format>
  </format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xit_Type" xr10:uid="{00000000-0013-0000-FFFF-FFFF01000000}" sourceName="Exit Type">
  <pivotTables>
    <pivotTable tabId="2" name="Exit by Disability by Age Pivot Table"/>
  </pivotTables>
  <data>
    <tabular pivotCacheId="1524630039">
      <items count="9">
        <i x="2"/>
        <i x="3" s="1"/>
        <i x="5"/>
        <i x="4"/>
        <i x="8"/>
        <i x="7"/>
        <i x="6"/>
        <i x="0" nd="1"/>
        <i x="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xit Type" xr10:uid="{00000000-0014-0000-FFFF-FFFF01000000}" cache="Slicer_Exit_Type" caption="Exit Type" style="SlicerStyleLight4" rowHeight="2476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C18" totalsRowShown="0" headerRowDxfId="61" headerRowBorderDxfId="60" tableBorderDxfId="59" totalsRowBorderDxfId="58">
  <autoFilter ref="A3:C18" xr:uid="{00000000-0009-0000-0100-000002000000}">
    <filterColumn colId="0" hiddenButton="1"/>
    <filterColumn colId="1" hiddenButton="1"/>
    <filterColumn colId="2" hiddenButton="1"/>
  </autoFilter>
  <tableColumns count="3">
    <tableColumn id="1" xr3:uid="{00000000-0010-0000-0000-000001000000}" name="Table 1. Overall Exits _x000a_How Students Exit School"/>
    <tableColumn id="2" xr3:uid="{00000000-0010-0000-0000-000002000000}" name="Age 14 to 21 Count"/>
    <tableColumn id="3" xr3:uid="{00000000-0010-0000-0000-000003000000}" name="% of Exiting School" dataDxfId="57" dataCellStyle="Percent">
      <calculatedColumnFormula>B4/$B$18</calculatedColumnFormula>
    </tableColumn>
  </tableColumns>
  <tableStyleInfo name="TableStyleLight8"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20:F30" totalsRowShown="0" headerRowDxfId="56" tableBorderDxfId="55">
  <autoFilter ref="A20:F30" xr:uid="{00000000-0009-0000-0100-00000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Table 2. Exits by Sex_x000a_How Students Exit School"/>
    <tableColumn id="2" xr3:uid="{00000000-0010-0000-0100-000002000000}" name="Male Count"/>
    <tableColumn id="3" xr3:uid="{00000000-0010-0000-0100-000003000000}" name="Female Count"/>
    <tableColumn id="4" xr3:uid="{00000000-0010-0000-0100-000004000000}" name="Total Age 14 to 21 Count" dataDxfId="54"/>
    <tableColumn id="5" xr3:uid="{00000000-0010-0000-0100-000005000000}" name="Male % of Category" dataDxfId="53" dataCellStyle="Percent">
      <calculatedColumnFormula>B21/$D21</calculatedColumnFormula>
    </tableColumn>
    <tableColumn id="6" xr3:uid="{00000000-0010-0000-0100-000006000000}" name="Female % of Category" dataDxfId="52" dataCellStyle="Percent">
      <calculatedColumnFormula>C21/$D21</calculatedColumnFormula>
    </tableColumn>
  </tableColumns>
  <tableStyleInfo name="TableStyleLight8"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32:F42" totalsRowShown="0" headerRowDxfId="51" headerRowBorderDxfId="50" tableBorderDxfId="49" totalsRowBorderDxfId="48">
  <autoFilter ref="A32:F42" xr:uid="{00000000-0009-0000-0100-00000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Table 3. Exits by English Language Learner Status _x000a_How Students Exit School"/>
    <tableColumn id="2" xr3:uid="{00000000-0010-0000-0200-000002000000}" name="Limited English Proficiency Count" dataDxfId="47"/>
    <tableColumn id="3" xr3:uid="{00000000-0010-0000-0200-000003000000}" name="Non-limited English Proficiency %" dataDxfId="46"/>
    <tableColumn id="4" xr3:uid="{00000000-0010-0000-0200-000004000000}" name="Total Age 14 to 21 Count" dataDxfId="45"/>
    <tableColumn id="5" xr3:uid="{00000000-0010-0000-0200-000005000000}" name="Limited English proficiency % of Category" dataDxfId="44" dataCellStyle="Percent">
      <calculatedColumnFormula>B33/$D33</calculatedColumnFormula>
    </tableColumn>
    <tableColumn id="6" xr3:uid="{00000000-0010-0000-0200-000006000000}" name="Non-limited English proficiency % of Category" dataDxfId="43" dataCellStyle="Percent">
      <calculatedColumnFormula>C33/$D33</calculatedColumnFormula>
    </tableColumn>
  </tableColumns>
  <tableStyleInfo name="TableStyleLight8"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46:R56" totalsRowShown="0" headerRowDxfId="42" headerRowBorderDxfId="41" tableBorderDxfId="40" totalsRowBorderDxfId="39">
  <autoFilter ref="A46:R5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0000000-0010-0000-0300-000001000000}" name="Table 4.  Exits by Race_x000a_How Students Exit School"/>
    <tableColumn id="2" xr3:uid="{00000000-0010-0000-0300-000002000000}" name="American Indian or Alaska Native Count "/>
    <tableColumn id="3" xr3:uid="{00000000-0010-0000-0300-000003000000}" name="Asian Count "/>
    <tableColumn id="4" xr3:uid="{00000000-0010-0000-0300-000004000000}" name="Black or African American Count  "/>
    <tableColumn id="5" xr3:uid="{00000000-0010-0000-0300-000005000000}" name="Hispanic/ Latino Count"/>
    <tableColumn id="6" xr3:uid="{00000000-0010-0000-0300-000006000000}" name="Two or more races Count"/>
    <tableColumn id="7" xr3:uid="{00000000-0010-0000-0300-000007000000}" name="Native Hawaiian or Other Pacific Islander Count"/>
    <tableColumn id="8" xr3:uid="{00000000-0010-0000-0300-000008000000}" name="White Count "/>
    <tableColumn id="17" xr3:uid="{E379F71F-F677-4643-A92C-FACE2B302462}" name="Suppressed"/>
    <tableColumn id="9" xr3:uid="{00000000-0010-0000-0300-000009000000}" name="Total Age 14 to 21 Count" dataDxfId="38"/>
    <tableColumn id="10" xr3:uid="{00000000-0010-0000-0300-00000A000000}" name="American Indian or Alaska Native % of Category">
      <calculatedColumnFormula>B47/$J47</calculatedColumnFormula>
    </tableColumn>
    <tableColumn id="11" xr3:uid="{00000000-0010-0000-0300-00000B000000}" name="Asian % of Category">
      <calculatedColumnFormula>C47/$J47</calculatedColumnFormula>
    </tableColumn>
    <tableColumn id="12" xr3:uid="{00000000-0010-0000-0300-00000C000000}" name="Black or African American % of Category">
      <calculatedColumnFormula>D47/$J47</calculatedColumnFormula>
    </tableColumn>
    <tableColumn id="13" xr3:uid="{00000000-0010-0000-0300-00000D000000}" name="Hispanic/ Latino % of Category">
      <calculatedColumnFormula>E47/$J47</calculatedColumnFormula>
    </tableColumn>
    <tableColumn id="14" xr3:uid="{00000000-0010-0000-0300-00000E000000}" name="Two or more races % of Category">
      <calculatedColumnFormula>F47/$J47</calculatedColumnFormula>
    </tableColumn>
    <tableColumn id="15" xr3:uid="{00000000-0010-0000-0300-00000F000000}" name="Native Hawaiian or Other Pacific Islander % of Category">
      <calculatedColumnFormula>G47/$J47</calculatedColumnFormula>
    </tableColumn>
    <tableColumn id="18" xr3:uid="{02C92AC2-6264-4E85-A3FF-0F3C72FAF37C}" name="% Suppressed"/>
    <tableColumn id="16" xr3:uid="{00000000-0010-0000-0300-000010000000}" name="White % of Category">
      <calculatedColumnFormula>H47/$J47</calculatedColumnFormula>
    </tableColumn>
  </tableColumns>
  <tableStyleInfo name="TableStyleLight8"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58:T68" totalsRowShown="0" headerRowDxfId="37" headerRowBorderDxfId="36" tableBorderDxfId="35" totalsRowBorderDxfId="34">
  <autoFilter ref="A58:T6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0400-000001000000}" name="Table 5. Exits by Age_x000a_How Students Exit School"/>
    <tableColumn id="2" xr3:uid="{00000000-0010-0000-0400-000002000000}" name="Age 14 Count"/>
    <tableColumn id="3" xr3:uid="{00000000-0010-0000-0400-000003000000}" name="Age 15 Count"/>
    <tableColumn id="4" xr3:uid="{00000000-0010-0000-0400-000004000000}" name="Age 16 Count"/>
    <tableColumn id="5" xr3:uid="{00000000-0010-0000-0400-000005000000}" name="Age 17 Count"/>
    <tableColumn id="6" xr3:uid="{00000000-0010-0000-0400-000006000000}" name="Age 18 Count"/>
    <tableColumn id="7" xr3:uid="{00000000-0010-0000-0400-000007000000}" name="Age 19 Count"/>
    <tableColumn id="8" xr3:uid="{00000000-0010-0000-0400-000008000000}" name="Age 20 Count"/>
    <tableColumn id="9" xr3:uid="{00000000-0010-0000-0400-000009000000}" name="Age 21 Count"/>
    <tableColumn id="19" xr3:uid="{DBA28CB4-A491-42E3-BB6B-88DC95DE17B5}" name="Suppressed"/>
    <tableColumn id="10" xr3:uid="{00000000-0010-0000-0400-00000A000000}" name="Age 14 to 21 total Count" dataDxfId="33"/>
    <tableColumn id="11" xr3:uid="{00000000-0010-0000-0400-00000B000000}" name="Age 14 % of Category">
      <calculatedColumnFormula>B59/$K59</calculatedColumnFormula>
    </tableColumn>
    <tableColumn id="12" xr3:uid="{00000000-0010-0000-0400-00000C000000}" name="Age 15 % of Category">
      <calculatedColumnFormula>C59/$K59</calculatedColumnFormula>
    </tableColumn>
    <tableColumn id="13" xr3:uid="{00000000-0010-0000-0400-00000D000000}" name="Age 16 % of Category">
      <calculatedColumnFormula>D59/$K59</calculatedColumnFormula>
    </tableColumn>
    <tableColumn id="14" xr3:uid="{00000000-0010-0000-0400-00000E000000}" name="Age 17 % of Category">
      <calculatedColumnFormula>E59/$K59</calculatedColumnFormula>
    </tableColumn>
    <tableColumn id="15" xr3:uid="{00000000-0010-0000-0400-00000F000000}" name="Age 18 % of Category">
      <calculatedColumnFormula>F59/$K59</calculatedColumnFormula>
    </tableColumn>
    <tableColumn id="16" xr3:uid="{00000000-0010-0000-0400-000010000000}" name="Age 19 % of Category">
      <calculatedColumnFormula>G59/$K59</calculatedColumnFormula>
    </tableColumn>
    <tableColumn id="17" xr3:uid="{00000000-0010-0000-0400-000011000000}" name="Age 20 % of Category">
      <calculatedColumnFormula>H59/$K59</calculatedColumnFormula>
    </tableColumn>
    <tableColumn id="18" xr3:uid="{00000000-0010-0000-0400-000012000000}" name="Age 21 % of Category">
      <calculatedColumnFormula>I59/$K59</calculatedColumnFormula>
    </tableColumn>
    <tableColumn id="20" xr3:uid="{C4B7B6EF-2E18-4638-B91F-73E333A1208A}" name="% Suppressed"/>
  </tableColumns>
  <tableStyleInfo name="TableStyleLight8"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71:O92" totalsRowShown="0" headerRowDxfId="32" dataDxfId="30" headerRowBorderDxfId="31" tableBorderDxfId="29" dataCellStyle="Percent">
  <autoFilter ref="A71:O92"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500-000001000000}" name="Table 6. Exits by Disability_x000a_How Students Exit School"/>
    <tableColumn id="2" xr3:uid="{00000000-0010-0000-0500-000002000000}" name="Autism Count" dataDxfId="28" dataCellStyle="Percent">
      <calculatedColumnFormula>B61/$O61</calculatedColumnFormula>
    </tableColumn>
    <tableColumn id="3" xr3:uid="{00000000-0010-0000-0500-000003000000}" name="Deaf-blindness Count" dataDxfId="27" dataCellStyle="Percent">
      <calculatedColumnFormula>C61/$O61</calculatedColumnFormula>
    </tableColumn>
    <tableColumn id="4" xr3:uid="{00000000-0010-0000-0500-000004000000}" name="Serious Emotional Disability Count" dataDxfId="26" dataCellStyle="Percent">
      <calculatedColumnFormula>D61/$O61</calculatedColumnFormula>
    </tableColumn>
    <tableColumn id="5" xr3:uid="{00000000-0010-0000-0500-000005000000}" name="Hearing Impairment Count" dataDxfId="25" dataCellStyle="Percent">
      <calculatedColumnFormula>E61/$O61</calculatedColumnFormula>
    </tableColumn>
    <tableColumn id="6" xr3:uid="{00000000-0010-0000-0500-000006000000}" name="Multiple Disabilities Count" dataDxfId="24" dataCellStyle="Percent">
      <calculatedColumnFormula>F61/$O61</calculatedColumnFormula>
    </tableColumn>
    <tableColumn id="7" xr3:uid="{00000000-0010-0000-0500-000007000000}" name="Intellectual Disability Count" dataDxfId="23" dataCellStyle="Percent">
      <calculatedColumnFormula>G61/$O61</calculatedColumnFormula>
    </tableColumn>
    <tableColumn id="8" xr3:uid="{00000000-0010-0000-0500-000008000000}" name="Other Health Impairment Count" dataDxfId="22" dataCellStyle="Percent">
      <calculatedColumnFormula>H61/$O61</calculatedColumnFormula>
    </tableColumn>
    <tableColumn id="9" xr3:uid="{00000000-0010-0000-0500-000009000000}" name="Orthopedic Impairment Count" dataDxfId="21" dataCellStyle="Percent">
      <calculatedColumnFormula>I61/$O61</calculatedColumnFormula>
    </tableColumn>
    <tableColumn id="10" xr3:uid="{00000000-0010-0000-0500-00000A000000}" name="Specific Learning Disability Count" dataDxfId="20" dataCellStyle="Percent">
      <calculatedColumnFormula>K61/$O61</calculatedColumnFormula>
    </tableColumn>
    <tableColumn id="11" xr3:uid="{00000000-0010-0000-0500-00000B000000}" name="Speech or Language Impairment Count" dataDxfId="19" dataCellStyle="Percent">
      <calculatedColumnFormula>L61/$O61</calculatedColumnFormula>
    </tableColumn>
    <tableColumn id="12" xr3:uid="{00000000-0010-0000-0500-00000C000000}" name="Traumatic Brain Injury Count" dataDxfId="18" dataCellStyle="Percent">
      <calculatedColumnFormula>M61/$O61</calculatedColumnFormula>
    </tableColumn>
    <tableColumn id="13" xr3:uid="{00000000-0010-0000-0500-00000D000000}" name="Visual Impairment Count" dataDxfId="17" dataCellStyle="Percent">
      <calculatedColumnFormula>N61/$O61</calculatedColumnFormula>
    </tableColumn>
    <tableColumn id="15" xr3:uid="{E9F65199-1FD2-4C96-A688-3D9C0E45F06A}" name="Suppressed"/>
    <tableColumn id="14" xr3:uid="{00000000-0010-0000-0500-00000E000000}" name="Age 14 to 21 total Count" dataDxfId="16"/>
  </tableColumns>
  <tableStyleInfo name="TableStyleLight8"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26:L134" totalsRowShown="0" headerRowDxfId="14" headerRowBorderDxfId="13" tableBorderDxfId="12">
  <autoFilter ref="A26:L13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600-000001000000}" name="Exit Type" dataDxfId="11"/>
    <tableColumn id="2" xr3:uid="{00000000-0010-0000-0600-000002000000}" name="Disability" dataDxfId="10"/>
    <tableColumn id="3" xr3:uid="{00000000-0010-0000-0600-000003000000}" name="Age 14" dataDxfId="9"/>
    <tableColumn id="4" xr3:uid="{00000000-0010-0000-0600-000004000000}" name="Age 15" dataDxfId="8"/>
    <tableColumn id="5" xr3:uid="{00000000-0010-0000-0600-000005000000}" name="Age 16" dataDxfId="7"/>
    <tableColumn id="6" xr3:uid="{00000000-0010-0000-0600-000006000000}" name="Age 17" dataDxfId="6"/>
    <tableColumn id="7" xr3:uid="{00000000-0010-0000-0600-000007000000}" name="Age 18" dataDxfId="5"/>
    <tableColumn id="8" xr3:uid="{00000000-0010-0000-0600-000008000000}" name="Age 19" dataDxfId="4"/>
    <tableColumn id="9" xr3:uid="{00000000-0010-0000-0600-000009000000}" name="Age 20" dataDxfId="3"/>
    <tableColumn id="12" xr3:uid="{2C0EE8DF-2A58-469A-ADE4-92B2D319C61C}" name="Age 21" dataDxfId="2"/>
    <tableColumn id="10" xr3:uid="{00000000-0010-0000-0600-00000A000000}" name="Suppressed" dataDxfId="1"/>
    <tableColumn id="11" xr3:uid="{00000000-0010-0000-0600-00000B000000}" name="Age 14 to 21 total" dataDxfId="0"/>
  </tableColumns>
  <tableStyleInfo name="TableStyleLight8" showFirstColumn="1"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DE">
  <a:themeElements>
    <a:clrScheme name="CDE">
      <a:dk1>
        <a:srgbClr val="5C6670"/>
      </a:dk1>
      <a:lt1>
        <a:sysClr val="window" lastClr="FFFFFF"/>
      </a:lt1>
      <a:dk2>
        <a:srgbClr val="6D3A5D"/>
      </a:dk2>
      <a:lt2>
        <a:srgbClr val="D3CCBC"/>
      </a:lt2>
      <a:accent1>
        <a:srgbClr val="8DC63F"/>
      </a:accent1>
      <a:accent2>
        <a:srgbClr val="FFC846"/>
      </a:accent2>
      <a:accent3>
        <a:srgbClr val="EF7521"/>
      </a:accent3>
      <a:accent4>
        <a:srgbClr val="46797A"/>
      </a:accent4>
      <a:accent5>
        <a:srgbClr val="488BC9"/>
      </a:accent5>
      <a:accent6>
        <a:srgbClr val="FF0000"/>
      </a:accent6>
      <a:hlink>
        <a:srgbClr val="101E8E"/>
      </a:hlink>
      <a:folHlink>
        <a:srgbClr val="18375D"/>
      </a:folHlink>
    </a:clrScheme>
    <a:fontScheme name="CDE Brand">
      <a:majorFont>
        <a:latin typeface="Museo Slab 500"/>
        <a:ea typeface=""/>
        <a:cs typeface=""/>
      </a:majorFont>
      <a:minorFont>
        <a:latin typeface="Trebuchet MS"/>
        <a:ea typeface=""/>
        <a:cs typeface=""/>
      </a:minorFont>
    </a:fontScheme>
    <a:fmtScheme name="Grid">
      <a:fillStyleLst>
        <a:solidFill>
          <a:schemeClr val="phClr"/>
        </a:solidFill>
        <a:solidFill>
          <a:schemeClr val="phClr">
            <a:tint val="50000"/>
          </a:schemeClr>
        </a:solidFill>
        <a:gradFill rotWithShape="1">
          <a:gsLst>
            <a:gs pos="0">
              <a:schemeClr val="phClr"/>
            </a:gs>
            <a:gs pos="90000">
              <a:schemeClr val="phClr">
                <a:shade val="100000"/>
              </a:schemeClr>
            </a:gs>
            <a:gs pos="100000">
              <a:schemeClr val="phClr">
                <a:shade val="85000"/>
              </a:schemeClr>
            </a:gs>
          </a:gsLst>
          <a:path path="circle">
            <a:fillToRect l="100000" t="100000" r="100000" b="100000"/>
          </a:path>
        </a:gra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effectStyle>
        <a:effectStyle>
          <a:effectLst>
            <a:outerShdw blurRad="31750" dist="25400" dir="5400000" rotWithShape="0">
              <a:srgbClr val="000000">
                <a:alpha val="50000"/>
              </a:srgbClr>
            </a:outerShdw>
          </a:effectLst>
        </a:effectStyle>
        <a:effectStyle>
          <a:effectLst>
            <a:outerShdw blurRad="38100" dist="25400" dir="5400000" rotWithShape="0">
              <a:srgbClr val="000000">
                <a:alpha val="45000"/>
              </a:srgbClr>
            </a:outerShdw>
          </a:effectLst>
          <a:scene3d>
            <a:camera prst="orthographicFront">
              <a:rot lat="0" lon="0" rev="0"/>
            </a:camera>
            <a:lightRig rig="brightRoom" dir="t"/>
          </a:scene3d>
          <a:sp3d extrusionH="12700" contourW="25400" prstMaterial="flat">
            <a:bevelT w="63500" h="152400" prst="angle"/>
            <a:contourClr>
              <a:schemeClr val="phClr">
                <a:shade val="30000"/>
              </a:schemeClr>
            </a:contourClr>
          </a:sp3d>
        </a:effectStyle>
      </a:effectStyleLst>
      <a:bgFillStyleLst>
        <a:solidFill>
          <a:schemeClr val="phClr"/>
        </a:solidFill>
        <a:solidFill>
          <a:schemeClr val="phClr">
            <a:tint val="90000"/>
            <a:shade val="93000"/>
            <a:satMod val="150000"/>
          </a:schemeClr>
        </a:solidFill>
        <a:blipFill rotWithShape="1">
          <a:blip xmlns:r="http://schemas.openxmlformats.org/officeDocument/2006/relationships" r:embed="rId1">
            <a:duotone>
              <a:schemeClr val="phClr">
                <a:tint val="95000"/>
              </a:schemeClr>
              <a:schemeClr val="phClr">
                <a:shade val="93000"/>
                <a:satMod val="110000"/>
              </a:schemeClr>
            </a:duotone>
          </a:blip>
          <a:tile tx="0" ty="0" sx="100000" sy="100000" flip="none" algn="tl"/>
        </a:blipFill>
      </a:bgFillStyleLst>
    </a:fmtScheme>
  </a:themeElements>
  <a:objectDefaults/>
  <a:extraClrSchemeLst/>
  <a:extLst>
    <a:ext uri="{05A4C25C-085E-4340-85A3-A5531E510DB2}">
      <thm15:themeFamily xmlns:thm15="http://schemas.microsoft.com/office/thememl/2012/main" name="CDE Flat2" id="{A5562DAE-6594-4DAC-A4E7-2E91B7527184}" vid="{2FC704C2-A200-4AD7-A40D-A0A6185D3480}"/>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97"/>
  <sheetViews>
    <sheetView tabSelected="1" zoomScale="70" zoomScaleNormal="70" workbookViewId="0">
      <selection activeCell="E21" sqref="E21:F22"/>
    </sheetView>
  </sheetViews>
  <sheetFormatPr defaultColWidth="0" defaultRowHeight="16.5" zeroHeight="1" x14ac:dyDescent="0.3"/>
  <cols>
    <col min="1" max="1" width="47" customWidth="1"/>
    <col min="2" max="15" width="14.75" customWidth="1"/>
    <col min="16" max="18" width="14.75" style="16" customWidth="1"/>
    <col min="19" max="20" width="13.25" customWidth="1"/>
    <col min="21" max="24" width="13.25" hidden="1" customWidth="1"/>
    <col min="25" max="25" width="13.25" style="3" hidden="1" customWidth="1"/>
    <col min="26" max="26" width="13.25" hidden="1" customWidth="1"/>
    <col min="27" max="27" width="0" hidden="1" customWidth="1"/>
    <col min="28" max="16384" width="8.875" hidden="1"/>
  </cols>
  <sheetData>
    <row r="1" spans="1:20" ht="81" customHeight="1" x14ac:dyDescent="0.3">
      <c r="A1" s="97" t="s">
        <v>128</v>
      </c>
      <c r="B1" s="97"/>
      <c r="C1" s="97"/>
      <c r="D1" s="97"/>
      <c r="E1" s="97"/>
      <c r="F1" s="97"/>
      <c r="G1" s="97"/>
      <c r="H1" s="97"/>
      <c r="I1" s="97"/>
      <c r="J1" s="97"/>
      <c r="K1" s="97"/>
      <c r="L1" s="97"/>
      <c r="M1" s="97"/>
      <c r="N1" s="97"/>
      <c r="O1" s="1"/>
      <c r="P1" s="1"/>
      <c r="Q1" s="1"/>
      <c r="R1" s="75"/>
      <c r="S1" s="80"/>
      <c r="T1" s="80"/>
    </row>
    <row r="2" spans="1:20" ht="14.45" x14ac:dyDescent="0.3">
      <c r="A2" s="16"/>
      <c r="B2" s="16"/>
      <c r="C2" s="16"/>
      <c r="D2" s="16"/>
      <c r="E2" s="16"/>
      <c r="F2" s="16"/>
      <c r="G2" s="16"/>
      <c r="H2" s="16"/>
      <c r="I2" s="16"/>
      <c r="J2" s="16"/>
      <c r="K2" s="16"/>
      <c r="L2" s="16"/>
      <c r="M2" s="16"/>
      <c r="N2" s="16"/>
      <c r="O2" s="16"/>
      <c r="S2" s="16"/>
      <c r="T2" s="16"/>
    </row>
    <row r="3" spans="1:20" ht="36" customHeight="1" x14ac:dyDescent="0.3">
      <c r="A3" s="41" t="s">
        <v>110</v>
      </c>
      <c r="B3" s="42" t="s">
        <v>127</v>
      </c>
      <c r="C3" s="43" t="s">
        <v>30</v>
      </c>
      <c r="D3" s="27" t="s">
        <v>118</v>
      </c>
      <c r="E3" s="16"/>
      <c r="F3" s="16"/>
      <c r="G3" s="16"/>
      <c r="H3" s="16"/>
      <c r="I3" s="16"/>
      <c r="J3" s="16"/>
      <c r="K3" s="16"/>
      <c r="L3" s="16"/>
      <c r="M3" s="16"/>
      <c r="N3" s="16"/>
      <c r="O3" s="16"/>
      <c r="S3" s="16"/>
      <c r="T3" s="16"/>
    </row>
    <row r="4" spans="1:20" x14ac:dyDescent="0.3">
      <c r="A4" s="31" t="s">
        <v>33</v>
      </c>
      <c r="B4">
        <v>41</v>
      </c>
      <c r="C4" s="38">
        <f>B4/$B$9</f>
        <v>6.6300129366106079E-3</v>
      </c>
      <c r="D4" s="27" t="s">
        <v>118</v>
      </c>
      <c r="E4" s="16"/>
      <c r="F4" s="16"/>
      <c r="G4" s="16"/>
      <c r="H4" s="16"/>
      <c r="I4" s="16"/>
      <c r="J4" s="16"/>
      <c r="K4" s="16"/>
      <c r="L4" s="16"/>
      <c r="M4" s="16"/>
      <c r="N4" s="16"/>
      <c r="O4" s="16"/>
      <c r="S4" s="16"/>
      <c r="T4" s="16"/>
    </row>
    <row r="5" spans="1:20" x14ac:dyDescent="0.3">
      <c r="A5" s="31" t="s">
        <v>3</v>
      </c>
      <c r="B5">
        <v>50</v>
      </c>
      <c r="C5" s="38">
        <f t="shared" ref="C5:C9" si="0">B5/$B$9</f>
        <v>8.0853816300129368E-3</v>
      </c>
      <c r="D5" s="27" t="s">
        <v>118</v>
      </c>
      <c r="E5" s="16"/>
      <c r="F5" s="16"/>
      <c r="G5" s="16"/>
      <c r="H5" s="16"/>
      <c r="I5" s="16"/>
      <c r="J5" s="16"/>
      <c r="K5" s="16"/>
      <c r="L5" s="16"/>
      <c r="M5" s="16"/>
      <c r="N5" s="16"/>
      <c r="O5" s="16"/>
      <c r="S5" s="16"/>
      <c r="T5" s="16"/>
    </row>
    <row r="6" spans="1:20" x14ac:dyDescent="0.3">
      <c r="A6" s="31" t="s">
        <v>0</v>
      </c>
      <c r="B6">
        <v>988</v>
      </c>
      <c r="C6" s="38">
        <f t="shared" si="0"/>
        <v>0.15976714100905562</v>
      </c>
      <c r="D6" s="27" t="s">
        <v>118</v>
      </c>
      <c r="E6" s="16"/>
      <c r="F6" s="16"/>
      <c r="G6" s="16"/>
      <c r="H6" s="16"/>
      <c r="I6" s="16"/>
      <c r="J6" s="16"/>
      <c r="K6" s="16"/>
      <c r="L6" s="16"/>
      <c r="M6" s="16"/>
      <c r="N6" s="16"/>
      <c r="O6" s="16"/>
      <c r="S6" s="16"/>
      <c r="T6" s="16"/>
    </row>
    <row r="7" spans="1:20" x14ac:dyDescent="0.3">
      <c r="A7" s="31" t="s">
        <v>1</v>
      </c>
      <c r="B7">
        <v>5005</v>
      </c>
      <c r="C7" s="38">
        <f t="shared" si="0"/>
        <v>0.80934670116429497</v>
      </c>
      <c r="D7" s="27" t="s">
        <v>118</v>
      </c>
      <c r="E7" s="16"/>
      <c r="F7" s="16"/>
      <c r="G7" s="16"/>
      <c r="H7" s="16"/>
      <c r="I7" s="16"/>
      <c r="J7" s="16"/>
      <c r="K7" s="16"/>
      <c r="L7" s="16"/>
      <c r="M7" s="16"/>
      <c r="N7" s="16"/>
      <c r="O7" s="16"/>
      <c r="S7" s="16"/>
      <c r="T7" s="16"/>
    </row>
    <row r="8" spans="1:20" x14ac:dyDescent="0.3">
      <c r="A8" s="31" t="s">
        <v>4</v>
      </c>
      <c r="B8">
        <v>100</v>
      </c>
      <c r="C8" s="38">
        <f t="shared" si="0"/>
        <v>1.6170763260025874E-2</v>
      </c>
      <c r="D8" s="27" t="s">
        <v>118</v>
      </c>
      <c r="E8" s="16"/>
      <c r="F8" s="16"/>
      <c r="G8" s="16"/>
      <c r="H8" s="16"/>
      <c r="I8" s="16"/>
      <c r="J8" s="16"/>
      <c r="K8" s="16"/>
      <c r="L8" s="16"/>
      <c r="M8" s="16"/>
      <c r="N8" s="16"/>
      <c r="O8" s="16"/>
      <c r="S8" s="16"/>
      <c r="T8" s="16"/>
    </row>
    <row r="9" spans="1:20" ht="16.149999999999999" x14ac:dyDescent="0.35">
      <c r="A9" s="35" t="s">
        <v>34</v>
      </c>
      <c r="B9" s="9">
        <f>SUBTOTAL(109,B4:B8)</f>
        <v>6184</v>
      </c>
      <c r="C9" s="39">
        <f t="shared" si="0"/>
        <v>1</v>
      </c>
      <c r="D9" s="27" t="s">
        <v>118</v>
      </c>
      <c r="E9" s="16"/>
      <c r="F9" s="16"/>
      <c r="G9" s="16"/>
      <c r="H9" s="16"/>
      <c r="I9" s="16"/>
      <c r="J9" s="16"/>
      <c r="K9" s="16"/>
      <c r="L9" s="16"/>
      <c r="M9" s="16"/>
      <c r="N9" s="16"/>
      <c r="O9" s="16"/>
      <c r="S9" s="16"/>
      <c r="T9" s="16"/>
    </row>
    <row r="10" spans="1:20" ht="48.75" customHeight="1" x14ac:dyDescent="0.3">
      <c r="A10" s="36" t="s">
        <v>39</v>
      </c>
      <c r="B10" s="8" t="s">
        <v>29</v>
      </c>
      <c r="C10" s="40" t="s">
        <v>31</v>
      </c>
      <c r="D10" s="27" t="s">
        <v>118</v>
      </c>
      <c r="E10" s="16"/>
      <c r="F10" s="16"/>
      <c r="G10" s="16"/>
      <c r="H10" s="16"/>
      <c r="I10" s="16"/>
      <c r="J10" s="16"/>
      <c r="K10" s="16"/>
      <c r="L10" s="16"/>
      <c r="M10" s="16"/>
      <c r="N10" s="16"/>
      <c r="O10" s="16"/>
      <c r="S10" s="16"/>
      <c r="T10" s="16"/>
    </row>
    <row r="11" spans="1:20" ht="14.45" x14ac:dyDescent="0.3">
      <c r="A11" s="37" t="s">
        <v>33</v>
      </c>
      <c r="B11">
        <v>41</v>
      </c>
      <c r="C11" s="38">
        <f t="shared" ref="C11:C18" si="1">B11/$B$18</f>
        <v>3.8962273116031551E-3</v>
      </c>
      <c r="D11" s="27" t="s">
        <v>118</v>
      </c>
      <c r="E11" s="16"/>
      <c r="F11" s="16"/>
      <c r="G11" s="16"/>
      <c r="H11" s="16"/>
      <c r="I11" s="16"/>
      <c r="J11" s="16"/>
      <c r="K11" s="16"/>
      <c r="L11" s="16"/>
      <c r="M11" s="16"/>
      <c r="N11" s="16"/>
      <c r="O11" s="16"/>
      <c r="S11" s="16"/>
      <c r="T11" s="16"/>
    </row>
    <row r="12" spans="1:20" ht="14.45" x14ac:dyDescent="0.3">
      <c r="A12" s="37" t="s">
        <v>3</v>
      </c>
      <c r="B12">
        <v>50</v>
      </c>
      <c r="C12" s="38">
        <f t="shared" si="1"/>
        <v>4.7514967214672618E-3</v>
      </c>
      <c r="D12" s="27" t="s">
        <v>118</v>
      </c>
      <c r="E12" s="16"/>
      <c r="F12" s="16"/>
      <c r="G12" s="16"/>
      <c r="H12" s="16"/>
      <c r="I12" s="16"/>
      <c r="J12" s="16"/>
      <c r="K12" s="16"/>
      <c r="L12" s="16"/>
      <c r="M12" s="16"/>
      <c r="N12" s="16"/>
      <c r="O12" s="16"/>
      <c r="S12" s="16"/>
      <c r="T12" s="16"/>
    </row>
    <row r="13" spans="1:20" ht="14.45" x14ac:dyDescent="0.3">
      <c r="A13" s="37" t="s">
        <v>0</v>
      </c>
      <c r="B13">
        <v>988</v>
      </c>
      <c r="C13" s="38">
        <f t="shared" si="1"/>
        <v>9.3889575216193094E-2</v>
      </c>
      <c r="D13" s="27" t="s">
        <v>118</v>
      </c>
      <c r="E13" s="16"/>
      <c r="F13" s="16"/>
      <c r="G13" s="16"/>
      <c r="H13" s="16"/>
      <c r="I13" s="16"/>
      <c r="J13" s="16"/>
      <c r="K13" s="16"/>
      <c r="L13" s="16"/>
      <c r="M13" s="16"/>
      <c r="N13" s="16"/>
      <c r="O13" s="16"/>
      <c r="S13" s="16"/>
      <c r="T13" s="16"/>
    </row>
    <row r="14" spans="1:20" ht="14.45" x14ac:dyDescent="0.3">
      <c r="A14" s="37" t="s">
        <v>1</v>
      </c>
      <c r="B14">
        <v>5005</v>
      </c>
      <c r="C14" s="38">
        <f t="shared" si="1"/>
        <v>0.47562482181887294</v>
      </c>
      <c r="D14" s="27" t="s">
        <v>118</v>
      </c>
      <c r="E14" s="16"/>
      <c r="F14" s="16"/>
      <c r="G14" s="16"/>
      <c r="H14" s="16"/>
      <c r="I14" s="16"/>
      <c r="J14" s="16"/>
      <c r="K14" s="16"/>
      <c r="L14" s="16"/>
      <c r="M14" s="16"/>
      <c r="N14" s="16"/>
      <c r="O14" s="16"/>
      <c r="S14" s="16"/>
      <c r="T14" s="16"/>
    </row>
    <row r="15" spans="1:20" ht="14.45" x14ac:dyDescent="0.3">
      <c r="A15" s="37" t="s">
        <v>4</v>
      </c>
      <c r="B15">
        <v>100</v>
      </c>
      <c r="C15" s="38">
        <f t="shared" si="1"/>
        <v>9.5029934429345236E-3</v>
      </c>
      <c r="D15" s="27" t="s">
        <v>118</v>
      </c>
      <c r="E15" s="16"/>
      <c r="F15" s="16"/>
      <c r="G15" s="16"/>
      <c r="H15" s="16"/>
      <c r="I15" s="16"/>
      <c r="J15" s="16"/>
      <c r="K15" s="16"/>
      <c r="L15" s="16"/>
      <c r="M15" s="16"/>
      <c r="N15" s="16"/>
      <c r="O15" s="16"/>
      <c r="S15" s="16"/>
      <c r="T15" s="16"/>
    </row>
    <row r="16" spans="1:20" x14ac:dyDescent="0.3">
      <c r="A16" s="31" t="s">
        <v>2</v>
      </c>
      <c r="B16">
        <v>2967</v>
      </c>
      <c r="C16" s="38">
        <f t="shared" si="1"/>
        <v>0.28195381545186732</v>
      </c>
      <c r="D16" s="27" t="s">
        <v>118</v>
      </c>
      <c r="E16" s="16"/>
      <c r="F16" s="16"/>
      <c r="G16" s="16"/>
      <c r="H16" s="16"/>
      <c r="I16" s="16"/>
      <c r="J16" s="16"/>
      <c r="K16" s="16"/>
      <c r="L16" s="16"/>
      <c r="M16" s="16"/>
      <c r="N16" s="16"/>
      <c r="O16" s="16"/>
      <c r="S16" s="16"/>
      <c r="T16" s="16"/>
    </row>
    <row r="17" spans="1:20" x14ac:dyDescent="0.3">
      <c r="A17" s="31" t="s">
        <v>7</v>
      </c>
      <c r="B17">
        <v>1372</v>
      </c>
      <c r="C17" s="38">
        <f t="shared" si="1"/>
        <v>0.13038107003706167</v>
      </c>
      <c r="D17" s="27" t="s">
        <v>118</v>
      </c>
      <c r="E17" s="16"/>
      <c r="F17" s="16"/>
      <c r="G17" s="16"/>
      <c r="H17" s="16"/>
      <c r="I17" s="16"/>
      <c r="J17" s="16"/>
      <c r="K17" s="16"/>
      <c r="L17" s="16"/>
      <c r="M17" s="16"/>
      <c r="N17" s="16"/>
      <c r="O17" s="16"/>
      <c r="S17" s="16"/>
      <c r="T17" s="16"/>
    </row>
    <row r="18" spans="1:20" ht="16.149999999999999" x14ac:dyDescent="0.35">
      <c r="A18" s="44" t="s">
        <v>6</v>
      </c>
      <c r="B18" s="45">
        <f>SUBTOTAL(109,B11:B17)</f>
        <v>10523</v>
      </c>
      <c r="C18" s="46">
        <f t="shared" si="1"/>
        <v>1</v>
      </c>
      <c r="D18" s="27" t="s">
        <v>118</v>
      </c>
      <c r="E18" s="16"/>
      <c r="F18" s="16"/>
      <c r="G18" s="16"/>
      <c r="H18" s="16"/>
      <c r="I18" s="16"/>
      <c r="J18" s="16"/>
      <c r="K18" s="16"/>
      <c r="L18" s="16"/>
      <c r="M18" s="16"/>
      <c r="N18" s="16"/>
      <c r="O18" s="16"/>
      <c r="S18" s="16"/>
      <c r="T18" s="16"/>
    </row>
    <row r="19" spans="1:20" ht="14.45" x14ac:dyDescent="0.3">
      <c r="A19" s="16"/>
      <c r="B19" s="16"/>
      <c r="C19" s="16"/>
      <c r="D19" s="16"/>
      <c r="E19" s="16"/>
      <c r="F19" s="16"/>
      <c r="G19" s="16"/>
      <c r="H19" s="16"/>
      <c r="I19" s="16"/>
      <c r="J19" s="16"/>
      <c r="K19" s="16"/>
      <c r="L19" s="16"/>
      <c r="M19" s="16"/>
      <c r="N19" s="16"/>
      <c r="O19" s="16"/>
      <c r="S19" s="16"/>
      <c r="T19" s="16"/>
    </row>
    <row r="20" spans="1:20" ht="57.6" customHeight="1" x14ac:dyDescent="0.3">
      <c r="A20" s="41" t="s">
        <v>122</v>
      </c>
      <c r="B20" s="49" t="s">
        <v>35</v>
      </c>
      <c r="C20" s="49" t="s">
        <v>36</v>
      </c>
      <c r="D20" s="68" t="s">
        <v>29</v>
      </c>
      <c r="E20" s="42" t="s">
        <v>37</v>
      </c>
      <c r="F20" s="43" t="s">
        <v>38</v>
      </c>
      <c r="G20" s="27" t="s">
        <v>118</v>
      </c>
      <c r="H20" s="16"/>
      <c r="I20" s="16"/>
      <c r="J20" s="16"/>
      <c r="K20" s="16"/>
      <c r="L20" s="16"/>
      <c r="M20" s="16"/>
      <c r="N20" s="16"/>
      <c r="O20" s="16"/>
      <c r="S20" s="16"/>
      <c r="T20" s="16"/>
    </row>
    <row r="21" spans="1:20" ht="21.6" customHeight="1" x14ac:dyDescent="0.3">
      <c r="A21" s="31" t="s">
        <v>33</v>
      </c>
      <c r="B21" s="76" t="s">
        <v>130</v>
      </c>
      <c r="C21" s="76" t="s">
        <v>130</v>
      </c>
      <c r="D21" s="67">
        <v>41</v>
      </c>
      <c r="E21" s="98" t="s">
        <v>135</v>
      </c>
      <c r="F21" s="98" t="s">
        <v>135</v>
      </c>
      <c r="G21" s="27" t="s">
        <v>118</v>
      </c>
      <c r="H21" s="16"/>
      <c r="I21" s="16"/>
      <c r="J21" s="16"/>
      <c r="K21" s="16"/>
      <c r="L21" s="16"/>
      <c r="M21" s="16"/>
      <c r="N21" s="16"/>
      <c r="O21" s="16"/>
      <c r="S21" s="16"/>
      <c r="T21" s="16"/>
    </row>
    <row r="22" spans="1:20" ht="21.6" customHeight="1" x14ac:dyDescent="0.3">
      <c r="A22" s="31" t="s">
        <v>3</v>
      </c>
      <c r="B22" s="76" t="s">
        <v>130</v>
      </c>
      <c r="C22" s="76" t="s">
        <v>130</v>
      </c>
      <c r="D22" s="67">
        <v>50</v>
      </c>
      <c r="E22" s="98" t="s">
        <v>135</v>
      </c>
      <c r="F22" s="98" t="s">
        <v>135</v>
      </c>
      <c r="G22" s="27" t="s">
        <v>118</v>
      </c>
      <c r="H22" s="16"/>
      <c r="I22" s="16"/>
      <c r="J22" s="16"/>
      <c r="K22" s="16"/>
      <c r="L22" s="16"/>
      <c r="M22" s="16"/>
      <c r="N22" s="16"/>
      <c r="O22" s="16"/>
      <c r="S22" s="16"/>
      <c r="T22" s="16"/>
    </row>
    <row r="23" spans="1:20" ht="21.6" customHeight="1" x14ac:dyDescent="0.3">
      <c r="A23" s="31" t="s">
        <v>0</v>
      </c>
      <c r="B23" s="4">
        <v>726</v>
      </c>
      <c r="C23" s="4">
        <v>262</v>
      </c>
      <c r="D23" s="67">
        <v>988</v>
      </c>
      <c r="E23" s="7">
        <f t="shared" ref="E23:F26" si="2">B23/$D23</f>
        <v>0.73481781376518218</v>
      </c>
      <c r="F23" s="47">
        <f t="shared" si="2"/>
        <v>0.26518218623481782</v>
      </c>
      <c r="G23" s="27" t="s">
        <v>118</v>
      </c>
      <c r="H23" s="16"/>
      <c r="I23" s="16"/>
      <c r="J23" s="16"/>
      <c r="K23" s="16"/>
      <c r="L23" s="16"/>
      <c r="M23" s="16"/>
      <c r="N23" s="16"/>
      <c r="O23" s="16"/>
      <c r="S23" s="16"/>
      <c r="T23" s="16"/>
    </row>
    <row r="24" spans="1:20" ht="21.6" customHeight="1" x14ac:dyDescent="0.3">
      <c r="A24" s="31" t="s">
        <v>1</v>
      </c>
      <c r="B24" s="4">
        <v>3149</v>
      </c>
      <c r="C24" s="4">
        <v>1856</v>
      </c>
      <c r="D24" s="67">
        <v>5005</v>
      </c>
      <c r="E24" s="7">
        <f t="shared" si="2"/>
        <v>0.62917082917082912</v>
      </c>
      <c r="F24" s="47">
        <f t="shared" si="2"/>
        <v>0.37082917082917083</v>
      </c>
      <c r="G24" s="27" t="s">
        <v>118</v>
      </c>
      <c r="H24" s="16"/>
      <c r="I24" s="16"/>
      <c r="J24" s="16"/>
      <c r="K24" s="16"/>
      <c r="L24" s="16"/>
      <c r="M24" s="16"/>
      <c r="N24" s="16"/>
      <c r="O24" s="16"/>
      <c r="S24" s="16"/>
      <c r="T24" s="16"/>
    </row>
    <row r="25" spans="1:20" ht="21.6" customHeight="1" x14ac:dyDescent="0.3">
      <c r="A25" s="31" t="s">
        <v>4</v>
      </c>
      <c r="B25" s="4">
        <v>61</v>
      </c>
      <c r="C25" s="4">
        <v>39</v>
      </c>
      <c r="D25" s="67">
        <v>100</v>
      </c>
      <c r="E25" s="7">
        <f t="shared" si="2"/>
        <v>0.61</v>
      </c>
      <c r="F25" s="47">
        <f t="shared" si="2"/>
        <v>0.39</v>
      </c>
      <c r="G25" s="27" t="s">
        <v>118</v>
      </c>
      <c r="H25" s="16"/>
      <c r="I25" s="16"/>
      <c r="J25" s="16"/>
      <c r="K25" s="16"/>
      <c r="L25" s="16"/>
      <c r="M25" s="16"/>
      <c r="N25" s="16"/>
      <c r="O25" s="16"/>
      <c r="S25" s="16"/>
      <c r="T25" s="16"/>
    </row>
    <row r="26" spans="1:20" ht="21.6" customHeight="1" x14ac:dyDescent="0.35">
      <c r="A26" s="35" t="s">
        <v>5</v>
      </c>
      <c r="B26" s="9">
        <v>3984</v>
      </c>
      <c r="C26" s="9">
        <v>2200</v>
      </c>
      <c r="D26" s="9">
        <f>SUM(D21:D25)</f>
        <v>6184</v>
      </c>
      <c r="E26" s="11">
        <f t="shared" si="2"/>
        <v>0.64424320827943082</v>
      </c>
      <c r="F26" s="48">
        <f t="shared" si="2"/>
        <v>0.35575679172056923</v>
      </c>
      <c r="G26" s="27" t="s">
        <v>118</v>
      </c>
      <c r="H26" s="16"/>
      <c r="I26" s="16"/>
      <c r="J26" s="16"/>
      <c r="K26" s="16"/>
      <c r="L26" s="16"/>
      <c r="M26" s="16"/>
      <c r="N26" s="16"/>
      <c r="O26" s="16"/>
      <c r="S26" s="16"/>
      <c r="T26" s="16"/>
    </row>
    <row r="27" spans="1:20" ht="33.75" customHeight="1" x14ac:dyDescent="0.3">
      <c r="A27" s="36" t="s">
        <v>40</v>
      </c>
      <c r="B27" s="8" t="s">
        <v>35</v>
      </c>
      <c r="C27" s="8" t="s">
        <v>36</v>
      </c>
      <c r="D27" s="69" t="s">
        <v>29</v>
      </c>
      <c r="E27" s="8" t="s">
        <v>37</v>
      </c>
      <c r="F27" s="40" t="s">
        <v>38</v>
      </c>
      <c r="G27" s="27" t="s">
        <v>118</v>
      </c>
      <c r="H27" s="16"/>
      <c r="I27" s="16"/>
      <c r="J27" s="16"/>
      <c r="K27" s="16"/>
      <c r="L27" s="16"/>
      <c r="M27" s="16"/>
      <c r="N27" s="16"/>
      <c r="O27" s="16"/>
      <c r="S27" s="16"/>
      <c r="T27" s="16"/>
    </row>
    <row r="28" spans="1:20" ht="21" customHeight="1" x14ac:dyDescent="0.3">
      <c r="A28" s="31" t="s">
        <v>2</v>
      </c>
      <c r="B28" s="4">
        <v>1939</v>
      </c>
      <c r="C28" s="4">
        <v>1028</v>
      </c>
      <c r="D28" s="67">
        <v>2967</v>
      </c>
      <c r="E28" s="7">
        <f t="shared" ref="E28:F30" si="3">B28/$D28</f>
        <v>0.65352207617121671</v>
      </c>
      <c r="F28" s="47">
        <f t="shared" si="3"/>
        <v>0.34647792382878329</v>
      </c>
      <c r="G28" s="27" t="s">
        <v>118</v>
      </c>
      <c r="H28" s="16"/>
      <c r="I28" s="16"/>
      <c r="J28" s="16"/>
      <c r="K28" s="16"/>
      <c r="L28" s="16"/>
      <c r="M28" s="16"/>
      <c r="N28" s="16"/>
      <c r="O28" s="16"/>
      <c r="S28" s="16"/>
      <c r="T28" s="16"/>
    </row>
    <row r="29" spans="1:20" ht="21" customHeight="1" x14ac:dyDescent="0.3">
      <c r="A29" s="31" t="s">
        <v>7</v>
      </c>
      <c r="B29" s="4">
        <v>887</v>
      </c>
      <c r="C29" s="4">
        <v>485</v>
      </c>
      <c r="D29" s="67">
        <v>1372</v>
      </c>
      <c r="E29" s="7">
        <f t="shared" si="3"/>
        <v>0.64650145772594747</v>
      </c>
      <c r="F29" s="47">
        <f t="shared" si="3"/>
        <v>0.35349854227405247</v>
      </c>
      <c r="G29" s="27" t="s">
        <v>118</v>
      </c>
      <c r="H29" s="16"/>
      <c r="I29" s="16"/>
      <c r="J29" s="16"/>
      <c r="K29" s="16"/>
      <c r="L29" s="16"/>
      <c r="M29" s="16"/>
      <c r="N29" s="16"/>
      <c r="O29" s="16"/>
      <c r="S29" s="16"/>
      <c r="T29" s="16"/>
    </row>
    <row r="30" spans="1:20" ht="21" customHeight="1" x14ac:dyDescent="0.35">
      <c r="A30" s="44" t="s">
        <v>6</v>
      </c>
      <c r="B30" s="45">
        <v>6810</v>
      </c>
      <c r="C30" s="45">
        <v>3713</v>
      </c>
      <c r="D30" s="45">
        <f>SUM(Table3[[#This Row],[Male Count]:[Female Count]])</f>
        <v>10523</v>
      </c>
      <c r="E30" s="50">
        <f t="shared" si="3"/>
        <v>0.64715385346384113</v>
      </c>
      <c r="F30" s="51">
        <f t="shared" si="3"/>
        <v>0.35284614653615887</v>
      </c>
      <c r="G30" s="27" t="s">
        <v>118</v>
      </c>
      <c r="H30" s="16"/>
      <c r="I30" s="16"/>
      <c r="J30" s="16"/>
      <c r="K30" s="16"/>
      <c r="L30" s="16"/>
      <c r="M30" s="16"/>
      <c r="N30" s="16"/>
      <c r="O30" s="16"/>
      <c r="S30" s="16"/>
      <c r="T30" s="16"/>
    </row>
    <row r="31" spans="1:20" ht="14.45" x14ac:dyDescent="0.3">
      <c r="A31" s="16"/>
      <c r="B31" s="16"/>
      <c r="C31" s="16"/>
      <c r="D31" s="16"/>
      <c r="E31" s="16"/>
      <c r="F31" s="16"/>
      <c r="G31" s="16"/>
      <c r="H31" s="16"/>
      <c r="I31" s="16"/>
      <c r="J31" s="16"/>
      <c r="K31" s="16"/>
      <c r="L31" s="16"/>
      <c r="M31" s="16"/>
      <c r="N31" s="16"/>
      <c r="O31" s="16"/>
      <c r="S31" s="16"/>
      <c r="T31" s="16"/>
    </row>
    <row r="32" spans="1:20" ht="61.9" customHeight="1" x14ac:dyDescent="0.3">
      <c r="A32" s="41" t="s">
        <v>111</v>
      </c>
      <c r="B32" s="54" t="s">
        <v>43</v>
      </c>
      <c r="C32" s="54" t="s">
        <v>44</v>
      </c>
      <c r="D32" s="70" t="s">
        <v>29</v>
      </c>
      <c r="E32" s="54" t="s">
        <v>41</v>
      </c>
      <c r="F32" s="55" t="s">
        <v>42</v>
      </c>
      <c r="G32" s="27" t="s">
        <v>118</v>
      </c>
      <c r="H32" s="16"/>
      <c r="I32" s="16"/>
      <c r="J32" s="16"/>
      <c r="K32" s="16"/>
      <c r="L32" s="16"/>
      <c r="M32" s="16"/>
      <c r="N32" s="16"/>
      <c r="O32" s="16"/>
      <c r="S32" s="16"/>
      <c r="T32" s="16"/>
    </row>
    <row r="33" spans="1:26" ht="21" customHeight="1" x14ac:dyDescent="0.3">
      <c r="A33" s="31" t="s">
        <v>33</v>
      </c>
      <c r="B33" s="76" t="s">
        <v>130</v>
      </c>
      <c r="C33" s="76" t="s">
        <v>130</v>
      </c>
      <c r="D33" s="67">
        <v>41</v>
      </c>
      <c r="E33" s="98" t="s">
        <v>135</v>
      </c>
      <c r="F33" s="98" t="s">
        <v>135</v>
      </c>
      <c r="G33" s="27" t="s">
        <v>118</v>
      </c>
      <c r="H33" s="16"/>
      <c r="I33" s="16"/>
      <c r="J33" s="16"/>
      <c r="K33" s="16"/>
      <c r="L33" s="16"/>
      <c r="M33" s="16"/>
      <c r="N33" s="16"/>
      <c r="O33" s="16"/>
      <c r="S33" s="16"/>
      <c r="T33" s="16"/>
    </row>
    <row r="34" spans="1:26" ht="21" customHeight="1" x14ac:dyDescent="0.3">
      <c r="A34" s="31" t="s">
        <v>3</v>
      </c>
      <c r="B34" s="76" t="s">
        <v>130</v>
      </c>
      <c r="C34" s="76" t="s">
        <v>130</v>
      </c>
      <c r="D34" s="67">
        <v>50</v>
      </c>
      <c r="E34" s="98" t="s">
        <v>135</v>
      </c>
      <c r="F34" s="98" t="s">
        <v>135</v>
      </c>
      <c r="G34" s="27" t="s">
        <v>118</v>
      </c>
      <c r="H34" s="16"/>
      <c r="I34" s="16"/>
      <c r="J34" s="16"/>
      <c r="K34" s="16"/>
      <c r="L34" s="16"/>
      <c r="M34" s="16"/>
      <c r="N34" s="16"/>
      <c r="O34" s="16"/>
      <c r="S34" s="16"/>
      <c r="T34" s="16"/>
    </row>
    <row r="35" spans="1:26" ht="21" customHeight="1" x14ac:dyDescent="0.3">
      <c r="A35" s="31" t="s">
        <v>0</v>
      </c>
      <c r="B35" s="4">
        <v>159</v>
      </c>
      <c r="C35" s="4">
        <v>829</v>
      </c>
      <c r="D35" s="67">
        <v>988</v>
      </c>
      <c r="E35" s="7">
        <f t="shared" ref="E35:F38" si="4">B35/$D35</f>
        <v>0.16093117408906882</v>
      </c>
      <c r="F35" s="47">
        <f t="shared" si="4"/>
        <v>0.83906882591093113</v>
      </c>
      <c r="G35" s="27" t="s">
        <v>118</v>
      </c>
      <c r="H35" s="16"/>
      <c r="I35" s="16"/>
      <c r="J35" s="16"/>
      <c r="K35" s="16"/>
      <c r="L35" s="16"/>
      <c r="M35" s="16"/>
      <c r="N35" s="16"/>
      <c r="O35" s="16"/>
      <c r="S35" s="16"/>
      <c r="T35" s="16"/>
    </row>
    <row r="36" spans="1:26" ht="21" customHeight="1" x14ac:dyDescent="0.3">
      <c r="A36" s="31" t="s">
        <v>1</v>
      </c>
      <c r="B36" s="4">
        <v>598</v>
      </c>
      <c r="C36" s="4">
        <v>4407</v>
      </c>
      <c r="D36" s="67">
        <v>5005</v>
      </c>
      <c r="E36" s="7">
        <f t="shared" si="4"/>
        <v>0.11948051948051948</v>
      </c>
      <c r="F36" s="47">
        <f t="shared" si="4"/>
        <v>0.88051948051948048</v>
      </c>
      <c r="G36" s="27" t="s">
        <v>118</v>
      </c>
      <c r="H36" s="16"/>
      <c r="I36" s="16"/>
      <c r="J36" s="16"/>
      <c r="K36" s="16"/>
      <c r="L36" s="16"/>
      <c r="M36" s="16"/>
      <c r="N36" s="16"/>
      <c r="O36" s="16"/>
      <c r="S36" s="16"/>
      <c r="T36" s="16"/>
    </row>
    <row r="37" spans="1:26" ht="21" customHeight="1" x14ac:dyDescent="0.3">
      <c r="A37" s="31" t="s">
        <v>4</v>
      </c>
      <c r="B37" s="76" t="s">
        <v>130</v>
      </c>
      <c r="C37" s="76" t="s">
        <v>130</v>
      </c>
      <c r="D37" s="67">
        <v>100</v>
      </c>
      <c r="E37" s="7"/>
      <c r="F37" s="47"/>
      <c r="G37" s="27" t="s">
        <v>118</v>
      </c>
      <c r="H37" s="16"/>
      <c r="I37" s="16"/>
      <c r="J37" s="16"/>
      <c r="K37" s="16"/>
      <c r="L37" s="16"/>
      <c r="M37" s="16"/>
      <c r="N37" s="16"/>
      <c r="O37" s="16"/>
      <c r="S37" s="16"/>
      <c r="T37" s="16"/>
    </row>
    <row r="38" spans="1:26" ht="21" customHeight="1" x14ac:dyDescent="0.35">
      <c r="A38" s="35" t="s">
        <v>5</v>
      </c>
      <c r="B38" s="9">
        <v>779</v>
      </c>
      <c r="C38" s="9">
        <v>5405</v>
      </c>
      <c r="D38" s="9">
        <f>SUBTOTAL(109,D33:D37)</f>
        <v>6184</v>
      </c>
      <c r="E38" s="11">
        <f t="shared" si="4"/>
        <v>0.12597024579560157</v>
      </c>
      <c r="F38" s="48">
        <f t="shared" si="4"/>
        <v>0.87402975420439843</v>
      </c>
      <c r="G38" s="27" t="s">
        <v>118</v>
      </c>
      <c r="H38" s="16"/>
      <c r="I38" s="16"/>
      <c r="J38" s="16"/>
      <c r="K38" s="16"/>
      <c r="L38" s="16"/>
      <c r="M38" s="16"/>
      <c r="N38" s="16"/>
      <c r="O38" s="16"/>
      <c r="S38" s="16"/>
      <c r="T38" s="16"/>
    </row>
    <row r="39" spans="1:26" ht="60" customHeight="1" x14ac:dyDescent="0.3">
      <c r="A39" s="36" t="s">
        <v>40</v>
      </c>
      <c r="B39" s="12" t="s">
        <v>43</v>
      </c>
      <c r="C39" s="12" t="s">
        <v>44</v>
      </c>
      <c r="D39" s="69" t="s">
        <v>29</v>
      </c>
      <c r="E39" s="12" t="s">
        <v>41</v>
      </c>
      <c r="F39" s="53" t="s">
        <v>42</v>
      </c>
      <c r="G39" s="27" t="s">
        <v>118</v>
      </c>
      <c r="H39" s="16"/>
      <c r="I39" s="16"/>
      <c r="J39" s="16"/>
      <c r="K39" s="16"/>
      <c r="L39" s="16"/>
      <c r="M39" s="16"/>
      <c r="N39" s="16"/>
      <c r="O39" s="16"/>
      <c r="S39" s="16"/>
      <c r="T39" s="16"/>
    </row>
    <row r="40" spans="1:26" ht="21" customHeight="1" x14ac:dyDescent="0.3">
      <c r="A40" s="31" t="s">
        <v>2</v>
      </c>
      <c r="B40" s="4">
        <v>246</v>
      </c>
      <c r="C40" s="4">
        <v>2721</v>
      </c>
      <c r="D40" s="67">
        <v>2967</v>
      </c>
      <c r="E40" s="7">
        <f t="shared" ref="E40:F42" si="5">B40/$D40</f>
        <v>8.2912032355915072E-2</v>
      </c>
      <c r="F40" s="47">
        <f t="shared" si="5"/>
        <v>0.91708796764408496</v>
      </c>
      <c r="G40" s="27" t="s">
        <v>118</v>
      </c>
      <c r="H40" s="16"/>
      <c r="I40" s="16"/>
      <c r="J40" s="16"/>
      <c r="K40" s="16"/>
      <c r="L40" s="16"/>
      <c r="M40" s="16"/>
      <c r="N40" s="16"/>
      <c r="O40" s="16"/>
      <c r="S40" s="16"/>
      <c r="T40" s="16"/>
    </row>
    <row r="41" spans="1:26" ht="21" customHeight="1" x14ac:dyDescent="0.3">
      <c r="A41" s="31" t="s">
        <v>7</v>
      </c>
      <c r="B41" s="4">
        <v>68</v>
      </c>
      <c r="C41" s="4">
        <v>1304</v>
      </c>
      <c r="D41" s="67">
        <v>1372</v>
      </c>
      <c r="E41" s="7">
        <f t="shared" si="5"/>
        <v>4.9562682215743441E-2</v>
      </c>
      <c r="F41" s="47">
        <f t="shared" si="5"/>
        <v>0.95043731778425655</v>
      </c>
      <c r="G41" s="27" t="s">
        <v>118</v>
      </c>
      <c r="H41" s="16"/>
      <c r="I41" s="16"/>
      <c r="J41" s="16"/>
      <c r="K41" s="16"/>
      <c r="L41" s="16"/>
      <c r="M41" s="16"/>
      <c r="N41" s="16"/>
      <c r="O41" s="16"/>
      <c r="S41" s="16"/>
      <c r="T41" s="16"/>
    </row>
    <row r="42" spans="1:26" ht="21" customHeight="1" x14ac:dyDescent="0.35">
      <c r="A42" s="44" t="s">
        <v>6</v>
      </c>
      <c r="B42" s="9">
        <v>1093</v>
      </c>
      <c r="C42" s="9">
        <v>9430</v>
      </c>
      <c r="D42" s="9">
        <f>SUM(Table4[[#This Row],[Limited English Proficiency Count]:[Non-limited English Proficiency %]])</f>
        <v>10523</v>
      </c>
      <c r="E42" s="50">
        <f t="shared" si="5"/>
        <v>0.10386771833127435</v>
      </c>
      <c r="F42" s="51">
        <f t="shared" si="5"/>
        <v>0.89613228166872561</v>
      </c>
      <c r="G42" s="27" t="s">
        <v>118</v>
      </c>
      <c r="H42" s="16"/>
      <c r="I42" s="16"/>
      <c r="J42" s="16"/>
      <c r="K42" s="16"/>
      <c r="L42" s="16"/>
      <c r="M42" s="16"/>
      <c r="N42" s="16"/>
      <c r="O42" s="16"/>
      <c r="S42" s="16"/>
      <c r="T42" s="16"/>
    </row>
    <row r="43" spans="1:26" s="16" customFormat="1" ht="11.25" customHeight="1" x14ac:dyDescent="0.35">
      <c r="A43" s="88"/>
      <c r="B43" s="88"/>
      <c r="C43" s="88"/>
      <c r="D43" s="88"/>
      <c r="E43" s="89"/>
      <c r="F43" s="89"/>
      <c r="G43" s="27"/>
      <c r="Y43" s="90"/>
    </row>
    <row r="44" spans="1:26" s="16" customFormat="1" ht="26.25" customHeight="1" x14ac:dyDescent="0.35">
      <c r="A44" s="88"/>
      <c r="B44" s="88"/>
      <c r="C44" s="88"/>
      <c r="D44" s="94" t="s">
        <v>134</v>
      </c>
      <c r="E44" s="83" t="s">
        <v>133</v>
      </c>
      <c r="F44" s="89"/>
      <c r="G44" s="27"/>
      <c r="Y44" s="90"/>
    </row>
    <row r="45" spans="1:26" x14ac:dyDescent="0.3">
      <c r="A45" s="16"/>
      <c r="B45" s="16"/>
      <c r="C45" s="16"/>
      <c r="D45" s="16"/>
      <c r="E45" s="16"/>
      <c r="F45" s="16"/>
      <c r="G45" s="16"/>
      <c r="H45" s="16"/>
      <c r="I45" s="16"/>
      <c r="J45" s="16"/>
      <c r="K45" s="16"/>
      <c r="L45" s="16"/>
      <c r="M45" s="16"/>
      <c r="N45" s="16"/>
      <c r="O45" s="16"/>
      <c r="S45" s="16"/>
      <c r="T45" s="16"/>
    </row>
    <row r="46" spans="1:26" ht="66" x14ac:dyDescent="0.3">
      <c r="A46" s="41" t="s">
        <v>112</v>
      </c>
      <c r="B46" s="42" t="s">
        <v>45</v>
      </c>
      <c r="C46" s="42" t="s">
        <v>46</v>
      </c>
      <c r="D46" s="42" t="s">
        <v>47</v>
      </c>
      <c r="E46" s="42" t="s">
        <v>123</v>
      </c>
      <c r="F46" s="42" t="s">
        <v>124</v>
      </c>
      <c r="G46" s="42" t="s">
        <v>125</v>
      </c>
      <c r="H46" s="42" t="s">
        <v>48</v>
      </c>
      <c r="I46" s="42" t="s">
        <v>130</v>
      </c>
      <c r="J46" s="70" t="s">
        <v>29</v>
      </c>
      <c r="K46" s="42" t="s">
        <v>49</v>
      </c>
      <c r="L46" s="42" t="s">
        <v>50</v>
      </c>
      <c r="M46" s="42" t="s">
        <v>51</v>
      </c>
      <c r="N46" s="42" t="s">
        <v>126</v>
      </c>
      <c r="O46" s="42" t="s">
        <v>54</v>
      </c>
      <c r="P46" s="42" t="s">
        <v>52</v>
      </c>
      <c r="Q46" s="42" t="s">
        <v>131</v>
      </c>
      <c r="R46" s="42" t="s">
        <v>53</v>
      </c>
      <c r="S46" s="16"/>
      <c r="T46" s="16"/>
      <c r="U46" s="16"/>
      <c r="Y46"/>
      <c r="Z46" s="3"/>
    </row>
    <row r="47" spans="1:26" x14ac:dyDescent="0.3">
      <c r="A47" s="31" t="s">
        <v>33</v>
      </c>
      <c r="B47" s="95" t="s">
        <v>134</v>
      </c>
      <c r="C47" s="95" t="s">
        <v>134</v>
      </c>
      <c r="D47" s="95" t="s">
        <v>134</v>
      </c>
      <c r="E47" s="4">
        <v>19</v>
      </c>
      <c r="F47" s="95" t="s">
        <v>134</v>
      </c>
      <c r="G47" s="95" t="s">
        <v>134</v>
      </c>
      <c r="H47" s="4">
        <v>16</v>
      </c>
      <c r="I47" s="4">
        <v>6</v>
      </c>
      <c r="J47" s="65">
        <f>SUM(Table5[[#This Row],[American Indian or Alaska Native Count ]:[Suppressed]])</f>
        <v>41</v>
      </c>
      <c r="K47" s="96" t="s">
        <v>135</v>
      </c>
      <c r="L47" s="96" t="s">
        <v>135</v>
      </c>
      <c r="M47" s="96" t="s">
        <v>135</v>
      </c>
      <c r="N47" s="5">
        <f t="shared" ref="N47:N52" si="6">E47/$E$52</f>
        <v>7.7868852459016397E-3</v>
      </c>
      <c r="O47" s="96" t="s">
        <v>135</v>
      </c>
      <c r="P47" s="96" t="s">
        <v>135</v>
      </c>
      <c r="Q47" s="5">
        <f>H47/$H$52</f>
        <v>5.4813292223364167E-3</v>
      </c>
      <c r="R47" s="56">
        <f t="shared" ref="R47:R52" si="7">H47/$H$52</f>
        <v>5.4813292223364167E-3</v>
      </c>
      <c r="S47" s="16"/>
      <c r="T47" s="16"/>
      <c r="U47" s="16"/>
      <c r="Y47"/>
      <c r="Z47" s="3"/>
    </row>
    <row r="48" spans="1:26" x14ac:dyDescent="0.3">
      <c r="A48" s="31" t="s">
        <v>3</v>
      </c>
      <c r="B48" s="95" t="s">
        <v>134</v>
      </c>
      <c r="C48" s="95" t="s">
        <v>134</v>
      </c>
      <c r="D48" s="95" t="s">
        <v>134</v>
      </c>
      <c r="E48" s="4">
        <v>24</v>
      </c>
      <c r="F48" s="95" t="s">
        <v>134</v>
      </c>
      <c r="G48" s="95" t="s">
        <v>134</v>
      </c>
      <c r="H48" s="4">
        <v>21</v>
      </c>
      <c r="I48" s="4">
        <v>5</v>
      </c>
      <c r="J48" s="65">
        <f>SUM(Table5[[#This Row],[American Indian or Alaska Native Count ]:[Suppressed]])</f>
        <v>50</v>
      </c>
      <c r="K48" s="96" t="s">
        <v>135</v>
      </c>
      <c r="L48" s="96" t="s">
        <v>135</v>
      </c>
      <c r="M48" s="96" t="s">
        <v>135</v>
      </c>
      <c r="N48" s="5">
        <f t="shared" si="6"/>
        <v>9.8360655737704927E-3</v>
      </c>
      <c r="O48" s="96" t="s">
        <v>135</v>
      </c>
      <c r="P48" s="96" t="s">
        <v>135</v>
      </c>
      <c r="Q48" s="5">
        <f t="shared" ref="Q48:Q50" si="8">H48/$H$52</f>
        <v>7.1942446043165471E-3</v>
      </c>
      <c r="R48" s="56">
        <f t="shared" si="7"/>
        <v>7.1942446043165471E-3</v>
      </c>
      <c r="S48" s="16"/>
      <c r="T48" s="16"/>
      <c r="U48" s="16"/>
      <c r="Y48"/>
      <c r="Z48" s="3"/>
    </row>
    <row r="49" spans="1:26" x14ac:dyDescent="0.3">
      <c r="A49" s="31" t="s">
        <v>0</v>
      </c>
      <c r="B49" s="95" t="s">
        <v>134</v>
      </c>
      <c r="C49" s="95" t="s">
        <v>134</v>
      </c>
      <c r="D49" s="4">
        <v>66</v>
      </c>
      <c r="E49" s="4">
        <v>449</v>
      </c>
      <c r="F49" s="4">
        <v>44</v>
      </c>
      <c r="G49" s="95" t="s">
        <v>134</v>
      </c>
      <c r="H49" s="4">
        <v>412</v>
      </c>
      <c r="I49" s="4">
        <v>17</v>
      </c>
      <c r="J49" s="65">
        <f>SUM(Table5[[#This Row],[American Indian or Alaska Native Count ]:[Suppressed]])</f>
        <v>988</v>
      </c>
      <c r="K49" s="96" t="s">
        <v>135</v>
      </c>
      <c r="L49" s="96" t="s">
        <v>135</v>
      </c>
      <c r="M49" s="5">
        <f t="shared" ref="M49:M52" si="9">D49/$D$52</f>
        <v>0.16019417475728157</v>
      </c>
      <c r="N49" s="5">
        <f t="shared" si="6"/>
        <v>0.18401639344262294</v>
      </c>
      <c r="O49" s="5">
        <f t="shared" ref="O49:O52" si="10">F49/$F$52</f>
        <v>0.19469026548672566</v>
      </c>
      <c r="P49" s="96" t="s">
        <v>135</v>
      </c>
      <c r="Q49" s="5">
        <f t="shared" si="8"/>
        <v>0.14114422747516273</v>
      </c>
      <c r="R49" s="56">
        <f t="shared" si="7"/>
        <v>0.14114422747516273</v>
      </c>
      <c r="S49" s="16"/>
      <c r="T49" s="16"/>
      <c r="U49" s="16"/>
      <c r="Y49"/>
      <c r="Z49" s="3"/>
    </row>
    <row r="50" spans="1:26" x14ac:dyDescent="0.3">
      <c r="A50" s="31" t="s">
        <v>1</v>
      </c>
      <c r="B50" s="95" t="s">
        <v>134</v>
      </c>
      <c r="C50" s="4">
        <v>89</v>
      </c>
      <c r="D50" s="4">
        <v>346</v>
      </c>
      <c r="E50" s="4">
        <v>1918</v>
      </c>
      <c r="F50" s="4">
        <v>182</v>
      </c>
      <c r="G50" s="95" t="s">
        <v>134</v>
      </c>
      <c r="H50" s="4">
        <v>2415</v>
      </c>
      <c r="I50" s="4">
        <v>55</v>
      </c>
      <c r="J50" s="65">
        <f>SUM(Table5[[#This Row],[American Indian or Alaska Native Count ]:[Suppressed]])</f>
        <v>5005</v>
      </c>
      <c r="K50" s="96" t="s">
        <v>135</v>
      </c>
      <c r="L50" s="5">
        <f t="shared" ref="L50:L52" si="11">C50/$C$52</f>
        <v>1</v>
      </c>
      <c r="M50" s="5">
        <f t="shared" si="9"/>
        <v>0.83980582524271841</v>
      </c>
      <c r="N50" s="5">
        <f t="shared" si="6"/>
        <v>0.7860655737704918</v>
      </c>
      <c r="O50" s="5">
        <f t="shared" si="10"/>
        <v>0.80530973451327437</v>
      </c>
      <c r="P50" s="96" t="s">
        <v>135</v>
      </c>
      <c r="Q50" s="5">
        <f t="shared" si="8"/>
        <v>0.82733812949640284</v>
      </c>
      <c r="R50" s="56">
        <f t="shared" si="7"/>
        <v>0.82733812949640284</v>
      </c>
      <c r="S50" s="16"/>
      <c r="T50" s="16"/>
      <c r="U50" s="16"/>
      <c r="Y50"/>
      <c r="Z50" s="3"/>
    </row>
    <row r="51" spans="1:26" x14ac:dyDescent="0.3">
      <c r="A51" s="31" t="s">
        <v>4</v>
      </c>
      <c r="B51" s="95" t="s">
        <v>134</v>
      </c>
      <c r="C51" s="95" t="s">
        <v>134</v>
      </c>
      <c r="D51" s="95" t="s">
        <v>134</v>
      </c>
      <c r="E51" s="4">
        <v>30</v>
      </c>
      <c r="F51" s="95" t="s">
        <v>134</v>
      </c>
      <c r="G51" s="95" t="s">
        <v>134</v>
      </c>
      <c r="H51" s="4">
        <v>55</v>
      </c>
      <c r="I51" s="4">
        <v>15</v>
      </c>
      <c r="J51" s="65">
        <f>SUM(Table5[[#This Row],[American Indian or Alaska Native Count ]:[Suppressed]])</f>
        <v>100</v>
      </c>
      <c r="K51" s="96" t="s">
        <v>135</v>
      </c>
      <c r="L51" s="96" t="s">
        <v>135</v>
      </c>
      <c r="M51" s="96" t="s">
        <v>135</v>
      </c>
      <c r="N51" s="5">
        <f t="shared" si="6"/>
        <v>1.2295081967213115E-2</v>
      </c>
      <c r="O51" s="96" t="s">
        <v>135</v>
      </c>
      <c r="P51" s="96" t="s">
        <v>135</v>
      </c>
      <c r="Q51" s="5">
        <f>H51/$H$52</f>
        <v>1.8842069201781431E-2</v>
      </c>
      <c r="R51" s="56">
        <f t="shared" si="7"/>
        <v>1.8842069201781431E-2</v>
      </c>
      <c r="S51" s="16"/>
      <c r="T51" s="16"/>
      <c r="U51" s="16"/>
      <c r="Y51"/>
      <c r="Z51" s="3"/>
    </row>
    <row r="52" spans="1:26" ht="18" x14ac:dyDescent="0.35">
      <c r="A52" s="35" t="s">
        <v>5</v>
      </c>
      <c r="B52" s="9">
        <f t="shared" ref="B52:I52" si="12">SUBTOTAL(109,B47:B51)</f>
        <v>0</v>
      </c>
      <c r="C52" s="9">
        <f t="shared" si="12"/>
        <v>89</v>
      </c>
      <c r="D52" s="9">
        <f t="shared" si="12"/>
        <v>412</v>
      </c>
      <c r="E52" s="9">
        <f t="shared" si="12"/>
        <v>2440</v>
      </c>
      <c r="F52" s="9">
        <f t="shared" si="12"/>
        <v>226</v>
      </c>
      <c r="G52" s="9">
        <f t="shared" si="12"/>
        <v>0</v>
      </c>
      <c r="H52" s="9">
        <f t="shared" si="12"/>
        <v>2919</v>
      </c>
      <c r="I52" s="9">
        <f t="shared" si="12"/>
        <v>98</v>
      </c>
      <c r="J52" s="65">
        <f>SUM(Table5[[#This Row],[American Indian or Alaska Native Count ]:[Suppressed]])</f>
        <v>6184</v>
      </c>
      <c r="K52" s="11"/>
      <c r="L52" s="11">
        <f t="shared" si="11"/>
        <v>1</v>
      </c>
      <c r="M52" s="11">
        <f t="shared" si="9"/>
        <v>1</v>
      </c>
      <c r="N52" s="11">
        <f t="shared" si="6"/>
        <v>1</v>
      </c>
      <c r="O52" s="11">
        <f t="shared" si="10"/>
        <v>1</v>
      </c>
      <c r="P52" s="11"/>
      <c r="Q52" s="11">
        <f>H52/$H$52</f>
        <v>1</v>
      </c>
      <c r="R52" s="11">
        <f t="shared" si="7"/>
        <v>1</v>
      </c>
      <c r="S52" s="16"/>
      <c r="T52" s="16"/>
      <c r="U52" s="16"/>
      <c r="Y52"/>
      <c r="Z52" s="3"/>
    </row>
    <row r="53" spans="1:26" ht="66" x14ac:dyDescent="0.3">
      <c r="A53" s="36" t="s">
        <v>40</v>
      </c>
      <c r="B53" s="8" t="s">
        <v>45</v>
      </c>
      <c r="C53" s="8" t="s">
        <v>46</v>
      </c>
      <c r="D53" s="8" t="s">
        <v>47</v>
      </c>
      <c r="E53" s="8" t="s">
        <v>123</v>
      </c>
      <c r="F53" s="8" t="s">
        <v>124</v>
      </c>
      <c r="G53" s="8" t="s">
        <v>125</v>
      </c>
      <c r="H53" s="8" t="s">
        <v>48</v>
      </c>
      <c r="I53" s="8"/>
      <c r="J53" s="69" t="s">
        <v>29</v>
      </c>
      <c r="K53" s="8" t="s">
        <v>49</v>
      </c>
      <c r="L53" s="8" t="s">
        <v>50</v>
      </c>
      <c r="M53" s="8" t="s">
        <v>51</v>
      </c>
      <c r="N53" s="8" t="s">
        <v>126</v>
      </c>
      <c r="O53" s="8" t="s">
        <v>54</v>
      </c>
      <c r="P53" s="8" t="s">
        <v>52</v>
      </c>
      <c r="Q53" s="40" t="s">
        <v>131</v>
      </c>
      <c r="R53" s="40" t="s">
        <v>53</v>
      </c>
      <c r="S53" s="16"/>
      <c r="T53" s="16"/>
      <c r="U53" s="16"/>
      <c r="Y53"/>
      <c r="Z53" s="3"/>
    </row>
    <row r="54" spans="1:26" x14ac:dyDescent="0.3">
      <c r="A54" s="31" t="s">
        <v>2</v>
      </c>
      <c r="B54" s="95" t="s">
        <v>134</v>
      </c>
      <c r="C54" s="4">
        <v>35</v>
      </c>
      <c r="D54" s="4">
        <v>227</v>
      </c>
      <c r="E54" s="4">
        <v>1032</v>
      </c>
      <c r="F54" s="4">
        <v>146</v>
      </c>
      <c r="G54" s="95" t="s">
        <v>134</v>
      </c>
      <c r="H54" s="4">
        <v>1484</v>
      </c>
      <c r="I54" s="4">
        <v>43</v>
      </c>
      <c r="J54" s="65">
        <f>SUM(Table5[[#This Row],[American Indian or Alaska Native Count ]:[Suppressed]])</f>
        <v>2967</v>
      </c>
      <c r="K54" s="96" t="s">
        <v>135</v>
      </c>
      <c r="L54" s="5">
        <f>C54/$C$56</f>
        <v>0.24647887323943662</v>
      </c>
      <c r="M54" s="5">
        <f>D54/$D$56</f>
        <v>0.32474964234620884</v>
      </c>
      <c r="N54" s="5">
        <f>E54/$E$56</f>
        <v>0.26791277258566976</v>
      </c>
      <c r="O54" s="5">
        <f>F54/$F$56</f>
        <v>0.34515366430260047</v>
      </c>
      <c r="P54" s="96" t="s">
        <v>135</v>
      </c>
      <c r="Q54" s="5">
        <f t="shared" ref="Q54:Q55" si="13">H54/$H$52</f>
        <v>0.50839328537170259</v>
      </c>
      <c r="R54" s="56">
        <f>H54/$H$56</f>
        <v>0.2822902796271638</v>
      </c>
      <c r="S54" s="16"/>
      <c r="T54" s="16"/>
      <c r="U54" s="16"/>
      <c r="Y54"/>
      <c r="Z54" s="3"/>
    </row>
    <row r="55" spans="1:26" x14ac:dyDescent="0.3">
      <c r="A55" s="31" t="s">
        <v>7</v>
      </c>
      <c r="B55" s="95" t="s">
        <v>134</v>
      </c>
      <c r="C55" s="4">
        <v>18</v>
      </c>
      <c r="D55" s="4">
        <v>60</v>
      </c>
      <c r="E55" s="4">
        <v>380</v>
      </c>
      <c r="F55" s="4">
        <v>51</v>
      </c>
      <c r="G55" s="95" t="s">
        <v>134</v>
      </c>
      <c r="H55" s="4">
        <v>854</v>
      </c>
      <c r="I55" s="4">
        <v>9</v>
      </c>
      <c r="J55" s="65">
        <f>SUM(Table5[[#This Row],[American Indian or Alaska Native Count ]:[Suppressed]])</f>
        <v>1372</v>
      </c>
      <c r="K55" s="96" t="s">
        <v>135</v>
      </c>
      <c r="L55" s="5">
        <f>C55/$C$56</f>
        <v>0.12676056338028169</v>
      </c>
      <c r="M55" s="5">
        <f>D55/$D$56</f>
        <v>8.5836909871244635E-2</v>
      </c>
      <c r="N55" s="5">
        <f>E55/$E$56</f>
        <v>9.8650051921079965E-2</v>
      </c>
      <c r="O55" s="5">
        <f>F55/$F$56</f>
        <v>0.12056737588652482</v>
      </c>
      <c r="P55" s="96" t="s">
        <v>135</v>
      </c>
      <c r="Q55" s="5">
        <f t="shared" si="13"/>
        <v>0.29256594724220625</v>
      </c>
      <c r="R55" s="56">
        <f>H55/$H$56</f>
        <v>0.16245006657789615</v>
      </c>
      <c r="S55" s="16"/>
      <c r="T55" s="16"/>
      <c r="U55" s="16"/>
      <c r="Y55"/>
      <c r="Z55" s="3"/>
    </row>
    <row r="56" spans="1:26" ht="18" x14ac:dyDescent="0.35">
      <c r="A56" s="44" t="s">
        <v>6</v>
      </c>
      <c r="B56" s="9">
        <f>SUM(B47:B51,B54:B55)</f>
        <v>0</v>
      </c>
      <c r="C56" s="9">
        <f t="shared" ref="C56:I56" si="14">SUM(C47:C51,C54:C55)</f>
        <v>142</v>
      </c>
      <c r="D56" s="9">
        <f t="shared" si="14"/>
        <v>699</v>
      </c>
      <c r="E56" s="9">
        <f t="shared" si="14"/>
        <v>3852</v>
      </c>
      <c r="F56" s="9">
        <f t="shared" si="14"/>
        <v>423</v>
      </c>
      <c r="G56" s="9">
        <f t="shared" si="14"/>
        <v>0</v>
      </c>
      <c r="H56" s="9">
        <f t="shared" si="14"/>
        <v>5257</v>
      </c>
      <c r="I56" s="9">
        <f t="shared" si="14"/>
        <v>150</v>
      </c>
      <c r="J56" s="57">
        <f>SUM(J47:J51,J54:J55)</f>
        <v>10523</v>
      </c>
      <c r="K56" s="11"/>
      <c r="L56" s="11">
        <f>C56/$C$56</f>
        <v>1</v>
      </c>
      <c r="M56" s="11">
        <f>D56/$D$56</f>
        <v>1</v>
      </c>
      <c r="N56" s="11">
        <f>E56/$E$56</f>
        <v>1</v>
      </c>
      <c r="O56" s="11">
        <f>F56/$F$56</f>
        <v>1</v>
      </c>
      <c r="P56" s="11"/>
      <c r="Q56" s="11">
        <f>H56/$H$56</f>
        <v>1</v>
      </c>
      <c r="R56" s="11">
        <f>H56/$H$56</f>
        <v>1</v>
      </c>
      <c r="S56" s="16"/>
      <c r="T56" s="16"/>
      <c r="U56" s="16"/>
      <c r="Y56"/>
      <c r="Z56" s="3"/>
    </row>
    <row r="57" spans="1:26" ht="350.45" customHeight="1" x14ac:dyDescent="0.3">
      <c r="A57" s="27" t="s">
        <v>117</v>
      </c>
      <c r="B57" s="16"/>
      <c r="C57" s="16"/>
      <c r="D57" s="16"/>
      <c r="E57" s="16"/>
      <c r="F57" s="16"/>
      <c r="G57" s="16"/>
      <c r="H57" s="16"/>
      <c r="I57" s="16"/>
      <c r="J57" s="16"/>
      <c r="K57" s="16"/>
      <c r="L57" s="16"/>
      <c r="M57" s="16"/>
      <c r="N57" s="16"/>
      <c r="O57" s="16"/>
      <c r="S57" s="16"/>
      <c r="T57" s="16"/>
      <c r="X57" s="3"/>
      <c r="Y57"/>
    </row>
    <row r="58" spans="1:26" ht="33" x14ac:dyDescent="0.3">
      <c r="A58" s="41" t="s">
        <v>113</v>
      </c>
      <c r="B58" s="42" t="s">
        <v>55</v>
      </c>
      <c r="C58" s="42" t="s">
        <v>56</v>
      </c>
      <c r="D58" s="42" t="s">
        <v>57</v>
      </c>
      <c r="E58" s="42" t="s">
        <v>58</v>
      </c>
      <c r="F58" s="42" t="s">
        <v>59</v>
      </c>
      <c r="G58" s="42" t="s">
        <v>60</v>
      </c>
      <c r="H58" s="42" t="s">
        <v>61</v>
      </c>
      <c r="I58" s="42" t="s">
        <v>62</v>
      </c>
      <c r="J58" s="42" t="s">
        <v>130</v>
      </c>
      <c r="K58" s="70" t="s">
        <v>63</v>
      </c>
      <c r="L58" s="42" t="s">
        <v>64</v>
      </c>
      <c r="M58" s="42" t="s">
        <v>65</v>
      </c>
      <c r="N58" s="42" t="s">
        <v>66</v>
      </c>
      <c r="O58" s="42" t="s">
        <v>67</v>
      </c>
      <c r="P58" s="42" t="s">
        <v>68</v>
      </c>
      <c r="Q58" s="42" t="s">
        <v>69</v>
      </c>
      <c r="R58" s="42" t="s">
        <v>70</v>
      </c>
      <c r="S58" s="43" t="s">
        <v>71</v>
      </c>
      <c r="T58" s="42" t="s">
        <v>131</v>
      </c>
    </row>
    <row r="59" spans="1:26" x14ac:dyDescent="0.3">
      <c r="A59" s="31" t="s">
        <v>33</v>
      </c>
      <c r="B59" s="95" t="s">
        <v>134</v>
      </c>
      <c r="C59" s="95" t="s">
        <v>134</v>
      </c>
      <c r="D59" s="95" t="s">
        <v>134</v>
      </c>
      <c r="E59" s="95" t="s">
        <v>134</v>
      </c>
      <c r="F59" s="95" t="s">
        <v>134</v>
      </c>
      <c r="G59" s="95" t="s">
        <v>134</v>
      </c>
      <c r="H59" s="95" t="s">
        <v>134</v>
      </c>
      <c r="I59" s="95" t="s">
        <v>134</v>
      </c>
      <c r="J59" s="4">
        <v>41</v>
      </c>
      <c r="K59" s="65">
        <f>SUM(Table6[[#This Row],[Age 14 Count]:[Suppressed]])</f>
        <v>41</v>
      </c>
      <c r="L59" s="96" t="s">
        <v>135</v>
      </c>
      <c r="M59" s="96" t="s">
        <v>135</v>
      </c>
      <c r="N59" s="96" t="s">
        <v>135</v>
      </c>
      <c r="O59" s="96" t="s">
        <v>135</v>
      </c>
      <c r="P59" s="96" t="s">
        <v>135</v>
      </c>
      <c r="Q59" s="96" t="s">
        <v>135</v>
      </c>
      <c r="R59" s="96" t="s">
        <v>135</v>
      </c>
      <c r="S59" s="96" t="s">
        <v>135</v>
      </c>
      <c r="T59" s="56">
        <f>J59/$K59</f>
        <v>1</v>
      </c>
    </row>
    <row r="60" spans="1:26" x14ac:dyDescent="0.3">
      <c r="A60" s="31" t="s">
        <v>3</v>
      </c>
      <c r="B60" s="95" t="s">
        <v>134</v>
      </c>
      <c r="C60" s="95" t="s">
        <v>134</v>
      </c>
      <c r="D60" s="95" t="s">
        <v>134</v>
      </c>
      <c r="E60" s="95" t="s">
        <v>134</v>
      </c>
      <c r="F60" s="95" t="s">
        <v>134</v>
      </c>
      <c r="G60" s="95" t="s">
        <v>134</v>
      </c>
      <c r="H60" s="95" t="s">
        <v>134</v>
      </c>
      <c r="I60" s="95" t="s">
        <v>134</v>
      </c>
      <c r="J60" s="4">
        <v>50</v>
      </c>
      <c r="K60" s="65">
        <f>SUM(Table6[[#This Row],[Age 14 Count]:[Suppressed]])</f>
        <v>50</v>
      </c>
      <c r="L60" s="96" t="s">
        <v>135</v>
      </c>
      <c r="M60" s="96" t="s">
        <v>135</v>
      </c>
      <c r="N60" s="96" t="s">
        <v>135</v>
      </c>
      <c r="O60" s="96" t="s">
        <v>135</v>
      </c>
      <c r="P60" s="96" t="s">
        <v>135</v>
      </c>
      <c r="Q60" s="96" t="s">
        <v>135</v>
      </c>
      <c r="R60" s="96" t="s">
        <v>135</v>
      </c>
      <c r="S60" s="96" t="s">
        <v>135</v>
      </c>
      <c r="T60" s="56">
        <f t="shared" ref="T60" si="15">J60/$K60</f>
        <v>1</v>
      </c>
    </row>
    <row r="61" spans="1:26" x14ac:dyDescent="0.3">
      <c r="A61" s="31" t="s">
        <v>0</v>
      </c>
      <c r="B61" s="95" t="s">
        <v>134</v>
      </c>
      <c r="C61" s="4">
        <v>66</v>
      </c>
      <c r="D61" s="4">
        <v>259</v>
      </c>
      <c r="E61" s="4">
        <v>332</v>
      </c>
      <c r="F61" s="4">
        <v>208</v>
      </c>
      <c r="G61" s="4">
        <v>76</v>
      </c>
      <c r="H61" s="4">
        <v>23</v>
      </c>
      <c r="I61" s="95" t="s">
        <v>134</v>
      </c>
      <c r="J61" s="4">
        <v>24</v>
      </c>
      <c r="K61" s="65">
        <f>SUM(Table6[[#This Row],[Age 14 Count]:[Suppressed]])</f>
        <v>988</v>
      </c>
      <c r="L61" s="96" t="s">
        <v>135</v>
      </c>
      <c r="M61" s="5">
        <f t="shared" ref="L61:S64" si="16">C61/$K61</f>
        <v>6.6801619433198386E-2</v>
      </c>
      <c r="N61" s="5">
        <f t="shared" si="16"/>
        <v>0.26214574898785425</v>
      </c>
      <c r="O61" s="5">
        <f t="shared" si="16"/>
        <v>0.33603238866396762</v>
      </c>
      <c r="P61" s="5">
        <f t="shared" si="16"/>
        <v>0.21052631578947367</v>
      </c>
      <c r="Q61" s="5">
        <f t="shared" si="16"/>
        <v>7.6923076923076927E-2</v>
      </c>
      <c r="R61" s="5">
        <f t="shared" si="16"/>
        <v>2.3279352226720649E-2</v>
      </c>
      <c r="S61" s="96" t="s">
        <v>135</v>
      </c>
      <c r="T61" s="56">
        <f t="shared" ref="T61:T68" si="17">J61/$K61</f>
        <v>2.4291497975708502E-2</v>
      </c>
    </row>
    <row r="62" spans="1:26" x14ac:dyDescent="0.3">
      <c r="A62" s="31" t="s">
        <v>1</v>
      </c>
      <c r="B62" s="95" t="s">
        <v>134</v>
      </c>
      <c r="C62" s="95" t="s">
        <v>134</v>
      </c>
      <c r="D62" s="4">
        <v>37</v>
      </c>
      <c r="E62" s="4">
        <v>2288</v>
      </c>
      <c r="F62" s="4">
        <v>1750</v>
      </c>
      <c r="G62" s="4">
        <v>396</v>
      </c>
      <c r="H62" s="4">
        <v>410</v>
      </c>
      <c r="I62" s="4">
        <v>124</v>
      </c>
      <c r="J62" s="4">
        <v>0</v>
      </c>
      <c r="K62" s="65">
        <f>SUM(Table6[[#This Row],[Age 14 Count]:[Suppressed]])</f>
        <v>5005</v>
      </c>
      <c r="L62" s="96" t="s">
        <v>135</v>
      </c>
      <c r="M62" s="5"/>
      <c r="N62" s="5">
        <f t="shared" si="16"/>
        <v>7.3926073926073926E-3</v>
      </c>
      <c r="O62" s="5">
        <f t="shared" si="16"/>
        <v>0.45714285714285713</v>
      </c>
      <c r="P62" s="5">
        <f t="shared" si="16"/>
        <v>0.34965034965034963</v>
      </c>
      <c r="Q62" s="5">
        <f t="shared" si="16"/>
        <v>7.9120879120879117E-2</v>
      </c>
      <c r="R62" s="5">
        <f t="shared" si="16"/>
        <v>8.191808191808192E-2</v>
      </c>
      <c r="S62" s="56">
        <f t="shared" si="16"/>
        <v>2.4775224775224775E-2</v>
      </c>
      <c r="T62" s="56">
        <f t="shared" si="17"/>
        <v>0</v>
      </c>
    </row>
    <row r="63" spans="1:26" x14ac:dyDescent="0.3">
      <c r="A63" s="31" t="s">
        <v>4</v>
      </c>
      <c r="B63" s="95" t="s">
        <v>134</v>
      </c>
      <c r="C63" s="95" t="s">
        <v>134</v>
      </c>
      <c r="D63" s="95" t="s">
        <v>134</v>
      </c>
      <c r="E63" s="4">
        <v>26</v>
      </c>
      <c r="F63" s="4">
        <v>18</v>
      </c>
      <c r="G63" s="4">
        <v>16</v>
      </c>
      <c r="H63" s="4">
        <v>17</v>
      </c>
      <c r="I63" s="95" t="s">
        <v>134</v>
      </c>
      <c r="J63" s="4">
        <v>23</v>
      </c>
      <c r="K63" s="65">
        <f>SUM(Table6[[#This Row],[Age 14 Count]:[Suppressed]])</f>
        <v>100</v>
      </c>
      <c r="L63" s="96" t="s">
        <v>135</v>
      </c>
      <c r="M63" s="96" t="s">
        <v>135</v>
      </c>
      <c r="N63" s="96" t="s">
        <v>135</v>
      </c>
      <c r="O63" s="5">
        <f t="shared" si="16"/>
        <v>0.26</v>
      </c>
      <c r="P63" s="5">
        <f t="shared" si="16"/>
        <v>0.18</v>
      </c>
      <c r="Q63" s="5">
        <f t="shared" si="16"/>
        <v>0.16</v>
      </c>
      <c r="R63" s="5">
        <f t="shared" si="16"/>
        <v>0.17</v>
      </c>
      <c r="S63" s="96" t="s">
        <v>135</v>
      </c>
      <c r="T63" s="56">
        <f t="shared" si="17"/>
        <v>0.23</v>
      </c>
    </row>
    <row r="64" spans="1:26" ht="18" x14ac:dyDescent="0.35">
      <c r="A64" s="35" t="s">
        <v>5</v>
      </c>
      <c r="B64" s="9">
        <f t="shared" ref="B64:K64" si="18">SUBTOTAL(109,B59:B63)</f>
        <v>0</v>
      </c>
      <c r="C64" s="9">
        <f t="shared" si="18"/>
        <v>66</v>
      </c>
      <c r="D64" s="9">
        <f t="shared" si="18"/>
        <v>296</v>
      </c>
      <c r="E64" s="9">
        <f t="shared" si="18"/>
        <v>2646</v>
      </c>
      <c r="F64" s="9">
        <f t="shared" si="18"/>
        <v>1976</v>
      </c>
      <c r="G64" s="9">
        <f t="shared" si="18"/>
        <v>488</v>
      </c>
      <c r="H64" s="9">
        <f t="shared" si="18"/>
        <v>450</v>
      </c>
      <c r="I64" s="9">
        <f t="shared" si="18"/>
        <v>124</v>
      </c>
      <c r="J64" s="9">
        <f t="shared" si="18"/>
        <v>138</v>
      </c>
      <c r="K64" s="9">
        <f t="shared" si="18"/>
        <v>6184</v>
      </c>
      <c r="L64" s="10">
        <f t="shared" si="16"/>
        <v>0</v>
      </c>
      <c r="M64" s="10">
        <f t="shared" si="16"/>
        <v>1.0672703751617076E-2</v>
      </c>
      <c r="N64" s="10">
        <f t="shared" si="16"/>
        <v>4.7865459249676584E-2</v>
      </c>
      <c r="O64" s="10">
        <f t="shared" si="16"/>
        <v>0.42787839586028459</v>
      </c>
      <c r="P64" s="10">
        <f t="shared" si="16"/>
        <v>0.31953428201811124</v>
      </c>
      <c r="Q64" s="10">
        <f t="shared" si="16"/>
        <v>7.8913324708926258E-2</v>
      </c>
      <c r="R64" s="10">
        <f t="shared" si="16"/>
        <v>7.2768434670116428E-2</v>
      </c>
      <c r="S64" s="39">
        <f t="shared" si="16"/>
        <v>2.0051746442432083E-2</v>
      </c>
      <c r="T64" s="56">
        <f t="shared" si="17"/>
        <v>2.2315653298835704E-2</v>
      </c>
    </row>
    <row r="65" spans="1:26" s="2" customFormat="1" ht="33" x14ac:dyDescent="0.3">
      <c r="A65" s="36" t="s">
        <v>40</v>
      </c>
      <c r="B65" s="8" t="s">
        <v>55</v>
      </c>
      <c r="C65" s="8" t="s">
        <v>56</v>
      </c>
      <c r="D65" s="8" t="s">
        <v>57</v>
      </c>
      <c r="E65" s="8" t="s">
        <v>58</v>
      </c>
      <c r="F65" s="8" t="s">
        <v>59</v>
      </c>
      <c r="G65" s="8" t="s">
        <v>60</v>
      </c>
      <c r="H65" s="8" t="s">
        <v>61</v>
      </c>
      <c r="I65" s="8" t="s">
        <v>62</v>
      </c>
      <c r="J65" s="8"/>
      <c r="K65" s="69" t="s">
        <v>63</v>
      </c>
      <c r="L65" s="8" t="s">
        <v>64</v>
      </c>
      <c r="M65" s="8" t="s">
        <v>65</v>
      </c>
      <c r="N65" s="8" t="s">
        <v>66</v>
      </c>
      <c r="O65" s="8" t="s">
        <v>67</v>
      </c>
      <c r="P65" s="8" t="s">
        <v>68</v>
      </c>
      <c r="Q65" s="8" t="s">
        <v>69</v>
      </c>
      <c r="R65" s="8" t="s">
        <v>70</v>
      </c>
      <c r="S65" s="40" t="s">
        <v>71</v>
      </c>
      <c r="T65" s="77" t="s">
        <v>131</v>
      </c>
      <c r="Y65" s="3"/>
    </row>
    <row r="66" spans="1:26" x14ac:dyDescent="0.3">
      <c r="A66" s="31" t="s">
        <v>2</v>
      </c>
      <c r="B66" s="4">
        <v>952</v>
      </c>
      <c r="C66" s="4">
        <v>797</v>
      </c>
      <c r="D66" s="4">
        <v>642</v>
      </c>
      <c r="E66" s="4">
        <v>365</v>
      </c>
      <c r="F66" s="4">
        <v>138</v>
      </c>
      <c r="G66" s="4">
        <v>59</v>
      </c>
      <c r="H66" s="95" t="s">
        <v>134</v>
      </c>
      <c r="I66" s="95" t="s">
        <v>134</v>
      </c>
      <c r="J66" s="4">
        <v>14</v>
      </c>
      <c r="K66" s="65">
        <f>SUM(Table6[[#This Row],[Age 14 Count]:[Suppressed]])</f>
        <v>2967</v>
      </c>
      <c r="L66" s="5">
        <f t="shared" ref="L66:S68" si="19">B66/$K66</f>
        <v>0.32086282440175262</v>
      </c>
      <c r="M66" s="5">
        <f t="shared" si="19"/>
        <v>0.26862150320188743</v>
      </c>
      <c r="N66" s="5">
        <f t="shared" si="19"/>
        <v>0.21638018200202225</v>
      </c>
      <c r="O66" s="5">
        <f t="shared" si="19"/>
        <v>0.12301988540613414</v>
      </c>
      <c r="P66" s="5">
        <f t="shared" si="19"/>
        <v>4.6511627906976744E-2</v>
      </c>
      <c r="Q66" s="5">
        <f t="shared" si="19"/>
        <v>1.988540613414223E-2</v>
      </c>
      <c r="R66" s="96" t="s">
        <v>135</v>
      </c>
      <c r="S66" s="96" t="s">
        <v>135</v>
      </c>
      <c r="T66" s="56">
        <f t="shared" si="17"/>
        <v>4.7185709470845974E-3</v>
      </c>
    </row>
    <row r="67" spans="1:26" x14ac:dyDescent="0.3">
      <c r="A67" s="31" t="s">
        <v>7</v>
      </c>
      <c r="B67" s="4">
        <v>396</v>
      </c>
      <c r="C67" s="4">
        <v>297</v>
      </c>
      <c r="D67" s="4">
        <v>340</v>
      </c>
      <c r="E67" s="4">
        <v>223</v>
      </c>
      <c r="F67" s="4">
        <v>95</v>
      </c>
      <c r="G67" s="95" t="s">
        <v>134</v>
      </c>
      <c r="H67" s="95" t="s">
        <v>134</v>
      </c>
      <c r="I67" s="95" t="s">
        <v>134</v>
      </c>
      <c r="J67" s="4">
        <v>21</v>
      </c>
      <c r="K67" s="65">
        <f>SUM(Table6[[#This Row],[Age 14 Count]:[Suppressed]])</f>
        <v>1372</v>
      </c>
      <c r="L67" s="5">
        <f t="shared" si="19"/>
        <v>0.28862973760932947</v>
      </c>
      <c r="M67" s="5">
        <f t="shared" si="19"/>
        <v>0.21647230320699709</v>
      </c>
      <c r="N67" s="5">
        <f t="shared" si="19"/>
        <v>0.24781341107871721</v>
      </c>
      <c r="O67" s="5">
        <f t="shared" si="19"/>
        <v>0.16253644314868804</v>
      </c>
      <c r="P67" s="5">
        <f t="shared" si="19"/>
        <v>6.9241982507288635E-2</v>
      </c>
      <c r="Q67" s="96" t="s">
        <v>135</v>
      </c>
      <c r="R67" s="96" t="s">
        <v>135</v>
      </c>
      <c r="S67" s="96" t="s">
        <v>135</v>
      </c>
      <c r="T67" s="56">
        <f t="shared" si="17"/>
        <v>1.5306122448979591E-2</v>
      </c>
    </row>
    <row r="68" spans="1:26" ht="18" x14ac:dyDescent="0.35">
      <c r="A68" s="44" t="s">
        <v>6</v>
      </c>
      <c r="B68" s="45">
        <f>SUM(B59:B63,B66:B67)</f>
        <v>1348</v>
      </c>
      <c r="C68" s="45">
        <f t="shared" ref="C68:J68" si="20">SUM(C59:C63,C66:C67)</f>
        <v>1160</v>
      </c>
      <c r="D68" s="45">
        <f t="shared" si="20"/>
        <v>1278</v>
      </c>
      <c r="E68" s="45">
        <f t="shared" si="20"/>
        <v>3234</v>
      </c>
      <c r="F68" s="45">
        <f t="shared" si="20"/>
        <v>2209</v>
      </c>
      <c r="G68" s="45">
        <f t="shared" si="20"/>
        <v>547</v>
      </c>
      <c r="H68" s="45">
        <f t="shared" si="20"/>
        <v>450</v>
      </c>
      <c r="I68" s="45">
        <f t="shared" si="20"/>
        <v>124</v>
      </c>
      <c r="J68" s="45">
        <f t="shared" si="20"/>
        <v>173</v>
      </c>
      <c r="K68" s="65">
        <f>SUM(Table6[[#This Row],[Age 14 Count]:[Suppressed]])</f>
        <v>10523</v>
      </c>
      <c r="L68" s="58">
        <f t="shared" si="19"/>
        <v>0.12810035161075739</v>
      </c>
      <c r="M68" s="58">
        <f t="shared" si="19"/>
        <v>0.11023472393804049</v>
      </c>
      <c r="N68" s="58">
        <f t="shared" si="19"/>
        <v>0.12144825620070322</v>
      </c>
      <c r="O68" s="58">
        <f t="shared" si="19"/>
        <v>0.30732680794450251</v>
      </c>
      <c r="P68" s="58">
        <f t="shared" si="19"/>
        <v>0.20992112515442365</v>
      </c>
      <c r="Q68" s="58">
        <f t="shared" si="19"/>
        <v>5.1981374132851851E-2</v>
      </c>
      <c r="R68" s="58">
        <f t="shared" si="19"/>
        <v>4.2763470493205356E-2</v>
      </c>
      <c r="S68" s="46">
        <f t="shared" si="19"/>
        <v>1.178371186923881E-2</v>
      </c>
      <c r="T68" s="78">
        <f t="shared" si="17"/>
        <v>1.6440178656276727E-2</v>
      </c>
    </row>
    <row r="69" spans="1:26" ht="406.15" customHeight="1" x14ac:dyDescent="0.3">
      <c r="A69" s="27" t="s">
        <v>117</v>
      </c>
      <c r="B69" s="16"/>
      <c r="C69" s="16"/>
      <c r="D69" s="16"/>
      <c r="E69" s="16"/>
      <c r="F69" s="16"/>
      <c r="G69" s="16"/>
      <c r="H69" s="16"/>
      <c r="I69" s="16"/>
      <c r="J69" s="16"/>
      <c r="K69" s="16"/>
      <c r="L69" s="16"/>
      <c r="M69" s="16"/>
      <c r="N69" s="16"/>
      <c r="O69" s="16"/>
      <c r="S69" s="16"/>
      <c r="T69" s="16"/>
      <c r="X69" s="3"/>
      <c r="Y69"/>
    </row>
    <row r="70" spans="1:26" x14ac:dyDescent="0.3">
      <c r="A70" s="16"/>
      <c r="B70" s="16"/>
      <c r="C70" s="16"/>
      <c r="D70" s="16"/>
      <c r="E70" s="16"/>
      <c r="F70" s="16"/>
      <c r="G70" s="16"/>
      <c r="H70" s="16"/>
      <c r="I70" s="16"/>
      <c r="J70" s="16"/>
      <c r="K70" s="16"/>
      <c r="L70" s="16"/>
      <c r="M70" s="16"/>
      <c r="N70" s="16"/>
      <c r="O70" s="16"/>
      <c r="S70" s="16"/>
      <c r="T70" s="16"/>
      <c r="X70" s="3"/>
      <c r="Y70" s="2"/>
      <c r="Z70" s="2"/>
    </row>
    <row r="71" spans="1:26" ht="66" x14ac:dyDescent="0.3">
      <c r="A71" s="41" t="s">
        <v>114</v>
      </c>
      <c r="B71" s="42" t="s">
        <v>72</v>
      </c>
      <c r="C71" s="42" t="s">
        <v>73</v>
      </c>
      <c r="D71" s="42" t="s">
        <v>74</v>
      </c>
      <c r="E71" s="42" t="s">
        <v>75</v>
      </c>
      <c r="F71" s="42" t="s">
        <v>77</v>
      </c>
      <c r="G71" s="42" t="s">
        <v>76</v>
      </c>
      <c r="H71" s="42" t="s">
        <v>79</v>
      </c>
      <c r="I71" s="42" t="s">
        <v>78</v>
      </c>
      <c r="J71" s="42" t="s">
        <v>80</v>
      </c>
      <c r="K71" s="42" t="s">
        <v>81</v>
      </c>
      <c r="L71" s="42" t="s">
        <v>82</v>
      </c>
      <c r="M71" s="42" t="s">
        <v>83</v>
      </c>
      <c r="N71" s="42" t="s">
        <v>130</v>
      </c>
      <c r="O71" s="42" t="s">
        <v>63</v>
      </c>
      <c r="S71" s="16"/>
      <c r="T71" s="16"/>
      <c r="Y71"/>
      <c r="Z71" s="3"/>
    </row>
    <row r="72" spans="1:26" x14ac:dyDescent="0.3">
      <c r="A72" s="31" t="s">
        <v>33</v>
      </c>
      <c r="B72" s="95" t="s">
        <v>134</v>
      </c>
      <c r="C72" s="95" t="s">
        <v>134</v>
      </c>
      <c r="D72" s="95" t="s">
        <v>134</v>
      </c>
      <c r="E72" s="95" t="s">
        <v>134</v>
      </c>
      <c r="F72" s="95" t="s">
        <v>134</v>
      </c>
      <c r="G72" s="95" t="s">
        <v>134</v>
      </c>
      <c r="H72" s="95" t="s">
        <v>134</v>
      </c>
      <c r="I72" s="95" t="s">
        <v>134</v>
      </c>
      <c r="J72" s="95" t="s">
        <v>134</v>
      </c>
      <c r="K72" s="95" t="s">
        <v>134</v>
      </c>
      <c r="L72" s="95" t="s">
        <v>134</v>
      </c>
      <c r="M72" s="95" t="s">
        <v>134</v>
      </c>
      <c r="N72" s="4">
        <v>41</v>
      </c>
      <c r="O72" s="6">
        <f>SUM(Table7[[#This Row],[Autism Count]:[Suppressed]])</f>
        <v>41</v>
      </c>
      <c r="S72" s="16"/>
      <c r="T72" s="16"/>
      <c r="Y72"/>
      <c r="Z72" s="3"/>
    </row>
    <row r="73" spans="1:26" x14ac:dyDescent="0.3">
      <c r="A73" s="31" t="s">
        <v>3</v>
      </c>
      <c r="B73" s="95" t="s">
        <v>134</v>
      </c>
      <c r="C73" s="95" t="s">
        <v>134</v>
      </c>
      <c r="D73" s="95" t="s">
        <v>134</v>
      </c>
      <c r="E73" s="95" t="s">
        <v>134</v>
      </c>
      <c r="F73" s="95" t="s">
        <v>134</v>
      </c>
      <c r="G73" s="95" t="s">
        <v>134</v>
      </c>
      <c r="H73" s="95" t="s">
        <v>134</v>
      </c>
      <c r="I73" s="95" t="s">
        <v>134</v>
      </c>
      <c r="J73" s="95" t="s">
        <v>134</v>
      </c>
      <c r="K73" s="95" t="s">
        <v>134</v>
      </c>
      <c r="L73" s="95" t="s">
        <v>134</v>
      </c>
      <c r="M73" s="95" t="s">
        <v>134</v>
      </c>
      <c r="N73" s="4">
        <v>33</v>
      </c>
      <c r="O73" s="6">
        <f>SUM(Table7[[#This Row],[Autism Count]:[Suppressed]])</f>
        <v>33</v>
      </c>
      <c r="S73" s="16"/>
      <c r="T73" s="16"/>
      <c r="Y73"/>
      <c r="Z73" s="3"/>
    </row>
    <row r="74" spans="1:26" x14ac:dyDescent="0.3">
      <c r="A74" s="31" t="s">
        <v>0</v>
      </c>
      <c r="B74" s="4">
        <v>36</v>
      </c>
      <c r="C74" s="95" t="s">
        <v>134</v>
      </c>
      <c r="D74" s="4">
        <v>186</v>
      </c>
      <c r="E74" s="95" t="s">
        <v>134</v>
      </c>
      <c r="F74" s="4">
        <v>21</v>
      </c>
      <c r="G74" s="4">
        <v>17</v>
      </c>
      <c r="H74" s="4">
        <v>178</v>
      </c>
      <c r="I74" s="95" t="s">
        <v>134</v>
      </c>
      <c r="J74" s="4">
        <v>523</v>
      </c>
      <c r="K74" s="95" t="s">
        <v>134</v>
      </c>
      <c r="L74" s="95" t="s">
        <v>134</v>
      </c>
      <c r="M74" s="95" t="s">
        <v>134</v>
      </c>
      <c r="N74" s="4">
        <v>27</v>
      </c>
      <c r="O74" s="6">
        <f>SUM(Table7[[#This Row],[Autism Count]:[Suppressed]])</f>
        <v>988</v>
      </c>
      <c r="S74" s="16"/>
      <c r="T74" s="16"/>
      <c r="Y74"/>
      <c r="Z74" s="3"/>
    </row>
    <row r="75" spans="1:26" x14ac:dyDescent="0.3">
      <c r="A75" s="31" t="s">
        <v>1</v>
      </c>
      <c r="B75" s="4">
        <v>483</v>
      </c>
      <c r="C75" s="95" t="s">
        <v>134</v>
      </c>
      <c r="D75" s="62">
        <v>314</v>
      </c>
      <c r="E75" s="62">
        <v>60</v>
      </c>
      <c r="F75" s="62">
        <v>357</v>
      </c>
      <c r="G75" s="62">
        <v>218</v>
      </c>
      <c r="H75" s="62">
        <v>751</v>
      </c>
      <c r="I75" s="95" t="s">
        <v>134</v>
      </c>
      <c r="J75" s="62">
        <v>2659</v>
      </c>
      <c r="K75" s="63">
        <v>73</v>
      </c>
      <c r="L75" s="63">
        <v>52</v>
      </c>
      <c r="M75" s="63">
        <v>21</v>
      </c>
      <c r="N75" s="63">
        <v>17</v>
      </c>
      <c r="O75" s="6">
        <f>SUM(Table7[[#This Row],[Autism Count]:[Suppressed]])</f>
        <v>5005</v>
      </c>
      <c r="S75" s="16"/>
      <c r="T75" s="16"/>
      <c r="Y75"/>
      <c r="Z75" s="3"/>
    </row>
    <row r="76" spans="1:26" x14ac:dyDescent="0.3">
      <c r="A76" s="31" t="s">
        <v>4</v>
      </c>
      <c r="B76" s="95" t="s">
        <v>134</v>
      </c>
      <c r="C76" s="95" t="s">
        <v>134</v>
      </c>
      <c r="D76" s="62">
        <v>20</v>
      </c>
      <c r="E76" s="95" t="s">
        <v>134</v>
      </c>
      <c r="F76" s="62">
        <v>28</v>
      </c>
      <c r="G76" s="95" t="s">
        <v>134</v>
      </c>
      <c r="H76" s="95" t="s">
        <v>134</v>
      </c>
      <c r="I76" s="95" t="s">
        <v>134</v>
      </c>
      <c r="J76" s="62">
        <v>16</v>
      </c>
      <c r="K76" s="95" t="s">
        <v>134</v>
      </c>
      <c r="L76" s="95" t="s">
        <v>134</v>
      </c>
      <c r="M76" s="95" t="s">
        <v>134</v>
      </c>
      <c r="N76" s="63">
        <v>36</v>
      </c>
      <c r="O76" s="6">
        <f>SUM(Table7[[#This Row],[Autism Count]:[Suppressed]])</f>
        <v>100</v>
      </c>
      <c r="S76" s="16"/>
      <c r="T76" s="16"/>
      <c r="Y76"/>
      <c r="Z76" s="3"/>
    </row>
    <row r="77" spans="1:26" ht="18" x14ac:dyDescent="0.35">
      <c r="A77" s="35" t="s">
        <v>5</v>
      </c>
      <c r="B77" s="65">
        <f t="shared" ref="B77:N77" si="21">SUBTOTAL(109,B72:B76)</f>
        <v>519</v>
      </c>
      <c r="C77" s="65">
        <f t="shared" si="21"/>
        <v>0</v>
      </c>
      <c r="D77" s="65">
        <f t="shared" si="21"/>
        <v>520</v>
      </c>
      <c r="E77" s="65">
        <f t="shared" si="21"/>
        <v>60</v>
      </c>
      <c r="F77" s="65">
        <f t="shared" si="21"/>
        <v>406</v>
      </c>
      <c r="G77" s="65">
        <f t="shared" si="21"/>
        <v>235</v>
      </c>
      <c r="H77" s="65">
        <f t="shared" si="21"/>
        <v>929</v>
      </c>
      <c r="I77" s="65">
        <f t="shared" si="21"/>
        <v>0</v>
      </c>
      <c r="J77" s="65">
        <f t="shared" si="21"/>
        <v>3198</v>
      </c>
      <c r="K77" s="65">
        <f t="shared" si="21"/>
        <v>73</v>
      </c>
      <c r="L77" s="65">
        <f t="shared" si="21"/>
        <v>52</v>
      </c>
      <c r="M77" s="65">
        <f t="shared" si="21"/>
        <v>21</v>
      </c>
      <c r="N77" s="65">
        <f t="shared" si="21"/>
        <v>154</v>
      </c>
      <c r="O77" s="9">
        <f>SUBTOTAL(109,O72:O76)</f>
        <v>6167</v>
      </c>
      <c r="S77" s="16"/>
      <c r="T77" s="16"/>
      <c r="Y77"/>
      <c r="Z77" s="3"/>
    </row>
    <row r="78" spans="1:26" ht="66" x14ac:dyDescent="0.3">
      <c r="A78" s="59" t="s">
        <v>40</v>
      </c>
      <c r="B78" s="28" t="s">
        <v>72</v>
      </c>
      <c r="C78" s="28" t="s">
        <v>73</v>
      </c>
      <c r="D78" s="28" t="s">
        <v>74</v>
      </c>
      <c r="E78" s="28" t="s">
        <v>75</v>
      </c>
      <c r="F78" s="28" t="s">
        <v>77</v>
      </c>
      <c r="G78" s="28" t="s">
        <v>76</v>
      </c>
      <c r="H78" s="28" t="s">
        <v>79</v>
      </c>
      <c r="I78" s="28" t="s">
        <v>78</v>
      </c>
      <c r="J78" s="28" t="s">
        <v>80</v>
      </c>
      <c r="K78" s="28" t="s">
        <v>81</v>
      </c>
      <c r="L78" s="28" t="s">
        <v>82</v>
      </c>
      <c r="M78" s="28" t="s">
        <v>83</v>
      </c>
      <c r="N78" s="28"/>
      <c r="O78" s="28" t="s">
        <v>63</v>
      </c>
      <c r="S78" s="16"/>
      <c r="T78" s="16"/>
      <c r="Y78"/>
      <c r="Z78" s="3"/>
    </row>
    <row r="79" spans="1:26" ht="16.5" customHeight="1" x14ac:dyDescent="0.3">
      <c r="A79" s="31" t="s">
        <v>2</v>
      </c>
      <c r="B79" s="4">
        <v>202</v>
      </c>
      <c r="C79" s="95" t="s">
        <v>134</v>
      </c>
      <c r="D79" s="4">
        <v>501</v>
      </c>
      <c r="E79" s="4">
        <v>30</v>
      </c>
      <c r="F79" s="4">
        <v>148</v>
      </c>
      <c r="G79" s="4">
        <v>99</v>
      </c>
      <c r="H79" s="4">
        <v>523</v>
      </c>
      <c r="I79" s="95" t="s">
        <v>134</v>
      </c>
      <c r="J79" s="4">
        <v>1405</v>
      </c>
      <c r="K79" s="4">
        <v>25</v>
      </c>
      <c r="L79" s="4">
        <v>24</v>
      </c>
      <c r="M79" s="95" t="s">
        <v>134</v>
      </c>
      <c r="N79" s="4">
        <v>10</v>
      </c>
      <c r="O79" s="6">
        <f>SUM(Table7[[#This Row],[Autism Count]:[Suppressed]])</f>
        <v>2967</v>
      </c>
      <c r="S79" s="16"/>
      <c r="T79" s="16"/>
      <c r="Y79"/>
      <c r="Z79" s="3"/>
    </row>
    <row r="80" spans="1:26" ht="16.5" customHeight="1" x14ac:dyDescent="0.3">
      <c r="A80" s="31" t="s">
        <v>7</v>
      </c>
      <c r="B80" s="4">
        <v>99</v>
      </c>
      <c r="C80" s="95" t="s">
        <v>134</v>
      </c>
      <c r="D80" s="4">
        <v>134</v>
      </c>
      <c r="E80" s="4">
        <v>19</v>
      </c>
      <c r="F80" s="4">
        <v>28</v>
      </c>
      <c r="G80" s="95" t="s">
        <v>134</v>
      </c>
      <c r="H80" s="4">
        <v>249</v>
      </c>
      <c r="I80" s="95" t="s">
        <v>134</v>
      </c>
      <c r="J80" s="4">
        <v>735</v>
      </c>
      <c r="K80" s="4">
        <v>82</v>
      </c>
      <c r="L80" s="95" t="s">
        <v>134</v>
      </c>
      <c r="M80" s="95" t="s">
        <v>134</v>
      </c>
      <c r="N80" s="4">
        <v>26</v>
      </c>
      <c r="O80" s="6">
        <f>SUM(Table7[[#This Row],[Autism Count]:[Suppressed]])</f>
        <v>1372</v>
      </c>
      <c r="S80" s="16"/>
      <c r="T80" s="16"/>
      <c r="Y80"/>
      <c r="Z80" s="3"/>
    </row>
    <row r="81" spans="1:26" ht="16.5" customHeight="1" x14ac:dyDescent="0.35">
      <c r="A81" s="35" t="s">
        <v>6</v>
      </c>
      <c r="B81" s="65">
        <f>SUM(B72:B76,B79:B80)</f>
        <v>820</v>
      </c>
      <c r="C81" s="65">
        <f t="shared" ref="C81:O81" si="22">SUM(C72:C76,C79:C80)</f>
        <v>0</v>
      </c>
      <c r="D81" s="65">
        <f t="shared" si="22"/>
        <v>1155</v>
      </c>
      <c r="E81" s="65">
        <f t="shared" si="22"/>
        <v>109</v>
      </c>
      <c r="F81" s="65">
        <f t="shared" si="22"/>
        <v>582</v>
      </c>
      <c r="G81" s="65">
        <f t="shared" si="22"/>
        <v>334</v>
      </c>
      <c r="H81" s="65">
        <f t="shared" si="22"/>
        <v>1701</v>
      </c>
      <c r="I81" s="65">
        <f t="shared" si="22"/>
        <v>0</v>
      </c>
      <c r="J81" s="65">
        <f t="shared" si="22"/>
        <v>5338</v>
      </c>
      <c r="K81" s="65">
        <f t="shared" si="22"/>
        <v>180</v>
      </c>
      <c r="L81" s="65">
        <f t="shared" si="22"/>
        <v>76</v>
      </c>
      <c r="M81" s="65">
        <f t="shared" si="22"/>
        <v>21</v>
      </c>
      <c r="N81" s="65">
        <f t="shared" si="22"/>
        <v>190</v>
      </c>
      <c r="O81" s="65">
        <f t="shared" si="22"/>
        <v>10506</v>
      </c>
      <c r="S81" s="16"/>
      <c r="T81" s="16"/>
      <c r="Y81"/>
      <c r="Z81" s="3"/>
    </row>
    <row r="82" spans="1:26" ht="66" x14ac:dyDescent="0.3">
      <c r="A82" s="36" t="s">
        <v>115</v>
      </c>
      <c r="B82" s="8" t="s">
        <v>84</v>
      </c>
      <c r="C82" s="8" t="s">
        <v>85</v>
      </c>
      <c r="D82" s="8" t="s">
        <v>86</v>
      </c>
      <c r="E82" s="8" t="s">
        <v>87</v>
      </c>
      <c r="F82" s="8" t="s">
        <v>89</v>
      </c>
      <c r="G82" s="8" t="s">
        <v>88</v>
      </c>
      <c r="H82" s="8" t="s">
        <v>91</v>
      </c>
      <c r="I82" s="8" t="s">
        <v>90</v>
      </c>
      <c r="J82" s="8" t="s">
        <v>92</v>
      </c>
      <c r="K82" s="8" t="s">
        <v>93</v>
      </c>
      <c r="L82" s="8" t="s">
        <v>94</v>
      </c>
      <c r="M82" s="8" t="s">
        <v>95</v>
      </c>
      <c r="N82" s="79" t="s">
        <v>131</v>
      </c>
      <c r="O82" s="61" t="s">
        <v>119</v>
      </c>
      <c r="S82" s="16"/>
      <c r="T82" s="16"/>
      <c r="Y82"/>
    </row>
    <row r="83" spans="1:26" x14ac:dyDescent="0.3">
      <c r="A83" s="31" t="s">
        <v>33</v>
      </c>
      <c r="B83" s="96" t="s">
        <v>135</v>
      </c>
      <c r="C83" s="96" t="s">
        <v>135</v>
      </c>
      <c r="D83" s="96" t="s">
        <v>135</v>
      </c>
      <c r="E83" s="96" t="s">
        <v>135</v>
      </c>
      <c r="F83" s="96" t="s">
        <v>135</v>
      </c>
      <c r="G83" s="96" t="s">
        <v>135</v>
      </c>
      <c r="H83" s="96" t="s">
        <v>135</v>
      </c>
      <c r="I83" s="96" t="s">
        <v>135</v>
      </c>
      <c r="J83" s="96" t="s">
        <v>135</v>
      </c>
      <c r="K83" s="96" t="s">
        <v>135</v>
      </c>
      <c r="L83" s="96" t="s">
        <v>135</v>
      </c>
      <c r="M83" s="96" t="s">
        <v>135</v>
      </c>
      <c r="N83" s="5">
        <f>N72/$N$77</f>
        <v>0.26623376623376621</v>
      </c>
      <c r="O83" s="61" t="s">
        <v>119</v>
      </c>
      <c r="S83" s="16"/>
      <c r="T83" s="16"/>
      <c r="Y83"/>
    </row>
    <row r="84" spans="1:26" x14ac:dyDescent="0.3">
      <c r="A84" s="31" t="s">
        <v>3</v>
      </c>
      <c r="B84" s="5"/>
      <c r="C84" s="96" t="s">
        <v>135</v>
      </c>
      <c r="D84" s="96" t="s">
        <v>135</v>
      </c>
      <c r="E84" s="96" t="s">
        <v>135</v>
      </c>
      <c r="F84" s="96" t="s">
        <v>135</v>
      </c>
      <c r="G84" s="96" t="s">
        <v>135</v>
      </c>
      <c r="H84" s="96" t="s">
        <v>135</v>
      </c>
      <c r="I84" s="96" t="s">
        <v>135</v>
      </c>
      <c r="J84" s="96" t="s">
        <v>135</v>
      </c>
      <c r="K84" s="96" t="s">
        <v>135</v>
      </c>
      <c r="L84" s="96" t="s">
        <v>135</v>
      </c>
      <c r="M84" s="96" t="s">
        <v>135</v>
      </c>
      <c r="N84" s="5">
        <f t="shared" ref="N84:N87" si="23">N73/$N$77</f>
        <v>0.21428571428571427</v>
      </c>
      <c r="O84" s="61" t="s">
        <v>119</v>
      </c>
      <c r="S84" s="16"/>
      <c r="T84" s="16"/>
      <c r="Y84"/>
    </row>
    <row r="85" spans="1:26" x14ac:dyDescent="0.3">
      <c r="A85" s="31" t="s">
        <v>0</v>
      </c>
      <c r="B85" s="5">
        <f t="shared" ref="B85:B88" si="24">B74/$B$77</f>
        <v>6.9364161849710976E-2</v>
      </c>
      <c r="C85" s="96" t="s">
        <v>135</v>
      </c>
      <c r="D85" s="5">
        <f t="shared" ref="D85:D88" si="25">D74/$D$77</f>
        <v>0.3576923076923077</v>
      </c>
      <c r="E85" s="96" t="s">
        <v>135</v>
      </c>
      <c r="F85" s="5">
        <f t="shared" ref="F85:F88" si="26">F74/$F$77</f>
        <v>5.1724137931034482E-2</v>
      </c>
      <c r="G85" s="5">
        <f t="shared" ref="G85:G88" si="27">G74/$G$77</f>
        <v>7.2340425531914887E-2</v>
      </c>
      <c r="H85" s="5">
        <f t="shared" ref="H85:H88" si="28">H74/$H$77</f>
        <v>0.19160387513455329</v>
      </c>
      <c r="I85" s="96" t="s">
        <v>135</v>
      </c>
      <c r="J85" s="5">
        <f t="shared" ref="J85:J88" si="29">J74/$J$77</f>
        <v>0.16353971232020012</v>
      </c>
      <c r="K85" s="96" t="s">
        <v>135</v>
      </c>
      <c r="L85" s="96" t="s">
        <v>135</v>
      </c>
      <c r="M85" s="96" t="s">
        <v>135</v>
      </c>
      <c r="N85" s="5">
        <f t="shared" si="23"/>
        <v>0.17532467532467533</v>
      </c>
      <c r="O85" s="61" t="s">
        <v>119</v>
      </c>
      <c r="S85" s="16"/>
      <c r="T85" s="16"/>
      <c r="Y85"/>
    </row>
    <row r="86" spans="1:26" x14ac:dyDescent="0.3">
      <c r="A86" s="31" t="s">
        <v>1</v>
      </c>
      <c r="B86" s="5">
        <f t="shared" si="24"/>
        <v>0.93063583815028905</v>
      </c>
      <c r="C86" s="96" t="s">
        <v>135</v>
      </c>
      <c r="D86" s="5">
        <f t="shared" si="25"/>
        <v>0.60384615384615381</v>
      </c>
      <c r="E86" s="5">
        <f t="shared" ref="E86:E88" si="30">E75/$E$77</f>
        <v>1</v>
      </c>
      <c r="F86" s="5">
        <f t="shared" si="26"/>
        <v>0.87931034482758619</v>
      </c>
      <c r="G86" s="5">
        <f t="shared" si="27"/>
        <v>0.92765957446808511</v>
      </c>
      <c r="H86" s="5">
        <f t="shared" si="28"/>
        <v>0.80839612486544676</v>
      </c>
      <c r="I86" s="96" t="s">
        <v>135</v>
      </c>
      <c r="J86" s="5">
        <f t="shared" si="29"/>
        <v>0.83145716072545339</v>
      </c>
      <c r="K86" s="5">
        <f t="shared" ref="K86:K88" si="31">K75/$K$77</f>
        <v>1</v>
      </c>
      <c r="L86" s="5">
        <f t="shared" ref="L86:L88" si="32">L75/$L$77</f>
        <v>1</v>
      </c>
      <c r="M86" s="5">
        <f t="shared" ref="M86" si="33">M75/$M$77</f>
        <v>1</v>
      </c>
      <c r="N86" s="5">
        <f t="shared" si="23"/>
        <v>0.11038961038961038</v>
      </c>
      <c r="O86" s="61" t="s">
        <v>119</v>
      </c>
      <c r="S86" s="16"/>
      <c r="T86" s="16"/>
      <c r="Y86"/>
    </row>
    <row r="87" spans="1:26" x14ac:dyDescent="0.3">
      <c r="A87" s="31" t="s">
        <v>4</v>
      </c>
      <c r="B87" s="96" t="s">
        <v>135</v>
      </c>
      <c r="C87" s="96" t="s">
        <v>135</v>
      </c>
      <c r="D87" s="5">
        <f t="shared" si="25"/>
        <v>3.8461538461538464E-2</v>
      </c>
      <c r="E87" s="96" t="s">
        <v>135</v>
      </c>
      <c r="F87" s="5">
        <f t="shared" si="26"/>
        <v>6.8965517241379309E-2</v>
      </c>
      <c r="G87" s="96" t="s">
        <v>135</v>
      </c>
      <c r="H87" s="96" t="s">
        <v>135</v>
      </c>
      <c r="I87" s="96" t="s">
        <v>135</v>
      </c>
      <c r="J87" s="5">
        <f t="shared" si="29"/>
        <v>5.0031269543464665E-3</v>
      </c>
      <c r="K87" s="5"/>
      <c r="L87" s="96" t="s">
        <v>135</v>
      </c>
      <c r="M87" s="96" t="s">
        <v>135</v>
      </c>
      <c r="N87" s="5">
        <f t="shared" si="23"/>
        <v>0.23376623376623376</v>
      </c>
      <c r="O87" s="61" t="s">
        <v>119</v>
      </c>
      <c r="S87" s="16"/>
      <c r="T87" s="16"/>
      <c r="Y87"/>
    </row>
    <row r="88" spans="1:26" ht="18" x14ac:dyDescent="0.35">
      <c r="A88" s="35" t="s">
        <v>5</v>
      </c>
      <c r="B88" s="66">
        <f t="shared" si="24"/>
        <v>1</v>
      </c>
      <c r="C88" s="66"/>
      <c r="D88" s="66">
        <f t="shared" si="25"/>
        <v>1</v>
      </c>
      <c r="E88" s="66">
        <f t="shared" si="30"/>
        <v>1</v>
      </c>
      <c r="F88" s="66">
        <f t="shared" si="26"/>
        <v>1</v>
      </c>
      <c r="G88" s="66">
        <f t="shared" si="27"/>
        <v>1</v>
      </c>
      <c r="H88" s="66">
        <f t="shared" si="28"/>
        <v>1</v>
      </c>
      <c r="I88" s="66"/>
      <c r="J88" s="66">
        <f t="shared" si="29"/>
        <v>1</v>
      </c>
      <c r="K88" s="66">
        <f t="shared" si="31"/>
        <v>1</v>
      </c>
      <c r="L88" s="66">
        <f t="shared" si="32"/>
        <v>1</v>
      </c>
      <c r="M88" s="66">
        <f>M77/$M$77</f>
        <v>1</v>
      </c>
      <c r="N88" s="66">
        <f>N77/$N$77</f>
        <v>1</v>
      </c>
      <c r="O88" s="61" t="s">
        <v>119</v>
      </c>
      <c r="S88" s="16"/>
      <c r="T88" s="16"/>
      <c r="Y88"/>
    </row>
    <row r="89" spans="1:26" ht="66" x14ac:dyDescent="0.3">
      <c r="A89" s="60" t="s">
        <v>116</v>
      </c>
      <c r="B89" s="29" t="s">
        <v>84</v>
      </c>
      <c r="C89" s="29" t="s">
        <v>85</v>
      </c>
      <c r="D89" s="29" t="s">
        <v>86</v>
      </c>
      <c r="E89" s="29" t="s">
        <v>87</v>
      </c>
      <c r="F89" s="29" t="s">
        <v>89</v>
      </c>
      <c r="G89" s="29" t="s">
        <v>88</v>
      </c>
      <c r="H89" s="29" t="s">
        <v>91</v>
      </c>
      <c r="I89" s="29" t="s">
        <v>90</v>
      </c>
      <c r="J89" s="29" t="s">
        <v>92</v>
      </c>
      <c r="K89" s="29" t="s">
        <v>93</v>
      </c>
      <c r="L89" s="29" t="s">
        <v>94</v>
      </c>
      <c r="M89" s="29" t="s">
        <v>95</v>
      </c>
      <c r="N89" s="29"/>
      <c r="O89" s="61" t="s">
        <v>119</v>
      </c>
      <c r="S89" s="16"/>
      <c r="T89" s="16"/>
      <c r="Y89"/>
    </row>
    <row r="90" spans="1:26" ht="14.45" customHeight="1" x14ac:dyDescent="0.3">
      <c r="A90" s="31" t="s">
        <v>2</v>
      </c>
      <c r="B90" s="5">
        <f>B79/$B$81</f>
        <v>0.24634146341463414</v>
      </c>
      <c r="C90" s="96" t="s">
        <v>135</v>
      </c>
      <c r="D90" s="5">
        <f>D79/$D$81</f>
        <v>0.43376623376623374</v>
      </c>
      <c r="E90" s="5">
        <f>E79/$E$81</f>
        <v>0.27522935779816515</v>
      </c>
      <c r="F90" s="5">
        <f>F79/$F$81</f>
        <v>0.25429553264604809</v>
      </c>
      <c r="G90" s="5">
        <f>G79/$G$81</f>
        <v>0.29640718562874252</v>
      </c>
      <c r="H90" s="5">
        <f>H79/$H$81</f>
        <v>0.30746619635508526</v>
      </c>
      <c r="I90" s="96" t="s">
        <v>135</v>
      </c>
      <c r="J90" s="5">
        <f>J79/$J$81</f>
        <v>0.26320719370550766</v>
      </c>
      <c r="K90" s="5">
        <f>K79/$K$81</f>
        <v>0.1388888888888889</v>
      </c>
      <c r="L90" s="5">
        <f>L79/$L$81</f>
        <v>0.31578947368421051</v>
      </c>
      <c r="M90" s="96" t="s">
        <v>135</v>
      </c>
      <c r="N90" s="56">
        <f>N79/$N$81</f>
        <v>5.2631578947368418E-2</v>
      </c>
      <c r="O90" s="61" t="s">
        <v>119</v>
      </c>
      <c r="S90" s="16"/>
      <c r="T90" s="16"/>
      <c r="Y90"/>
    </row>
    <row r="91" spans="1:26" x14ac:dyDescent="0.3">
      <c r="A91" s="31" t="s">
        <v>7</v>
      </c>
      <c r="B91" s="5">
        <f t="shared" ref="B91:B92" si="34">B80/$B$81</f>
        <v>0.12073170731707317</v>
      </c>
      <c r="C91" s="96" t="s">
        <v>135</v>
      </c>
      <c r="D91" s="5">
        <f t="shared" ref="D91:D92" si="35">D80/$D$81</f>
        <v>0.11601731601731602</v>
      </c>
      <c r="E91" s="5">
        <f t="shared" ref="E91:E92" si="36">E80/$E$81</f>
        <v>0.1743119266055046</v>
      </c>
      <c r="F91" s="5">
        <f t="shared" ref="F91:F92" si="37">F80/$F$81</f>
        <v>4.8109965635738834E-2</v>
      </c>
      <c r="G91" s="96" t="s">
        <v>135</v>
      </c>
      <c r="H91" s="5">
        <f t="shared" ref="H91:H92" si="38">H80/$H$81</f>
        <v>0.14638447971781304</v>
      </c>
      <c r="I91" s="96" t="s">
        <v>135</v>
      </c>
      <c r="J91" s="5">
        <f t="shared" ref="J91:J92" si="39">J80/$J$81</f>
        <v>0.13769201948295243</v>
      </c>
      <c r="K91" s="5">
        <f t="shared" ref="K91:K92" si="40">K80/$K$81</f>
        <v>0.45555555555555555</v>
      </c>
      <c r="L91" s="96" t="s">
        <v>135</v>
      </c>
      <c r="M91" s="96" t="s">
        <v>135</v>
      </c>
      <c r="N91" s="56">
        <f>N80/$N$81</f>
        <v>0.1368421052631579</v>
      </c>
      <c r="O91" s="61" t="s">
        <v>119</v>
      </c>
      <c r="S91" s="16"/>
      <c r="T91" s="16"/>
      <c r="Y91"/>
    </row>
    <row r="92" spans="1:26" ht="18" x14ac:dyDescent="0.35">
      <c r="A92" s="35" t="s">
        <v>6</v>
      </c>
      <c r="B92" s="66">
        <f t="shared" si="34"/>
        <v>1</v>
      </c>
      <c r="C92" s="66"/>
      <c r="D92" s="66">
        <f t="shared" si="35"/>
        <v>1</v>
      </c>
      <c r="E92" s="66">
        <f t="shared" si="36"/>
        <v>1</v>
      </c>
      <c r="F92" s="66">
        <f t="shared" si="37"/>
        <v>1</v>
      </c>
      <c r="G92" s="66">
        <f t="shared" ref="G92" si="41">G81/$G$81</f>
        <v>1</v>
      </c>
      <c r="H92" s="66">
        <f t="shared" si="38"/>
        <v>1</v>
      </c>
      <c r="I92" s="66"/>
      <c r="J92" s="66">
        <f t="shared" si="39"/>
        <v>1</v>
      </c>
      <c r="K92" s="66">
        <f t="shared" si="40"/>
        <v>1</v>
      </c>
      <c r="L92" s="66">
        <f t="shared" ref="L92" si="42">L81/$L$81</f>
        <v>1</v>
      </c>
      <c r="M92" s="66">
        <f t="shared" ref="M92" si="43">M81/$M$81</f>
        <v>1</v>
      </c>
      <c r="N92" s="66">
        <f>N81/$N$81</f>
        <v>1</v>
      </c>
      <c r="O92" s="61" t="s">
        <v>119</v>
      </c>
      <c r="S92" s="16"/>
      <c r="T92" s="16"/>
      <c r="Y92"/>
    </row>
    <row r="93" spans="1:26" x14ac:dyDescent="0.3">
      <c r="A93" s="16"/>
      <c r="B93" s="16"/>
      <c r="C93" s="16"/>
      <c r="D93" s="16"/>
      <c r="E93" s="16"/>
      <c r="F93" s="16"/>
      <c r="G93" s="16"/>
      <c r="H93" s="16"/>
      <c r="I93" s="16"/>
      <c r="J93" s="16"/>
      <c r="K93" s="16"/>
      <c r="L93" s="16"/>
      <c r="M93" s="16"/>
      <c r="N93" s="16"/>
      <c r="O93" s="16"/>
      <c r="S93" s="16"/>
      <c r="T93" s="16"/>
      <c r="Y93"/>
    </row>
    <row r="94" spans="1:26" ht="408.6" customHeight="1" x14ac:dyDescent="0.3">
      <c r="A94" s="27" t="s">
        <v>117</v>
      </c>
      <c r="B94" s="16"/>
      <c r="C94" s="16"/>
      <c r="D94" s="16"/>
      <c r="E94" s="16"/>
      <c r="F94" s="16"/>
      <c r="G94" s="16"/>
      <c r="H94" s="16"/>
      <c r="I94" s="16"/>
      <c r="J94" s="16"/>
      <c r="K94" s="16"/>
      <c r="L94" s="16"/>
      <c r="M94" s="16"/>
      <c r="N94" s="16"/>
      <c r="O94" s="16"/>
      <c r="S94" s="16"/>
      <c r="T94" s="16"/>
      <c r="Y94"/>
    </row>
    <row r="95" spans="1:26" x14ac:dyDescent="0.3">
      <c r="A95" s="27" t="s">
        <v>120</v>
      </c>
      <c r="B95" s="16"/>
      <c r="C95" s="16"/>
      <c r="D95" s="16"/>
      <c r="E95" s="16"/>
      <c r="F95" s="16"/>
      <c r="G95" s="16"/>
      <c r="H95" s="16"/>
      <c r="I95" s="16"/>
      <c r="J95" s="16"/>
      <c r="K95" s="16"/>
      <c r="L95" s="16"/>
      <c r="M95" s="16"/>
      <c r="N95" s="16"/>
      <c r="O95" s="16"/>
      <c r="S95" s="16"/>
      <c r="T95" s="16"/>
      <c r="Y95"/>
    </row>
    <row r="96" spans="1:26" ht="14.45" hidden="1" x14ac:dyDescent="0.3">
      <c r="A96" s="16"/>
      <c r="B96" s="16"/>
      <c r="C96" s="16"/>
      <c r="D96" s="16"/>
      <c r="E96" s="16"/>
      <c r="F96" s="16"/>
      <c r="G96" s="16"/>
      <c r="H96" s="16"/>
      <c r="I96" s="16"/>
      <c r="J96" s="16"/>
      <c r="K96" s="16"/>
      <c r="L96" s="16"/>
      <c r="M96" s="16"/>
      <c r="N96" s="16"/>
      <c r="O96" s="16"/>
      <c r="Y96"/>
    </row>
    <row r="97" spans="1:25" ht="14.45" hidden="1" x14ac:dyDescent="0.3">
      <c r="A97" s="16"/>
      <c r="B97" s="16"/>
      <c r="C97" s="16"/>
      <c r="D97" s="16"/>
      <c r="E97" s="16"/>
      <c r="F97" s="16"/>
      <c r="G97" s="16"/>
      <c r="H97" s="16"/>
      <c r="I97" s="16"/>
      <c r="J97" s="16"/>
      <c r="K97" s="16"/>
      <c r="L97" s="16"/>
      <c r="M97" s="16"/>
      <c r="N97" s="16"/>
      <c r="O97" s="16"/>
      <c r="Y97"/>
    </row>
    <row r="98" spans="1:25" ht="14.45" hidden="1" x14ac:dyDescent="0.3">
      <c r="A98" s="16"/>
      <c r="B98" s="16"/>
      <c r="C98" s="16"/>
      <c r="D98" s="16"/>
      <c r="E98" s="16"/>
      <c r="F98" s="16"/>
      <c r="G98" s="16"/>
      <c r="H98" s="16"/>
      <c r="I98" s="16"/>
      <c r="J98" s="16"/>
      <c r="K98" s="16"/>
      <c r="L98" s="16"/>
      <c r="M98" s="16"/>
      <c r="N98" s="16"/>
      <c r="O98" s="16"/>
      <c r="Y98"/>
    </row>
    <row r="99" spans="1:25" ht="14.45" hidden="1" x14ac:dyDescent="0.3">
      <c r="A99" s="16"/>
      <c r="B99" s="16"/>
      <c r="C99" s="16"/>
      <c r="D99" s="16"/>
      <c r="E99" s="16"/>
      <c r="F99" s="16"/>
      <c r="G99" s="16"/>
      <c r="H99" s="16"/>
      <c r="I99" s="16"/>
      <c r="J99" s="16"/>
      <c r="K99" s="16"/>
      <c r="L99" s="16"/>
      <c r="M99" s="16"/>
      <c r="N99" s="16"/>
      <c r="O99" s="16"/>
      <c r="Y99"/>
    </row>
    <row r="100" spans="1:25" ht="14.45" hidden="1" customHeight="1" x14ac:dyDescent="0.3">
      <c r="A100" s="16"/>
      <c r="B100" s="16"/>
      <c r="C100" s="16"/>
      <c r="D100" s="16"/>
      <c r="E100" s="16"/>
      <c r="F100" s="16"/>
      <c r="G100" s="16"/>
      <c r="H100" s="16"/>
      <c r="I100" s="16"/>
      <c r="J100" s="16"/>
      <c r="K100" s="16"/>
      <c r="L100" s="16"/>
      <c r="M100" s="16"/>
      <c r="N100" s="16"/>
      <c r="O100" s="16"/>
      <c r="Y100"/>
    </row>
    <row r="101" spans="1:25" ht="14.45" hidden="1" x14ac:dyDescent="0.3">
      <c r="A101" s="16"/>
      <c r="B101" s="16"/>
      <c r="C101" s="16"/>
      <c r="D101" s="16"/>
      <c r="E101" s="16"/>
      <c r="F101" s="16"/>
      <c r="G101" s="16"/>
      <c r="H101" s="16"/>
      <c r="I101" s="16"/>
      <c r="J101" s="16"/>
      <c r="K101" s="16"/>
      <c r="L101" s="16"/>
      <c r="M101" s="16"/>
      <c r="N101" s="16"/>
      <c r="O101" s="16"/>
      <c r="Y101"/>
    </row>
    <row r="102" spans="1:25" ht="14.45" hidden="1" x14ac:dyDescent="0.3">
      <c r="Y102"/>
    </row>
    <row r="103" spans="1:25" ht="14.45" hidden="1" x14ac:dyDescent="0.3">
      <c r="Y103"/>
    </row>
    <row r="104" spans="1:25" ht="14.45" hidden="1" x14ac:dyDescent="0.3">
      <c r="Y104"/>
    </row>
    <row r="105" spans="1:25" ht="14.45" hidden="1" x14ac:dyDescent="0.3">
      <c r="Y105"/>
    </row>
    <row r="106" spans="1:25" ht="43.15" hidden="1" customHeight="1" x14ac:dyDescent="0.3">
      <c r="Y106"/>
    </row>
    <row r="107" spans="1:25" ht="14.45" hidden="1" x14ac:dyDescent="0.3">
      <c r="Y107"/>
    </row>
    <row r="108" spans="1:25" ht="14.45" hidden="1" x14ac:dyDescent="0.3">
      <c r="Y108"/>
    </row>
    <row r="109" spans="1:25" ht="14.45" hidden="1" x14ac:dyDescent="0.3">
      <c r="Y109"/>
    </row>
    <row r="110" spans="1:25" ht="14.45" hidden="1" customHeight="1" x14ac:dyDescent="0.3">
      <c r="Y110"/>
    </row>
    <row r="111" spans="1:25" ht="14.45" hidden="1" x14ac:dyDescent="0.3">
      <c r="Y111"/>
    </row>
    <row r="112" spans="1:25" ht="14.45" hidden="1" x14ac:dyDescent="0.3">
      <c r="Y112"/>
    </row>
    <row r="113" spans="25:25" ht="14.45" hidden="1" x14ac:dyDescent="0.3">
      <c r="Y113"/>
    </row>
    <row r="114" spans="25:25" ht="14.45" hidden="1" x14ac:dyDescent="0.3">
      <c r="Y114"/>
    </row>
    <row r="115" spans="25:25" ht="14.45" hidden="1" customHeight="1" x14ac:dyDescent="0.3">
      <c r="Y115"/>
    </row>
    <row r="116" spans="25:25" ht="14.45" hidden="1" x14ac:dyDescent="0.3">
      <c r="Y116"/>
    </row>
    <row r="117" spans="25:25" ht="14.45" hidden="1" x14ac:dyDescent="0.3">
      <c r="Y117"/>
    </row>
    <row r="118" spans="25:25" ht="14.45" hidden="1" x14ac:dyDescent="0.3">
      <c r="Y118"/>
    </row>
    <row r="119" spans="25:25" ht="14.45" hidden="1" x14ac:dyDescent="0.3">
      <c r="Y119"/>
    </row>
    <row r="120" spans="25:25" ht="14.45" hidden="1" customHeight="1" x14ac:dyDescent="0.3">
      <c r="Y120"/>
    </row>
    <row r="121" spans="25:25" ht="14.45" hidden="1" x14ac:dyDescent="0.3">
      <c r="Y121"/>
    </row>
    <row r="122" spans="25:25" ht="14.45" hidden="1" x14ac:dyDescent="0.3">
      <c r="Y122"/>
    </row>
    <row r="123" spans="25:25" ht="14.45" hidden="1" x14ac:dyDescent="0.3">
      <c r="Y123"/>
    </row>
    <row r="124" spans="25:25" ht="14.45" hidden="1" x14ac:dyDescent="0.3">
      <c r="Y124"/>
    </row>
    <row r="125" spans="25:25" ht="14.45" hidden="1" x14ac:dyDescent="0.3">
      <c r="Y125"/>
    </row>
    <row r="126" spans="25:25" ht="14.45" hidden="1" x14ac:dyDescent="0.3">
      <c r="Y126"/>
    </row>
    <row r="127" spans="25:25" ht="14.45" hidden="1" x14ac:dyDescent="0.3">
      <c r="Y127"/>
    </row>
    <row r="128" spans="25:25" ht="14.45" hidden="1" x14ac:dyDescent="0.3">
      <c r="Y128"/>
    </row>
    <row r="129" spans="25:25" ht="14.45" hidden="1" x14ac:dyDescent="0.3">
      <c r="Y129"/>
    </row>
    <row r="130" spans="25:25" ht="14.45" hidden="1" customHeight="1" x14ac:dyDescent="0.3">
      <c r="Y130"/>
    </row>
    <row r="131" spans="25:25" ht="14.45" hidden="1" x14ac:dyDescent="0.3">
      <c r="Y131"/>
    </row>
    <row r="132" spans="25:25" ht="14.45" hidden="1" x14ac:dyDescent="0.3">
      <c r="Y132"/>
    </row>
    <row r="133" spans="25:25" ht="14.45" hidden="1" x14ac:dyDescent="0.3">
      <c r="Y133"/>
    </row>
    <row r="134" spans="25:25" ht="14.45" hidden="1" x14ac:dyDescent="0.3">
      <c r="Y134"/>
    </row>
    <row r="135" spans="25:25" ht="14.45" hidden="1" x14ac:dyDescent="0.3">
      <c r="Y135"/>
    </row>
    <row r="136" spans="25:25" ht="14.45" hidden="1" x14ac:dyDescent="0.3">
      <c r="Y136"/>
    </row>
    <row r="137" spans="25:25" ht="14.45" hidden="1" x14ac:dyDescent="0.3">
      <c r="Y137"/>
    </row>
    <row r="138" spans="25:25" ht="14.45" hidden="1" x14ac:dyDescent="0.3">
      <c r="Y138"/>
    </row>
    <row r="139" spans="25:25" ht="14.45" hidden="1" x14ac:dyDescent="0.3">
      <c r="Y139"/>
    </row>
    <row r="140" spans="25:25" ht="14.45" hidden="1" customHeight="1" x14ac:dyDescent="0.3">
      <c r="Y140"/>
    </row>
    <row r="141" spans="25:25" ht="14.45" hidden="1" x14ac:dyDescent="0.3">
      <c r="Y141"/>
    </row>
    <row r="142" spans="25:25" ht="14.45" hidden="1" x14ac:dyDescent="0.3">
      <c r="Y142"/>
    </row>
    <row r="143" spans="25:25" ht="14.45" hidden="1" x14ac:dyDescent="0.3">
      <c r="Y143"/>
    </row>
    <row r="144" spans="25:25" ht="14.45" hidden="1" x14ac:dyDescent="0.3">
      <c r="Y144"/>
    </row>
    <row r="145" spans="25:25" ht="14.45" hidden="1" x14ac:dyDescent="0.3">
      <c r="Y145"/>
    </row>
    <row r="146" spans="25:25" ht="14.45" hidden="1" x14ac:dyDescent="0.3">
      <c r="Y146"/>
    </row>
    <row r="147" spans="25:25" ht="14.45" hidden="1" x14ac:dyDescent="0.3">
      <c r="Y147"/>
    </row>
    <row r="148" spans="25:25" ht="14.45" hidden="1" x14ac:dyDescent="0.3">
      <c r="Y148"/>
    </row>
    <row r="149" spans="25:25" ht="14.45" hidden="1" x14ac:dyDescent="0.3">
      <c r="Y149"/>
    </row>
    <row r="150" spans="25:25" ht="14.45" hidden="1" customHeight="1" x14ac:dyDescent="0.3">
      <c r="Y150"/>
    </row>
    <row r="151" spans="25:25" ht="14.45" hidden="1" x14ac:dyDescent="0.3">
      <c r="Y151"/>
    </row>
    <row r="152" spans="25:25" ht="14.45" hidden="1" x14ac:dyDescent="0.3">
      <c r="Y152"/>
    </row>
    <row r="153" spans="25:25" ht="14.45" hidden="1" x14ac:dyDescent="0.3">
      <c r="Y153"/>
    </row>
    <row r="154" spans="25:25" ht="14.45" hidden="1" x14ac:dyDescent="0.3">
      <c r="Y154"/>
    </row>
    <row r="155" spans="25:25" ht="14.45" hidden="1" x14ac:dyDescent="0.3">
      <c r="Y155"/>
    </row>
    <row r="156" spans="25:25" ht="14.45" hidden="1" x14ac:dyDescent="0.3">
      <c r="Y156"/>
    </row>
    <row r="157" spans="25:25" ht="14.45" hidden="1" x14ac:dyDescent="0.3">
      <c r="Y157"/>
    </row>
    <row r="158" spans="25:25" ht="14.45" hidden="1" x14ac:dyDescent="0.3">
      <c r="Y158"/>
    </row>
    <row r="159" spans="25:25" ht="14.45" hidden="1" x14ac:dyDescent="0.3">
      <c r="Y159"/>
    </row>
    <row r="160" spans="25:25" ht="14.45" hidden="1" customHeight="1" x14ac:dyDescent="0.3">
      <c r="Y160"/>
    </row>
    <row r="161" spans="25:25" ht="14.45" hidden="1" x14ac:dyDescent="0.3">
      <c r="Y161"/>
    </row>
    <row r="162" spans="25:25" ht="14.45" hidden="1" x14ac:dyDescent="0.3">
      <c r="Y162"/>
    </row>
    <row r="163" spans="25:25" ht="14.45" hidden="1" x14ac:dyDescent="0.3">
      <c r="Y163"/>
    </row>
    <row r="164" spans="25:25" ht="14.45" hidden="1" x14ac:dyDescent="0.3">
      <c r="Y164"/>
    </row>
    <row r="165" spans="25:25" ht="14.45" hidden="1" x14ac:dyDescent="0.3">
      <c r="Y165"/>
    </row>
    <row r="166" spans="25:25" ht="14.45" hidden="1" x14ac:dyDescent="0.3">
      <c r="Y166"/>
    </row>
    <row r="167" spans="25:25" ht="14.45" hidden="1" x14ac:dyDescent="0.3">
      <c r="Y167"/>
    </row>
    <row r="168" spans="25:25" ht="14.45" hidden="1" x14ac:dyDescent="0.3">
      <c r="Y168"/>
    </row>
    <row r="169" spans="25:25" ht="14.45" hidden="1" x14ac:dyDescent="0.3">
      <c r="Y169"/>
    </row>
    <row r="170" spans="25:25" ht="14.45" hidden="1" customHeight="1" x14ac:dyDescent="0.3">
      <c r="Y170"/>
    </row>
    <row r="171" spans="25:25" ht="14.45" hidden="1" x14ac:dyDescent="0.3">
      <c r="Y171"/>
    </row>
    <row r="172" spans="25:25" ht="14.45" hidden="1" x14ac:dyDescent="0.3">
      <c r="Y172"/>
    </row>
    <row r="173" spans="25:25" ht="14.45" hidden="1" x14ac:dyDescent="0.3">
      <c r="Y173"/>
    </row>
    <row r="174" spans="25:25" ht="14.45" hidden="1" x14ac:dyDescent="0.3">
      <c r="Y174"/>
    </row>
    <row r="175" spans="25:25" ht="14.45" hidden="1" x14ac:dyDescent="0.3">
      <c r="Y175"/>
    </row>
    <row r="176" spans="25:25" ht="14.45" hidden="1" x14ac:dyDescent="0.3">
      <c r="Y176"/>
    </row>
    <row r="177" spans="14:25" ht="14.45" hidden="1" x14ac:dyDescent="0.3">
      <c r="Y177"/>
    </row>
    <row r="178" spans="14:25" ht="14.45" hidden="1" x14ac:dyDescent="0.3">
      <c r="Y178"/>
    </row>
    <row r="179" spans="14:25" ht="14.45" hidden="1" x14ac:dyDescent="0.3">
      <c r="Y179"/>
    </row>
    <row r="180" spans="14:25" ht="14.45" hidden="1" customHeight="1" x14ac:dyDescent="0.3">
      <c r="Y180"/>
    </row>
    <row r="181" spans="14:25" ht="14.45" hidden="1" x14ac:dyDescent="0.3">
      <c r="Y181"/>
    </row>
    <row r="182" spans="14:25" ht="14.45" hidden="1" x14ac:dyDescent="0.3">
      <c r="Y182"/>
    </row>
    <row r="183" spans="14:25" ht="14.45" hidden="1" x14ac:dyDescent="0.3">
      <c r="Y183"/>
    </row>
    <row r="184" spans="14:25" ht="14.45" hidden="1" x14ac:dyDescent="0.3">
      <c r="Y184"/>
    </row>
    <row r="185" spans="14:25" ht="14.45" hidden="1" x14ac:dyDescent="0.3">
      <c r="Y185"/>
    </row>
    <row r="186" spans="14:25" ht="14.45" hidden="1" x14ac:dyDescent="0.3">
      <c r="Y186"/>
    </row>
    <row r="187" spans="14:25" ht="14.45" hidden="1" x14ac:dyDescent="0.3">
      <c r="Y187"/>
    </row>
    <row r="188" spans="14:25" ht="14.45" hidden="1" x14ac:dyDescent="0.3">
      <c r="Y188"/>
    </row>
    <row r="189" spans="14:25" ht="14.45" hidden="1" x14ac:dyDescent="0.3">
      <c r="Y189"/>
    </row>
    <row r="190" spans="14:25" ht="14.45" hidden="1" x14ac:dyDescent="0.3">
      <c r="N190" s="3"/>
      <c r="Y190"/>
    </row>
    <row r="191" spans="14:25" ht="14.45" hidden="1" x14ac:dyDescent="0.3"/>
    <row r="192" spans="14:25" ht="14.45" hidden="1" x14ac:dyDescent="0.3"/>
    <row r="193" ht="14.45" hidden="1" x14ac:dyDescent="0.3"/>
    <row r="194" ht="14.45" hidden="1" x14ac:dyDescent="0.3"/>
    <row r="195" ht="14.45" hidden="1" x14ac:dyDescent="0.3"/>
    <row r="196" ht="14.45" hidden="1" x14ac:dyDescent="0.3"/>
    <row r="197" ht="14.45" hidden="1" x14ac:dyDescent="0.3"/>
  </sheetData>
  <mergeCells count="1">
    <mergeCell ref="A1:N1"/>
  </mergeCells>
  <pageMargins left="0.7" right="0.7" top="0.75" bottom="0.75" header="0.3" footer="0.3"/>
  <pageSetup orientation="portrait" r:id="rId1"/>
  <ignoredErrors>
    <ignoredError sqref="L50:O50 L54:O56 B77:M77 B78:E78 L65:S65 E39:F39 E27:F27 C4:C10 J78:M78 B82:E82 J82:M82 B90:B92 B89:E89 B85:B86 L75 D86:H86 J86:M86 J88:L88 J89:M89 D90:H90 R47:R56 K53:P53 N47 N48 M49:O49 L52:O52 N51 J85 J87 D88:H88 D87 D85 F85:H85 F87 D92:H92 D91:F91 H91 K47:K48 B88 J92:M92 J91:K91 J90:L90 E33:F34 E21:F22" calculatedColumn="1"/>
  </ignoredErrors>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8"/>
  <sheetViews>
    <sheetView zoomScale="90" zoomScaleNormal="90" workbookViewId="0">
      <selection sqref="A1:K1"/>
    </sheetView>
  </sheetViews>
  <sheetFormatPr defaultColWidth="0" defaultRowHeight="16.5" zeroHeight="1" x14ac:dyDescent="0.3"/>
  <cols>
    <col min="1" max="1" width="27.875" bestFit="1" customWidth="1"/>
    <col min="2" max="2" width="22.25" bestFit="1" customWidth="1"/>
    <col min="3" max="9" width="14.25" bestFit="1" customWidth="1"/>
    <col min="10" max="10" width="18.125" bestFit="1" customWidth="1"/>
    <col min="11" max="12" width="13.25" customWidth="1"/>
    <col min="13" max="13" width="3.125" style="16" customWidth="1"/>
    <col min="14" max="16384" width="14.125" hidden="1"/>
  </cols>
  <sheetData>
    <row r="1" spans="1:12" ht="77.45" customHeight="1" x14ac:dyDescent="0.3">
      <c r="A1" s="97" t="s">
        <v>129</v>
      </c>
      <c r="B1" s="97"/>
      <c r="C1" s="97"/>
      <c r="D1" s="97"/>
      <c r="E1" s="97"/>
      <c r="F1" s="97"/>
      <c r="G1" s="97"/>
      <c r="H1" s="97"/>
      <c r="I1" s="97"/>
      <c r="J1" s="97"/>
      <c r="K1" s="97"/>
      <c r="L1" s="17"/>
    </row>
    <row r="2" spans="1:12" ht="15.6" customHeight="1" x14ac:dyDescent="0.3">
      <c r="A2" s="22" t="s">
        <v>108</v>
      </c>
      <c r="B2" s="16"/>
      <c r="C2" s="16"/>
      <c r="D2" s="16"/>
      <c r="E2" s="16"/>
      <c r="F2" s="16"/>
      <c r="G2" s="16"/>
      <c r="H2" s="16"/>
      <c r="I2" s="16"/>
      <c r="J2" s="16"/>
      <c r="K2" s="16"/>
      <c r="L2" s="16"/>
    </row>
    <row r="3" spans="1:12" ht="15.6" customHeight="1" x14ac:dyDescent="0.3">
      <c r="A3" s="22" t="s">
        <v>107</v>
      </c>
      <c r="B3" s="16"/>
      <c r="C3" s="16"/>
      <c r="D3" s="16"/>
      <c r="E3" s="16"/>
      <c r="F3" s="16"/>
      <c r="G3" s="16"/>
      <c r="H3" s="16"/>
      <c r="I3" s="16"/>
      <c r="J3" s="16"/>
      <c r="K3" s="16"/>
      <c r="L3" s="16"/>
    </row>
    <row r="4" spans="1:12" ht="15.6" customHeight="1" x14ac:dyDescent="0.3">
      <c r="A4" s="22" t="s">
        <v>109</v>
      </c>
      <c r="B4" s="16"/>
      <c r="C4" s="16"/>
      <c r="D4" s="16"/>
      <c r="E4" s="16"/>
      <c r="F4" s="16"/>
      <c r="G4" s="16"/>
      <c r="H4" s="16"/>
      <c r="I4" s="16"/>
      <c r="J4" s="16"/>
      <c r="K4" s="16"/>
      <c r="L4" s="16"/>
    </row>
    <row r="5" spans="1:12" ht="343.15" customHeight="1" x14ac:dyDescent="0.3">
      <c r="A5" s="18" t="s">
        <v>106</v>
      </c>
      <c r="B5" s="16"/>
      <c r="C5" s="16"/>
      <c r="D5" s="16"/>
      <c r="E5" s="16"/>
      <c r="F5" s="16"/>
      <c r="G5" s="16"/>
      <c r="H5" s="16"/>
      <c r="I5" s="16"/>
      <c r="J5" s="16"/>
      <c r="K5" s="16"/>
      <c r="L5" s="16"/>
    </row>
    <row r="6" spans="1:12" ht="14.45" x14ac:dyDescent="0.3">
      <c r="A6" s="16"/>
      <c r="B6" s="16"/>
      <c r="C6" s="16"/>
      <c r="D6" s="16"/>
      <c r="E6" s="16"/>
      <c r="F6" s="16"/>
      <c r="G6" s="16"/>
      <c r="H6" s="16"/>
      <c r="I6" s="16"/>
      <c r="J6" s="16"/>
      <c r="K6" s="16"/>
      <c r="L6" s="16"/>
    </row>
    <row r="7" spans="1:12" ht="49.5" x14ac:dyDescent="0.3">
      <c r="A7" s="13" t="s">
        <v>32</v>
      </c>
      <c r="B7" s="2" t="s">
        <v>1</v>
      </c>
      <c r="C7" s="16"/>
      <c r="D7" s="16"/>
      <c r="E7" s="16"/>
      <c r="F7" s="16"/>
      <c r="G7" s="16"/>
      <c r="H7" s="16"/>
      <c r="I7" s="16"/>
      <c r="J7" s="16"/>
      <c r="K7" s="16"/>
      <c r="L7" s="16"/>
    </row>
    <row r="8" spans="1:12" ht="14.45" x14ac:dyDescent="0.3">
      <c r="A8" s="16"/>
      <c r="B8" s="16"/>
      <c r="C8" s="16"/>
      <c r="D8" s="16"/>
      <c r="E8" s="16"/>
      <c r="F8" s="16"/>
      <c r="G8" s="16"/>
      <c r="H8" s="16"/>
      <c r="I8" s="16"/>
      <c r="J8" s="16"/>
      <c r="K8" s="16"/>
      <c r="L8" s="16"/>
    </row>
    <row r="9" spans="1:12" ht="14.45" x14ac:dyDescent="0.3">
      <c r="A9" s="13" t="s">
        <v>96</v>
      </c>
      <c r="B9" t="s">
        <v>102</v>
      </c>
      <c r="C9" t="s">
        <v>103</v>
      </c>
      <c r="D9" t="s">
        <v>104</v>
      </c>
      <c r="E9" t="s">
        <v>98</v>
      </c>
      <c r="F9" t="s">
        <v>99</v>
      </c>
      <c r="G9" t="s">
        <v>100</v>
      </c>
      <c r="H9" t="s">
        <v>101</v>
      </c>
      <c r="I9" t="s">
        <v>105</v>
      </c>
      <c r="J9" t="s">
        <v>132</v>
      </c>
      <c r="K9" s="16"/>
      <c r="L9" s="16"/>
    </row>
    <row r="10" spans="1:12" ht="14.45" x14ac:dyDescent="0.3">
      <c r="A10" s="14" t="s">
        <v>17</v>
      </c>
      <c r="B10" s="15"/>
      <c r="C10" s="15"/>
      <c r="D10" s="15"/>
      <c r="E10" s="15">
        <v>172</v>
      </c>
      <c r="F10" s="15">
        <v>170</v>
      </c>
      <c r="G10" s="15">
        <v>44</v>
      </c>
      <c r="H10" s="15">
        <v>69</v>
      </c>
      <c r="I10" s="15">
        <v>27</v>
      </c>
      <c r="J10" s="15"/>
      <c r="K10" s="16"/>
      <c r="L10" s="16"/>
    </row>
    <row r="11" spans="1:12" ht="14.45" x14ac:dyDescent="0.3">
      <c r="A11" s="14" t="s">
        <v>18</v>
      </c>
      <c r="B11" s="15"/>
      <c r="C11" s="15"/>
      <c r="D11" s="15"/>
      <c r="E11" s="15"/>
      <c r="F11" s="15"/>
      <c r="G11" s="15"/>
      <c r="H11" s="15"/>
      <c r="I11" s="15"/>
      <c r="J11" s="15"/>
      <c r="K11" s="16"/>
      <c r="L11" s="16"/>
    </row>
    <row r="12" spans="1:12" x14ac:dyDescent="0.3">
      <c r="A12" s="14" t="s">
        <v>19</v>
      </c>
      <c r="B12" s="15"/>
      <c r="C12" s="15"/>
      <c r="D12" s="15"/>
      <c r="E12" s="15">
        <v>31</v>
      </c>
      <c r="F12" s="15">
        <v>17</v>
      </c>
      <c r="G12" s="15"/>
      <c r="H12" s="15"/>
      <c r="I12" s="15"/>
      <c r="J12" s="15"/>
      <c r="K12" s="16"/>
      <c r="L12" s="16"/>
    </row>
    <row r="13" spans="1:12" x14ac:dyDescent="0.3">
      <c r="A13" s="14" t="s">
        <v>20</v>
      </c>
      <c r="B13" s="15"/>
      <c r="C13" s="15"/>
      <c r="D13" s="15"/>
      <c r="E13" s="15">
        <v>27</v>
      </c>
      <c r="F13" s="15">
        <v>53</v>
      </c>
      <c r="G13" s="15">
        <v>31</v>
      </c>
      <c r="H13" s="15">
        <v>80</v>
      </c>
      <c r="I13" s="15">
        <v>27</v>
      </c>
      <c r="J13" s="15"/>
      <c r="K13" s="16"/>
      <c r="L13" s="16"/>
    </row>
    <row r="14" spans="1:12" x14ac:dyDescent="0.3">
      <c r="A14" s="14" t="s">
        <v>21</v>
      </c>
      <c r="B14" s="15"/>
      <c r="C14" s="15"/>
      <c r="D14" s="15"/>
      <c r="E14" s="15">
        <v>47</v>
      </c>
      <c r="F14" s="15">
        <v>78</v>
      </c>
      <c r="G14" s="15">
        <v>55</v>
      </c>
      <c r="H14" s="15">
        <v>131</v>
      </c>
      <c r="I14" s="15">
        <v>46</v>
      </c>
      <c r="J14" s="15"/>
      <c r="K14" s="16"/>
      <c r="L14" s="16"/>
    </row>
    <row r="15" spans="1:12" x14ac:dyDescent="0.3">
      <c r="A15" s="14" t="s">
        <v>22</v>
      </c>
      <c r="B15" s="15"/>
      <c r="C15" s="15"/>
      <c r="D15" s="15"/>
      <c r="E15" s="15"/>
      <c r="F15" s="15"/>
      <c r="G15" s="15"/>
      <c r="H15" s="15"/>
      <c r="I15" s="15"/>
      <c r="J15" s="15"/>
      <c r="K15" s="16"/>
      <c r="L15" s="16"/>
    </row>
    <row r="16" spans="1:12" x14ac:dyDescent="0.3">
      <c r="A16" s="14" t="s">
        <v>23</v>
      </c>
      <c r="B16" s="15"/>
      <c r="C16" s="15"/>
      <c r="D16" s="15"/>
      <c r="E16" s="15">
        <v>399</v>
      </c>
      <c r="F16" s="15">
        <v>266</v>
      </c>
      <c r="G16" s="15">
        <v>50</v>
      </c>
      <c r="H16" s="15">
        <v>28</v>
      </c>
      <c r="I16" s="15"/>
      <c r="J16" s="15"/>
      <c r="K16" s="16"/>
      <c r="L16" s="16"/>
    </row>
    <row r="17" spans="1:12" x14ac:dyDescent="0.3">
      <c r="A17" s="14" t="s">
        <v>24</v>
      </c>
      <c r="B17" s="15"/>
      <c r="C17" s="15"/>
      <c r="D17" s="15">
        <v>21</v>
      </c>
      <c r="E17" s="15">
        <v>1385</v>
      </c>
      <c r="F17" s="15">
        <v>1000</v>
      </c>
      <c r="G17" s="15">
        <v>164</v>
      </c>
      <c r="H17" s="15">
        <v>75</v>
      </c>
      <c r="I17" s="15"/>
      <c r="J17" s="15"/>
      <c r="K17" s="16"/>
      <c r="L17" s="16"/>
    </row>
    <row r="18" spans="1:12" x14ac:dyDescent="0.3">
      <c r="A18" s="14" t="s">
        <v>25</v>
      </c>
      <c r="B18" s="15"/>
      <c r="C18" s="15"/>
      <c r="D18" s="15"/>
      <c r="E18" s="15">
        <v>40</v>
      </c>
      <c r="F18" s="15">
        <v>22</v>
      </c>
      <c r="G18" s="15"/>
      <c r="H18" s="15"/>
      <c r="I18" s="15"/>
      <c r="J18" s="15"/>
      <c r="K18" s="16"/>
      <c r="L18" s="16"/>
    </row>
    <row r="19" spans="1:12" x14ac:dyDescent="0.3">
      <c r="A19" s="14" t="s">
        <v>26</v>
      </c>
      <c r="B19" s="15"/>
      <c r="C19" s="15"/>
      <c r="D19" s="15"/>
      <c r="E19" s="15">
        <v>16</v>
      </c>
      <c r="F19" s="15">
        <v>18</v>
      </c>
      <c r="G19" s="15"/>
      <c r="H19" s="15"/>
      <c r="I19" s="15"/>
      <c r="J19" s="15">
        <v>18</v>
      </c>
      <c r="K19" s="16"/>
      <c r="L19" s="16"/>
    </row>
    <row r="20" spans="1:12" x14ac:dyDescent="0.3">
      <c r="A20" s="14" t="s">
        <v>27</v>
      </c>
      <c r="B20" s="15"/>
      <c r="C20" s="15"/>
      <c r="D20" s="15"/>
      <c r="E20" s="15"/>
      <c r="F20" s="15"/>
      <c r="G20" s="15"/>
      <c r="H20" s="15"/>
      <c r="I20" s="15"/>
      <c r="J20" s="15">
        <v>21</v>
      </c>
      <c r="K20" s="16"/>
      <c r="L20" s="16"/>
    </row>
    <row r="21" spans="1:12" x14ac:dyDescent="0.3">
      <c r="A21" s="14" t="s">
        <v>121</v>
      </c>
      <c r="B21" s="15"/>
      <c r="C21" s="15"/>
      <c r="D21" s="15">
        <v>9</v>
      </c>
      <c r="E21" s="15">
        <v>157</v>
      </c>
      <c r="F21" s="15">
        <v>108</v>
      </c>
      <c r="G21" s="15">
        <v>27</v>
      </c>
      <c r="H21" s="15"/>
      <c r="I21" s="15"/>
      <c r="J21" s="15">
        <v>22</v>
      </c>
      <c r="K21" s="16"/>
      <c r="L21" s="16"/>
    </row>
    <row r="22" spans="1:12" x14ac:dyDescent="0.3">
      <c r="A22" s="14" t="s">
        <v>97</v>
      </c>
      <c r="B22" s="15"/>
      <c r="C22" s="15"/>
      <c r="D22" s="15">
        <v>30</v>
      </c>
      <c r="E22" s="15">
        <v>2274</v>
      </c>
      <c r="F22" s="15">
        <v>1732</v>
      </c>
      <c r="G22" s="15">
        <v>371</v>
      </c>
      <c r="H22" s="15">
        <v>383</v>
      </c>
      <c r="I22" s="15">
        <v>100</v>
      </c>
      <c r="J22" s="15">
        <v>61</v>
      </c>
      <c r="K22" s="16"/>
      <c r="L22" s="16"/>
    </row>
    <row r="23" spans="1:12" x14ac:dyDescent="0.3">
      <c r="A23" s="19"/>
      <c r="B23" s="20"/>
      <c r="C23" s="20"/>
      <c r="D23" s="20"/>
      <c r="E23" s="20"/>
      <c r="F23" s="20"/>
      <c r="G23" s="20"/>
      <c r="H23" s="20"/>
      <c r="I23" s="20"/>
      <c r="J23" s="16"/>
      <c r="K23" s="16"/>
      <c r="L23" s="16"/>
    </row>
    <row r="24" spans="1:12" x14ac:dyDescent="0.3">
      <c r="A24" s="19"/>
      <c r="B24" s="20"/>
      <c r="C24" s="82"/>
      <c r="D24" s="83" t="s">
        <v>133</v>
      </c>
      <c r="E24" s="20"/>
      <c r="F24" s="20"/>
      <c r="G24" s="20"/>
      <c r="H24" s="20"/>
      <c r="I24" s="20"/>
      <c r="J24" s="16"/>
      <c r="K24" s="16"/>
      <c r="L24" s="16"/>
    </row>
    <row r="25" spans="1:12" ht="17.25" thickBot="1" x14ac:dyDescent="0.35">
      <c r="A25" s="16"/>
      <c r="B25" s="16"/>
      <c r="C25" s="16"/>
      <c r="D25" s="16"/>
      <c r="E25" s="16"/>
      <c r="F25" s="16"/>
      <c r="G25" s="16"/>
      <c r="H25" s="16"/>
      <c r="I25" s="16"/>
      <c r="J25" s="16"/>
      <c r="K25" s="16"/>
      <c r="L25" s="16"/>
    </row>
    <row r="26" spans="1:12" ht="36" x14ac:dyDescent="0.35">
      <c r="A26" s="30" t="s">
        <v>32</v>
      </c>
      <c r="B26" s="21" t="s">
        <v>28</v>
      </c>
      <c r="C26" s="84" t="s">
        <v>8</v>
      </c>
      <c r="D26" s="84" t="s">
        <v>9</v>
      </c>
      <c r="E26" s="84" t="s">
        <v>10</v>
      </c>
      <c r="F26" s="84" t="s">
        <v>11</v>
      </c>
      <c r="G26" s="84" t="s">
        <v>12</v>
      </c>
      <c r="H26" s="84" t="s">
        <v>13</v>
      </c>
      <c r="I26" s="84" t="s">
        <v>14</v>
      </c>
      <c r="J26" s="85" t="s">
        <v>15</v>
      </c>
      <c r="K26" s="85" t="s">
        <v>130</v>
      </c>
      <c r="L26" s="86" t="s">
        <v>16</v>
      </c>
    </row>
    <row r="27" spans="1:12" x14ac:dyDescent="0.3">
      <c r="A27" s="32" t="s">
        <v>33</v>
      </c>
      <c r="B27" s="25" t="s">
        <v>17</v>
      </c>
      <c r="C27" s="91" t="s">
        <v>134</v>
      </c>
      <c r="D27" s="91" t="s">
        <v>134</v>
      </c>
      <c r="E27" s="91" t="s">
        <v>134</v>
      </c>
      <c r="F27" s="91" t="s">
        <v>134</v>
      </c>
      <c r="G27" s="91" t="s">
        <v>134</v>
      </c>
      <c r="H27" s="91" t="s">
        <v>134</v>
      </c>
      <c r="I27" s="91" t="s">
        <v>134</v>
      </c>
      <c r="J27" s="91" t="s">
        <v>134</v>
      </c>
      <c r="K27" s="92" t="s">
        <v>134</v>
      </c>
      <c r="L27" s="93" t="s">
        <v>134</v>
      </c>
    </row>
    <row r="28" spans="1:12" x14ac:dyDescent="0.3">
      <c r="A28" s="31" t="s">
        <v>3</v>
      </c>
      <c r="B28" s="25" t="s">
        <v>17</v>
      </c>
      <c r="C28" s="91" t="s">
        <v>134</v>
      </c>
      <c r="D28" s="91" t="s">
        <v>134</v>
      </c>
      <c r="E28" s="91" t="s">
        <v>134</v>
      </c>
      <c r="F28" s="91" t="s">
        <v>134</v>
      </c>
      <c r="G28" s="91" t="s">
        <v>134</v>
      </c>
      <c r="H28" s="91" t="s">
        <v>134</v>
      </c>
      <c r="I28" s="91" t="s">
        <v>134</v>
      </c>
      <c r="J28" s="91" t="s">
        <v>134</v>
      </c>
      <c r="K28" s="92" t="s">
        <v>134</v>
      </c>
      <c r="L28" s="93" t="s">
        <v>134</v>
      </c>
    </row>
    <row r="29" spans="1:12" x14ac:dyDescent="0.3">
      <c r="A29" s="31" t="s">
        <v>0</v>
      </c>
      <c r="B29" s="4" t="s">
        <v>17</v>
      </c>
      <c r="C29" s="91" t="s">
        <v>134</v>
      </c>
      <c r="D29" s="91" t="s">
        <v>134</v>
      </c>
      <c r="E29" s="91" t="s">
        <v>134</v>
      </c>
      <c r="F29" s="91" t="s">
        <v>134</v>
      </c>
      <c r="G29" s="91" t="s">
        <v>134</v>
      </c>
      <c r="H29" s="91" t="s">
        <v>134</v>
      </c>
      <c r="I29" s="91" t="s">
        <v>134</v>
      </c>
      <c r="J29" s="91" t="s">
        <v>134</v>
      </c>
      <c r="K29" s="26">
        <v>36</v>
      </c>
      <c r="L29" s="34">
        <v>36</v>
      </c>
    </row>
    <row r="30" spans="1:12" x14ac:dyDescent="0.3">
      <c r="A30" s="31" t="s">
        <v>1</v>
      </c>
      <c r="B30" s="4" t="s">
        <v>17</v>
      </c>
      <c r="C30" s="91" t="s">
        <v>134</v>
      </c>
      <c r="D30" s="91" t="s">
        <v>134</v>
      </c>
      <c r="E30" s="91" t="s">
        <v>134</v>
      </c>
      <c r="F30" s="4">
        <v>172</v>
      </c>
      <c r="G30" s="4">
        <v>170</v>
      </c>
      <c r="H30" s="4">
        <v>44</v>
      </c>
      <c r="I30" s="4">
        <v>69</v>
      </c>
      <c r="J30" s="25">
        <v>27</v>
      </c>
      <c r="K30" s="91" t="s">
        <v>134</v>
      </c>
      <c r="L30" s="33">
        <v>483</v>
      </c>
    </row>
    <row r="31" spans="1:12" x14ac:dyDescent="0.3">
      <c r="A31" s="31" t="s">
        <v>4</v>
      </c>
      <c r="B31" s="4" t="s">
        <v>17</v>
      </c>
      <c r="C31" s="91" t="s">
        <v>134</v>
      </c>
      <c r="D31" s="91" t="s">
        <v>134</v>
      </c>
      <c r="E31" s="91" t="s">
        <v>134</v>
      </c>
      <c r="F31" s="91" t="s">
        <v>134</v>
      </c>
      <c r="G31" s="91" t="s">
        <v>134</v>
      </c>
      <c r="H31" s="91" t="s">
        <v>134</v>
      </c>
      <c r="I31" s="91" t="s">
        <v>134</v>
      </c>
      <c r="J31" s="91" t="s">
        <v>134</v>
      </c>
      <c r="K31" s="92" t="s">
        <v>134</v>
      </c>
      <c r="L31" s="93" t="s">
        <v>134</v>
      </c>
    </row>
    <row r="32" spans="1:12" x14ac:dyDescent="0.3">
      <c r="A32" s="31" t="s">
        <v>2</v>
      </c>
      <c r="B32" s="4" t="s">
        <v>17</v>
      </c>
      <c r="C32" s="4">
        <v>69</v>
      </c>
      <c r="D32" s="4">
        <v>60</v>
      </c>
      <c r="E32" s="4">
        <v>20</v>
      </c>
      <c r="F32" s="4">
        <v>24</v>
      </c>
      <c r="G32" s="4">
        <v>16</v>
      </c>
      <c r="H32" s="91" t="s">
        <v>134</v>
      </c>
      <c r="I32" s="91" t="s">
        <v>134</v>
      </c>
      <c r="J32" s="91" t="s">
        <v>134</v>
      </c>
      <c r="K32" s="92" t="s">
        <v>134</v>
      </c>
      <c r="L32" s="33">
        <v>202</v>
      </c>
    </row>
    <row r="33" spans="1:12" x14ac:dyDescent="0.3">
      <c r="A33" s="31" t="s">
        <v>7</v>
      </c>
      <c r="B33" s="4" t="s">
        <v>17</v>
      </c>
      <c r="C33" s="4">
        <v>35</v>
      </c>
      <c r="D33" s="4">
        <v>18</v>
      </c>
      <c r="E33" s="4">
        <v>21</v>
      </c>
      <c r="F33" s="4">
        <v>18</v>
      </c>
      <c r="G33" s="91" t="s">
        <v>134</v>
      </c>
      <c r="H33" s="91" t="s">
        <v>134</v>
      </c>
      <c r="I33" s="91" t="s">
        <v>134</v>
      </c>
      <c r="J33" s="91" t="s">
        <v>134</v>
      </c>
      <c r="K33" s="92" t="s">
        <v>134</v>
      </c>
      <c r="L33" s="33">
        <v>99</v>
      </c>
    </row>
    <row r="34" spans="1:12" x14ac:dyDescent="0.3">
      <c r="A34" s="52" t="s">
        <v>6</v>
      </c>
      <c r="B34" s="4" t="s">
        <v>17</v>
      </c>
      <c r="C34" s="4">
        <v>105</v>
      </c>
      <c r="D34" s="4">
        <v>82</v>
      </c>
      <c r="E34" s="4">
        <v>48</v>
      </c>
      <c r="F34" s="4">
        <v>225</v>
      </c>
      <c r="G34" s="4">
        <v>207</v>
      </c>
      <c r="H34" s="4">
        <v>59</v>
      </c>
      <c r="I34" s="4">
        <v>78</v>
      </c>
      <c r="J34" s="25">
        <v>33</v>
      </c>
      <c r="K34" s="92" t="s">
        <v>134</v>
      </c>
      <c r="L34" s="31">
        <v>837</v>
      </c>
    </row>
    <row r="35" spans="1:12" ht="17.25" thickBot="1" x14ac:dyDescent="0.35">
      <c r="A35" s="64" t="s">
        <v>5</v>
      </c>
      <c r="B35" s="24" t="s">
        <v>17</v>
      </c>
      <c r="C35" s="24">
        <f>SUM(C27:C31)</f>
        <v>0</v>
      </c>
      <c r="D35" s="24">
        <f t="shared" ref="D35:J35" si="0">SUM(D27:D31)</f>
        <v>0</v>
      </c>
      <c r="E35" s="24">
        <f t="shared" si="0"/>
        <v>0</v>
      </c>
      <c r="F35" s="24">
        <f t="shared" si="0"/>
        <v>172</v>
      </c>
      <c r="G35" s="24">
        <f t="shared" si="0"/>
        <v>170</v>
      </c>
      <c r="H35" s="24">
        <f t="shared" si="0"/>
        <v>44</v>
      </c>
      <c r="I35" s="24">
        <f t="shared" si="0"/>
        <v>69</v>
      </c>
      <c r="J35" s="24">
        <f t="shared" si="0"/>
        <v>27</v>
      </c>
      <c r="K35" s="24">
        <v>54</v>
      </c>
      <c r="L35" s="71">
        <v>536</v>
      </c>
    </row>
    <row r="36" spans="1:12" x14ac:dyDescent="0.3">
      <c r="A36" s="32" t="s">
        <v>33</v>
      </c>
      <c r="B36" s="23" t="s">
        <v>18</v>
      </c>
      <c r="C36" s="91" t="s">
        <v>134</v>
      </c>
      <c r="D36" s="91" t="s">
        <v>134</v>
      </c>
      <c r="E36" s="91" t="s">
        <v>134</v>
      </c>
      <c r="F36" s="91" t="s">
        <v>134</v>
      </c>
      <c r="G36" s="91" t="s">
        <v>134</v>
      </c>
      <c r="H36" s="91" t="s">
        <v>134</v>
      </c>
      <c r="I36" s="91" t="s">
        <v>134</v>
      </c>
      <c r="J36" s="91" t="s">
        <v>134</v>
      </c>
      <c r="K36" s="92" t="s">
        <v>134</v>
      </c>
      <c r="L36" s="93" t="s">
        <v>134</v>
      </c>
    </row>
    <row r="37" spans="1:12" x14ac:dyDescent="0.3">
      <c r="A37" s="31" t="s">
        <v>3</v>
      </c>
      <c r="B37" s="4" t="s">
        <v>18</v>
      </c>
      <c r="C37" s="91" t="s">
        <v>134</v>
      </c>
      <c r="D37" s="91" t="s">
        <v>134</v>
      </c>
      <c r="E37" s="91" t="s">
        <v>134</v>
      </c>
      <c r="F37" s="91" t="s">
        <v>134</v>
      </c>
      <c r="G37" s="91" t="s">
        <v>134</v>
      </c>
      <c r="H37" s="91" t="s">
        <v>134</v>
      </c>
      <c r="I37" s="91" t="s">
        <v>134</v>
      </c>
      <c r="J37" s="91" t="s">
        <v>134</v>
      </c>
      <c r="K37" s="92" t="s">
        <v>134</v>
      </c>
      <c r="L37" s="93" t="s">
        <v>134</v>
      </c>
    </row>
    <row r="38" spans="1:12" x14ac:dyDescent="0.3">
      <c r="A38" s="31" t="s">
        <v>0</v>
      </c>
      <c r="B38" s="4" t="s">
        <v>18</v>
      </c>
      <c r="C38" s="91" t="s">
        <v>134</v>
      </c>
      <c r="D38" s="91" t="s">
        <v>134</v>
      </c>
      <c r="E38" s="91" t="s">
        <v>134</v>
      </c>
      <c r="F38" s="91" t="s">
        <v>134</v>
      </c>
      <c r="G38" s="91" t="s">
        <v>134</v>
      </c>
      <c r="H38" s="91" t="s">
        <v>134</v>
      </c>
      <c r="I38" s="91" t="s">
        <v>134</v>
      </c>
      <c r="J38" s="91" t="s">
        <v>134</v>
      </c>
      <c r="K38" s="92" t="s">
        <v>134</v>
      </c>
      <c r="L38" s="93" t="s">
        <v>134</v>
      </c>
    </row>
    <row r="39" spans="1:12" x14ac:dyDescent="0.3">
      <c r="A39" s="31" t="s">
        <v>1</v>
      </c>
      <c r="B39" s="4" t="s">
        <v>18</v>
      </c>
      <c r="C39" s="91" t="s">
        <v>134</v>
      </c>
      <c r="D39" s="91" t="s">
        <v>134</v>
      </c>
      <c r="E39" s="91" t="s">
        <v>134</v>
      </c>
      <c r="F39" s="91" t="s">
        <v>134</v>
      </c>
      <c r="G39" s="91" t="s">
        <v>134</v>
      </c>
      <c r="H39" s="91" t="s">
        <v>134</v>
      </c>
      <c r="I39" s="91" t="s">
        <v>134</v>
      </c>
      <c r="J39" s="91" t="s">
        <v>134</v>
      </c>
      <c r="K39" s="92" t="s">
        <v>134</v>
      </c>
      <c r="L39" s="93" t="s">
        <v>134</v>
      </c>
    </row>
    <row r="40" spans="1:12" x14ac:dyDescent="0.3">
      <c r="A40" s="31" t="s">
        <v>4</v>
      </c>
      <c r="B40" s="4" t="s">
        <v>18</v>
      </c>
      <c r="C40" s="91" t="s">
        <v>134</v>
      </c>
      <c r="D40" s="91" t="s">
        <v>134</v>
      </c>
      <c r="E40" s="91" t="s">
        <v>134</v>
      </c>
      <c r="F40" s="91" t="s">
        <v>134</v>
      </c>
      <c r="G40" s="91" t="s">
        <v>134</v>
      </c>
      <c r="H40" s="91" t="s">
        <v>134</v>
      </c>
      <c r="I40" s="91" t="s">
        <v>134</v>
      </c>
      <c r="J40" s="91" t="s">
        <v>134</v>
      </c>
      <c r="K40" s="92" t="s">
        <v>134</v>
      </c>
      <c r="L40" s="93" t="s">
        <v>134</v>
      </c>
    </row>
    <row r="41" spans="1:12" x14ac:dyDescent="0.3">
      <c r="A41" s="31" t="s">
        <v>2</v>
      </c>
      <c r="B41" s="4" t="s">
        <v>18</v>
      </c>
      <c r="C41" s="91" t="s">
        <v>134</v>
      </c>
      <c r="D41" s="91" t="s">
        <v>134</v>
      </c>
      <c r="E41" s="91" t="s">
        <v>134</v>
      </c>
      <c r="F41" s="91" t="s">
        <v>134</v>
      </c>
      <c r="G41" s="91" t="s">
        <v>134</v>
      </c>
      <c r="H41" s="91" t="s">
        <v>134</v>
      </c>
      <c r="I41" s="91" t="s">
        <v>134</v>
      </c>
      <c r="J41" s="91" t="s">
        <v>134</v>
      </c>
      <c r="K41" s="92" t="s">
        <v>134</v>
      </c>
      <c r="L41" s="93" t="s">
        <v>134</v>
      </c>
    </row>
    <row r="42" spans="1:12" x14ac:dyDescent="0.3">
      <c r="A42" s="31" t="s">
        <v>7</v>
      </c>
      <c r="B42" s="4" t="s">
        <v>18</v>
      </c>
      <c r="C42" s="91" t="s">
        <v>134</v>
      </c>
      <c r="D42" s="91" t="s">
        <v>134</v>
      </c>
      <c r="E42" s="91" t="s">
        <v>134</v>
      </c>
      <c r="F42" s="91" t="s">
        <v>134</v>
      </c>
      <c r="G42" s="91" t="s">
        <v>134</v>
      </c>
      <c r="H42" s="91" t="s">
        <v>134</v>
      </c>
      <c r="I42" s="91" t="s">
        <v>134</v>
      </c>
      <c r="J42" s="91" t="s">
        <v>134</v>
      </c>
      <c r="K42" s="92" t="s">
        <v>134</v>
      </c>
      <c r="L42" s="93" t="s">
        <v>134</v>
      </c>
    </row>
    <row r="43" spans="1:12" x14ac:dyDescent="0.3">
      <c r="A43" s="52" t="s">
        <v>6</v>
      </c>
      <c r="B43" s="4" t="s">
        <v>18</v>
      </c>
      <c r="C43" s="91" t="s">
        <v>134</v>
      </c>
      <c r="D43" s="91" t="s">
        <v>134</v>
      </c>
      <c r="E43" s="91" t="s">
        <v>134</v>
      </c>
      <c r="F43" s="91" t="s">
        <v>134</v>
      </c>
      <c r="G43" s="91" t="s">
        <v>134</v>
      </c>
      <c r="H43" s="91" t="s">
        <v>134</v>
      </c>
      <c r="I43" s="91" t="s">
        <v>134</v>
      </c>
      <c r="J43" s="91" t="s">
        <v>134</v>
      </c>
      <c r="K43" s="92" t="s">
        <v>134</v>
      </c>
      <c r="L43" s="93" t="s">
        <v>134</v>
      </c>
    </row>
    <row r="44" spans="1:12" ht="17.25" thickBot="1" x14ac:dyDescent="0.35">
      <c r="A44" s="64" t="s">
        <v>5</v>
      </c>
      <c r="B44" s="24" t="s">
        <v>18</v>
      </c>
      <c r="C44" s="24">
        <f>SUM(C36:C40)</f>
        <v>0</v>
      </c>
      <c r="D44" s="24">
        <f t="shared" ref="D44:J44" si="1">SUM(D36:D40)</f>
        <v>0</v>
      </c>
      <c r="E44" s="24">
        <f t="shared" si="1"/>
        <v>0</v>
      </c>
      <c r="F44" s="24">
        <f t="shared" si="1"/>
        <v>0</v>
      </c>
      <c r="G44" s="24">
        <f t="shared" si="1"/>
        <v>0</v>
      </c>
      <c r="H44" s="24">
        <f t="shared" si="1"/>
        <v>0</v>
      </c>
      <c r="I44" s="24">
        <f t="shared" si="1"/>
        <v>0</v>
      </c>
      <c r="J44" s="24">
        <f t="shared" si="1"/>
        <v>0</v>
      </c>
      <c r="K44" s="81">
        <v>4</v>
      </c>
      <c r="L44" s="87">
        <v>4</v>
      </c>
    </row>
    <row r="45" spans="1:12" x14ac:dyDescent="0.3">
      <c r="A45" s="32" t="s">
        <v>33</v>
      </c>
      <c r="B45" s="23" t="s">
        <v>121</v>
      </c>
      <c r="C45" s="91" t="s">
        <v>134</v>
      </c>
      <c r="D45" s="91" t="s">
        <v>134</v>
      </c>
      <c r="E45" s="91" t="s">
        <v>134</v>
      </c>
      <c r="F45" s="91" t="s">
        <v>134</v>
      </c>
      <c r="G45" s="91" t="s">
        <v>134</v>
      </c>
      <c r="H45" s="91" t="s">
        <v>134</v>
      </c>
      <c r="I45" s="91" t="s">
        <v>134</v>
      </c>
      <c r="J45" s="91" t="s">
        <v>134</v>
      </c>
      <c r="K45" s="92" t="s">
        <v>134</v>
      </c>
      <c r="L45" s="92" t="s">
        <v>134</v>
      </c>
    </row>
    <row r="46" spans="1:12" x14ac:dyDescent="0.3">
      <c r="A46" s="31" t="s">
        <v>3</v>
      </c>
      <c r="B46" s="23" t="s">
        <v>121</v>
      </c>
      <c r="C46" s="91" t="s">
        <v>134</v>
      </c>
      <c r="D46" s="91" t="s">
        <v>134</v>
      </c>
      <c r="E46" s="91" t="s">
        <v>134</v>
      </c>
      <c r="F46" s="91" t="s">
        <v>134</v>
      </c>
      <c r="G46" s="91" t="s">
        <v>134</v>
      </c>
      <c r="H46" s="91" t="s">
        <v>134</v>
      </c>
      <c r="I46" s="91" t="s">
        <v>134</v>
      </c>
      <c r="J46" s="91" t="s">
        <v>134</v>
      </c>
      <c r="K46" s="92" t="s">
        <v>134</v>
      </c>
      <c r="L46" s="92" t="s">
        <v>134</v>
      </c>
    </row>
    <row r="47" spans="1:12" x14ac:dyDescent="0.3">
      <c r="A47" s="31" t="s">
        <v>0</v>
      </c>
      <c r="B47" s="23" t="s">
        <v>121</v>
      </c>
      <c r="C47" s="91" t="s">
        <v>134</v>
      </c>
      <c r="D47" s="4">
        <v>21</v>
      </c>
      <c r="E47" s="4">
        <v>55</v>
      </c>
      <c r="F47" s="4">
        <v>64</v>
      </c>
      <c r="G47" s="4">
        <v>31</v>
      </c>
      <c r="H47" s="91" t="s">
        <v>134</v>
      </c>
      <c r="I47" s="91" t="s">
        <v>134</v>
      </c>
      <c r="J47" s="91" t="s">
        <v>134</v>
      </c>
      <c r="K47" s="92" t="s">
        <v>134</v>
      </c>
      <c r="L47" s="33">
        <v>186</v>
      </c>
    </row>
    <row r="48" spans="1:12" x14ac:dyDescent="0.3">
      <c r="A48" s="31" t="s">
        <v>1</v>
      </c>
      <c r="B48" s="23" t="s">
        <v>121</v>
      </c>
      <c r="C48" s="91" t="s">
        <v>134</v>
      </c>
      <c r="D48" s="91" t="s">
        <v>134</v>
      </c>
      <c r="E48" s="4">
        <v>9</v>
      </c>
      <c r="F48" s="4">
        <v>157</v>
      </c>
      <c r="G48" s="4">
        <v>108</v>
      </c>
      <c r="H48" s="4">
        <v>27</v>
      </c>
      <c r="I48" s="91" t="s">
        <v>134</v>
      </c>
      <c r="J48" s="91" t="s">
        <v>134</v>
      </c>
      <c r="K48" s="25">
        <v>22</v>
      </c>
      <c r="L48" s="33">
        <v>314</v>
      </c>
    </row>
    <row r="49" spans="1:12" x14ac:dyDescent="0.3">
      <c r="A49" s="31" t="s">
        <v>4</v>
      </c>
      <c r="B49" s="23" t="s">
        <v>121</v>
      </c>
      <c r="C49" s="91" t="s">
        <v>134</v>
      </c>
      <c r="D49" s="91" t="s">
        <v>134</v>
      </c>
      <c r="E49" s="91" t="s">
        <v>134</v>
      </c>
      <c r="F49" s="91" t="s">
        <v>134</v>
      </c>
      <c r="G49" s="91" t="s">
        <v>134</v>
      </c>
      <c r="H49" s="91" t="s">
        <v>134</v>
      </c>
      <c r="I49" s="91" t="s">
        <v>134</v>
      </c>
      <c r="J49" s="91" t="s">
        <v>134</v>
      </c>
      <c r="K49" s="25">
        <v>20</v>
      </c>
      <c r="L49" s="33">
        <v>20</v>
      </c>
    </row>
    <row r="50" spans="1:12" x14ac:dyDescent="0.3">
      <c r="A50" s="31" t="s">
        <v>2</v>
      </c>
      <c r="B50" s="23" t="s">
        <v>121</v>
      </c>
      <c r="C50" s="4">
        <v>161</v>
      </c>
      <c r="D50" s="4">
        <v>113</v>
      </c>
      <c r="E50" s="4">
        <v>126</v>
      </c>
      <c r="F50" s="4">
        <v>65</v>
      </c>
      <c r="G50" s="4">
        <v>27</v>
      </c>
      <c r="H50" s="91" t="s">
        <v>134</v>
      </c>
      <c r="I50" s="91" t="s">
        <v>134</v>
      </c>
      <c r="J50" s="91" t="s">
        <v>134</v>
      </c>
      <c r="K50" s="92" t="s">
        <v>134</v>
      </c>
      <c r="L50" s="33">
        <v>501</v>
      </c>
    </row>
    <row r="51" spans="1:12" x14ac:dyDescent="0.3">
      <c r="A51" s="31" t="s">
        <v>7</v>
      </c>
      <c r="B51" s="23" t="s">
        <v>121</v>
      </c>
      <c r="C51" s="4">
        <v>19</v>
      </c>
      <c r="D51" s="4">
        <v>38</v>
      </c>
      <c r="E51" s="4">
        <v>36</v>
      </c>
      <c r="F51" s="4">
        <v>29</v>
      </c>
      <c r="G51" s="91" t="s">
        <v>134</v>
      </c>
      <c r="H51" s="91" t="s">
        <v>134</v>
      </c>
      <c r="I51" s="91" t="s">
        <v>134</v>
      </c>
      <c r="J51" s="91" t="s">
        <v>134</v>
      </c>
      <c r="K51" s="92" t="s">
        <v>134</v>
      </c>
      <c r="L51" s="33">
        <v>134</v>
      </c>
    </row>
    <row r="52" spans="1:12" x14ac:dyDescent="0.3">
      <c r="A52" s="52" t="s">
        <v>6</v>
      </c>
      <c r="B52" s="23" t="s">
        <v>121</v>
      </c>
      <c r="C52" s="4">
        <v>186</v>
      </c>
      <c r="D52" s="4">
        <v>172</v>
      </c>
      <c r="E52" s="4">
        <v>229</v>
      </c>
      <c r="F52" s="4">
        <v>326</v>
      </c>
      <c r="G52" s="4">
        <v>182</v>
      </c>
      <c r="H52" s="4">
        <v>45</v>
      </c>
      <c r="I52" s="91" t="s">
        <v>134</v>
      </c>
      <c r="J52" s="91" t="s">
        <v>134</v>
      </c>
      <c r="K52" s="72">
        <v>25</v>
      </c>
      <c r="L52" s="31">
        <v>1165</v>
      </c>
    </row>
    <row r="53" spans="1:12" ht="17.25" thickBot="1" x14ac:dyDescent="0.35">
      <c r="A53" s="64" t="s">
        <v>5</v>
      </c>
      <c r="B53" s="24" t="s">
        <v>121</v>
      </c>
      <c r="C53" s="24">
        <f>SUM(C45:C49)</f>
        <v>0</v>
      </c>
      <c r="D53" s="24">
        <f t="shared" ref="D53:J53" si="2">SUM(D45:D49)</f>
        <v>21</v>
      </c>
      <c r="E53" s="24">
        <f t="shared" si="2"/>
        <v>64</v>
      </c>
      <c r="F53" s="24">
        <f t="shared" si="2"/>
        <v>221</v>
      </c>
      <c r="G53" s="24">
        <f t="shared" si="2"/>
        <v>139</v>
      </c>
      <c r="H53" s="24">
        <f t="shared" si="2"/>
        <v>27</v>
      </c>
      <c r="I53" s="24">
        <f t="shared" si="2"/>
        <v>0</v>
      </c>
      <c r="J53" s="24">
        <f t="shared" si="2"/>
        <v>0</v>
      </c>
      <c r="K53" s="24">
        <v>67</v>
      </c>
      <c r="L53" s="71">
        <v>530</v>
      </c>
    </row>
    <row r="54" spans="1:12" x14ac:dyDescent="0.3">
      <c r="A54" s="32" t="s">
        <v>33</v>
      </c>
      <c r="B54" s="23" t="s">
        <v>19</v>
      </c>
      <c r="C54" s="91" t="s">
        <v>134</v>
      </c>
      <c r="D54" s="91" t="s">
        <v>134</v>
      </c>
      <c r="E54" s="91" t="s">
        <v>134</v>
      </c>
      <c r="F54" s="91" t="s">
        <v>134</v>
      </c>
      <c r="G54" s="91" t="s">
        <v>134</v>
      </c>
      <c r="H54" s="91" t="s">
        <v>134</v>
      </c>
      <c r="I54" s="91" t="s">
        <v>134</v>
      </c>
      <c r="J54" s="91" t="s">
        <v>134</v>
      </c>
      <c r="K54" s="92" t="s">
        <v>134</v>
      </c>
      <c r="L54" s="92" t="s">
        <v>134</v>
      </c>
    </row>
    <row r="55" spans="1:12" x14ac:dyDescent="0.3">
      <c r="A55" s="31" t="s">
        <v>3</v>
      </c>
      <c r="B55" s="4" t="s">
        <v>19</v>
      </c>
      <c r="C55" s="91" t="s">
        <v>134</v>
      </c>
      <c r="D55" s="91" t="s">
        <v>134</v>
      </c>
      <c r="E55" s="91" t="s">
        <v>134</v>
      </c>
      <c r="F55" s="91" t="s">
        <v>134</v>
      </c>
      <c r="G55" s="91" t="s">
        <v>134</v>
      </c>
      <c r="H55" s="91" t="s">
        <v>134</v>
      </c>
      <c r="I55" s="91" t="s">
        <v>134</v>
      </c>
      <c r="J55" s="91" t="s">
        <v>134</v>
      </c>
      <c r="K55" s="92" t="s">
        <v>134</v>
      </c>
      <c r="L55" s="92" t="s">
        <v>134</v>
      </c>
    </row>
    <row r="56" spans="1:12" x14ac:dyDescent="0.3">
      <c r="A56" s="31" t="s">
        <v>0</v>
      </c>
      <c r="B56" s="4" t="s">
        <v>19</v>
      </c>
      <c r="C56" s="91" t="s">
        <v>134</v>
      </c>
      <c r="D56" s="91" t="s">
        <v>134</v>
      </c>
      <c r="E56" s="91" t="s">
        <v>134</v>
      </c>
      <c r="F56" s="91" t="s">
        <v>134</v>
      </c>
      <c r="G56" s="91" t="s">
        <v>134</v>
      </c>
      <c r="H56" s="91" t="s">
        <v>134</v>
      </c>
      <c r="I56" s="91" t="s">
        <v>134</v>
      </c>
      <c r="J56" s="91" t="s">
        <v>134</v>
      </c>
      <c r="K56" s="92" t="s">
        <v>134</v>
      </c>
      <c r="L56" s="92" t="s">
        <v>134</v>
      </c>
    </row>
    <row r="57" spans="1:12" x14ac:dyDescent="0.3">
      <c r="A57" s="31" t="s">
        <v>1</v>
      </c>
      <c r="B57" s="4" t="s">
        <v>19</v>
      </c>
      <c r="C57" s="91" t="s">
        <v>134</v>
      </c>
      <c r="D57" s="91" t="s">
        <v>134</v>
      </c>
      <c r="E57" s="91" t="s">
        <v>134</v>
      </c>
      <c r="F57" s="4">
        <v>31</v>
      </c>
      <c r="G57" s="4">
        <v>17</v>
      </c>
      <c r="H57" s="91" t="s">
        <v>134</v>
      </c>
      <c r="I57" s="91" t="s">
        <v>134</v>
      </c>
      <c r="J57" s="91" t="s">
        <v>134</v>
      </c>
      <c r="K57" s="91" t="s">
        <v>134</v>
      </c>
      <c r="L57" s="33">
        <v>60</v>
      </c>
    </row>
    <row r="58" spans="1:12" x14ac:dyDescent="0.3">
      <c r="A58" s="31" t="s">
        <v>4</v>
      </c>
      <c r="B58" s="4" t="s">
        <v>19</v>
      </c>
      <c r="C58" s="91" t="s">
        <v>134</v>
      </c>
      <c r="D58" s="91" t="s">
        <v>134</v>
      </c>
      <c r="E58" s="91" t="s">
        <v>134</v>
      </c>
      <c r="F58" s="91" t="s">
        <v>134</v>
      </c>
      <c r="G58" s="91" t="s">
        <v>134</v>
      </c>
      <c r="H58" s="91" t="s">
        <v>134</v>
      </c>
      <c r="I58" s="91" t="s">
        <v>134</v>
      </c>
      <c r="J58" s="91" t="s">
        <v>134</v>
      </c>
      <c r="K58" s="92" t="s">
        <v>134</v>
      </c>
      <c r="L58" s="92" t="s">
        <v>134</v>
      </c>
    </row>
    <row r="59" spans="1:12" x14ac:dyDescent="0.3">
      <c r="A59" s="31" t="s">
        <v>2</v>
      </c>
      <c r="B59" s="4" t="s">
        <v>19</v>
      </c>
      <c r="C59" s="91" t="s">
        <v>134</v>
      </c>
      <c r="D59" s="91" t="s">
        <v>134</v>
      </c>
      <c r="E59" s="91" t="s">
        <v>134</v>
      </c>
      <c r="F59" s="91" t="s">
        <v>134</v>
      </c>
      <c r="G59" s="91" t="s">
        <v>134</v>
      </c>
      <c r="H59" s="91" t="s">
        <v>134</v>
      </c>
      <c r="I59" s="91" t="s">
        <v>134</v>
      </c>
      <c r="J59" s="91" t="s">
        <v>134</v>
      </c>
      <c r="K59" s="25">
        <v>30</v>
      </c>
      <c r="L59" s="33">
        <v>30</v>
      </c>
    </row>
    <row r="60" spans="1:12" x14ac:dyDescent="0.3">
      <c r="A60" s="31" t="s">
        <v>7</v>
      </c>
      <c r="B60" s="4" t="s">
        <v>19</v>
      </c>
      <c r="C60" s="91" t="s">
        <v>134</v>
      </c>
      <c r="D60" s="91" t="s">
        <v>134</v>
      </c>
      <c r="E60" s="91" t="s">
        <v>134</v>
      </c>
      <c r="F60" s="91" t="s">
        <v>134</v>
      </c>
      <c r="G60" s="91" t="s">
        <v>134</v>
      </c>
      <c r="H60" s="91" t="s">
        <v>134</v>
      </c>
      <c r="I60" s="91" t="s">
        <v>134</v>
      </c>
      <c r="J60" s="91" t="s">
        <v>134</v>
      </c>
      <c r="K60" s="25">
        <v>19</v>
      </c>
      <c r="L60" s="33">
        <v>19</v>
      </c>
    </row>
    <row r="61" spans="1:12" x14ac:dyDescent="0.3">
      <c r="A61" s="52" t="s">
        <v>6</v>
      </c>
      <c r="B61" s="4" t="s">
        <v>19</v>
      </c>
      <c r="C61" s="4">
        <v>19</v>
      </c>
      <c r="D61" s="91" t="s">
        <v>134</v>
      </c>
      <c r="E61" s="91" t="s">
        <v>134</v>
      </c>
      <c r="F61" s="4">
        <v>37</v>
      </c>
      <c r="G61" s="4">
        <v>23</v>
      </c>
      <c r="H61" s="91" t="s">
        <v>134</v>
      </c>
      <c r="I61" s="91" t="s">
        <v>134</v>
      </c>
      <c r="J61" s="91" t="s">
        <v>134</v>
      </c>
      <c r="K61" s="72">
        <v>39</v>
      </c>
      <c r="L61" s="31">
        <v>118</v>
      </c>
    </row>
    <row r="62" spans="1:12" ht="17.25" thickBot="1" x14ac:dyDescent="0.35">
      <c r="A62" s="64" t="s">
        <v>5</v>
      </c>
      <c r="B62" s="24" t="s">
        <v>19</v>
      </c>
      <c r="C62" s="24">
        <f>SUM(C54:C58)</f>
        <v>0</v>
      </c>
      <c r="D62" s="24">
        <f t="shared" ref="D62:J62" si="3">SUM(D54:D58)</f>
        <v>0</v>
      </c>
      <c r="E62" s="24">
        <f t="shared" si="3"/>
        <v>0</v>
      </c>
      <c r="F62" s="24">
        <f t="shared" si="3"/>
        <v>31</v>
      </c>
      <c r="G62" s="24">
        <f t="shared" si="3"/>
        <v>17</v>
      </c>
      <c r="H62" s="24">
        <f t="shared" si="3"/>
        <v>0</v>
      </c>
      <c r="I62" s="24">
        <f t="shared" si="3"/>
        <v>0</v>
      </c>
      <c r="J62" s="81">
        <f t="shared" si="3"/>
        <v>0</v>
      </c>
      <c r="K62" s="73">
        <v>21</v>
      </c>
      <c r="L62" s="71">
        <v>69</v>
      </c>
    </row>
    <row r="63" spans="1:12" x14ac:dyDescent="0.3">
      <c r="A63" s="32" t="s">
        <v>33</v>
      </c>
      <c r="B63" s="23" t="s">
        <v>20</v>
      </c>
      <c r="C63" s="91" t="s">
        <v>134</v>
      </c>
      <c r="D63" s="91" t="s">
        <v>134</v>
      </c>
      <c r="E63" s="91" t="s">
        <v>134</v>
      </c>
      <c r="F63" s="91" t="s">
        <v>134</v>
      </c>
      <c r="G63" s="91" t="s">
        <v>134</v>
      </c>
      <c r="H63" s="91" t="s">
        <v>134</v>
      </c>
      <c r="I63" s="91" t="s">
        <v>134</v>
      </c>
      <c r="J63" s="91" t="s">
        <v>134</v>
      </c>
      <c r="K63" s="92" t="s">
        <v>134</v>
      </c>
      <c r="L63" s="92" t="s">
        <v>134</v>
      </c>
    </row>
    <row r="64" spans="1:12" x14ac:dyDescent="0.3">
      <c r="A64" s="31" t="s">
        <v>3</v>
      </c>
      <c r="B64" s="4" t="s">
        <v>20</v>
      </c>
      <c r="C64" s="91" t="s">
        <v>134</v>
      </c>
      <c r="D64" s="91" t="s">
        <v>134</v>
      </c>
      <c r="E64" s="91" t="s">
        <v>134</v>
      </c>
      <c r="F64" s="91" t="s">
        <v>134</v>
      </c>
      <c r="G64" s="91" t="s">
        <v>134</v>
      </c>
      <c r="H64" s="91" t="s">
        <v>134</v>
      </c>
      <c r="I64" s="91" t="s">
        <v>134</v>
      </c>
      <c r="J64" s="91" t="s">
        <v>134</v>
      </c>
      <c r="K64" s="92" t="s">
        <v>134</v>
      </c>
      <c r="L64" s="92" t="s">
        <v>134</v>
      </c>
    </row>
    <row r="65" spans="1:12" x14ac:dyDescent="0.3">
      <c r="A65" s="31" t="s">
        <v>0</v>
      </c>
      <c r="B65" s="4" t="s">
        <v>20</v>
      </c>
      <c r="C65" s="91" t="s">
        <v>134</v>
      </c>
      <c r="D65" s="91" t="s">
        <v>134</v>
      </c>
      <c r="E65" s="91" t="s">
        <v>134</v>
      </c>
      <c r="F65" s="91" t="s">
        <v>134</v>
      </c>
      <c r="G65" s="91" t="s">
        <v>134</v>
      </c>
      <c r="H65" s="91" t="s">
        <v>134</v>
      </c>
      <c r="I65" s="91" t="s">
        <v>134</v>
      </c>
      <c r="J65" s="91" t="s">
        <v>134</v>
      </c>
      <c r="K65" s="25">
        <v>17</v>
      </c>
      <c r="L65" s="33">
        <v>17</v>
      </c>
    </row>
    <row r="66" spans="1:12" x14ac:dyDescent="0.3">
      <c r="A66" s="31" t="s">
        <v>1</v>
      </c>
      <c r="B66" s="4" t="s">
        <v>20</v>
      </c>
      <c r="C66" s="91" t="s">
        <v>134</v>
      </c>
      <c r="D66" s="91" t="s">
        <v>134</v>
      </c>
      <c r="E66" s="91" t="s">
        <v>134</v>
      </c>
      <c r="F66" s="4">
        <v>27</v>
      </c>
      <c r="G66" s="4">
        <v>53</v>
      </c>
      <c r="H66" s="4">
        <v>31</v>
      </c>
      <c r="I66" s="4">
        <v>80</v>
      </c>
      <c r="J66" s="25">
        <v>27</v>
      </c>
      <c r="K66" s="92" t="s">
        <v>134</v>
      </c>
      <c r="L66" s="33">
        <v>218</v>
      </c>
    </row>
    <row r="67" spans="1:12" x14ac:dyDescent="0.3">
      <c r="A67" s="31" t="s">
        <v>4</v>
      </c>
      <c r="B67" s="4" t="s">
        <v>20</v>
      </c>
      <c r="C67" s="91" t="s">
        <v>134</v>
      </c>
      <c r="D67" s="91" t="s">
        <v>134</v>
      </c>
      <c r="E67" s="91" t="s">
        <v>134</v>
      </c>
      <c r="F67" s="91" t="s">
        <v>134</v>
      </c>
      <c r="G67" s="91" t="s">
        <v>134</v>
      </c>
      <c r="H67" s="91" t="s">
        <v>134</v>
      </c>
      <c r="I67" s="91" t="s">
        <v>134</v>
      </c>
      <c r="J67" s="91" t="s">
        <v>134</v>
      </c>
      <c r="K67" s="92" t="s">
        <v>134</v>
      </c>
      <c r="L67" s="92" t="s">
        <v>134</v>
      </c>
    </row>
    <row r="68" spans="1:12" x14ac:dyDescent="0.3">
      <c r="A68" s="31" t="s">
        <v>2</v>
      </c>
      <c r="B68" s="4" t="s">
        <v>20</v>
      </c>
      <c r="C68" s="4">
        <v>20</v>
      </c>
      <c r="D68" s="4">
        <v>23</v>
      </c>
      <c r="E68" s="4">
        <v>27</v>
      </c>
      <c r="F68" s="4">
        <v>17</v>
      </c>
      <c r="G68" s="91" t="s">
        <v>134</v>
      </c>
      <c r="H68" s="91" t="s">
        <v>134</v>
      </c>
      <c r="I68" s="91" t="s">
        <v>134</v>
      </c>
      <c r="J68" s="91" t="s">
        <v>134</v>
      </c>
      <c r="K68" s="92" t="s">
        <v>134</v>
      </c>
      <c r="L68" s="33">
        <v>99</v>
      </c>
    </row>
    <row r="69" spans="1:12" x14ac:dyDescent="0.3">
      <c r="A69" s="31" t="s">
        <v>7</v>
      </c>
      <c r="B69" s="4" t="s">
        <v>20</v>
      </c>
      <c r="C69" s="91" t="s">
        <v>134</v>
      </c>
      <c r="D69" s="91" t="s">
        <v>134</v>
      </c>
      <c r="E69" s="91" t="s">
        <v>134</v>
      </c>
      <c r="F69" s="91" t="s">
        <v>134</v>
      </c>
      <c r="G69" s="91" t="s">
        <v>134</v>
      </c>
      <c r="H69" s="91" t="s">
        <v>134</v>
      </c>
      <c r="I69" s="91" t="s">
        <v>134</v>
      </c>
      <c r="J69" s="91" t="s">
        <v>134</v>
      </c>
      <c r="K69" s="92" t="s">
        <v>134</v>
      </c>
      <c r="L69" s="92" t="s">
        <v>134</v>
      </c>
    </row>
    <row r="70" spans="1:12" x14ac:dyDescent="0.3">
      <c r="A70" s="52" t="s">
        <v>6</v>
      </c>
      <c r="B70" s="4" t="s">
        <v>20</v>
      </c>
      <c r="C70" s="4">
        <v>27</v>
      </c>
      <c r="D70" s="4">
        <v>29</v>
      </c>
      <c r="E70" s="4">
        <v>32</v>
      </c>
      <c r="F70" s="4">
        <v>53</v>
      </c>
      <c r="G70" s="4">
        <v>61</v>
      </c>
      <c r="H70" s="4">
        <v>42</v>
      </c>
      <c r="I70" s="4">
        <v>88</v>
      </c>
      <c r="J70" s="25">
        <v>34</v>
      </c>
      <c r="K70" s="92" t="s">
        <v>134</v>
      </c>
      <c r="L70" s="31">
        <v>366</v>
      </c>
    </row>
    <row r="71" spans="1:12" ht="17.25" thickBot="1" x14ac:dyDescent="0.35">
      <c r="A71" s="64" t="s">
        <v>5</v>
      </c>
      <c r="B71" s="24" t="s">
        <v>20</v>
      </c>
      <c r="C71" s="24">
        <f t="shared" ref="C71:J71" si="4">SUM(C63:C67)</f>
        <v>0</v>
      </c>
      <c r="D71" s="24">
        <f t="shared" si="4"/>
        <v>0</v>
      </c>
      <c r="E71" s="24">
        <f t="shared" si="4"/>
        <v>0</v>
      </c>
      <c r="F71" s="24">
        <f t="shared" si="4"/>
        <v>27</v>
      </c>
      <c r="G71" s="24">
        <f t="shared" si="4"/>
        <v>53</v>
      </c>
      <c r="H71" s="24">
        <f t="shared" si="4"/>
        <v>31</v>
      </c>
      <c r="I71" s="24">
        <f t="shared" si="4"/>
        <v>80</v>
      </c>
      <c r="J71" s="81">
        <f t="shared" si="4"/>
        <v>27</v>
      </c>
      <c r="K71" s="73">
        <v>36</v>
      </c>
      <c r="L71" s="71">
        <v>254</v>
      </c>
    </row>
    <row r="72" spans="1:12" x14ac:dyDescent="0.3">
      <c r="A72" s="32" t="s">
        <v>33</v>
      </c>
      <c r="B72" s="23" t="s">
        <v>21</v>
      </c>
      <c r="C72" s="91" t="s">
        <v>134</v>
      </c>
      <c r="D72" s="91" t="s">
        <v>134</v>
      </c>
      <c r="E72" s="91" t="s">
        <v>134</v>
      </c>
      <c r="F72" s="91" t="s">
        <v>134</v>
      </c>
      <c r="G72" s="91" t="s">
        <v>134</v>
      </c>
      <c r="H72" s="91" t="s">
        <v>134</v>
      </c>
      <c r="I72" s="91" t="s">
        <v>134</v>
      </c>
      <c r="J72" s="91" t="s">
        <v>134</v>
      </c>
      <c r="K72" s="92" t="s">
        <v>134</v>
      </c>
      <c r="L72" s="92" t="s">
        <v>134</v>
      </c>
    </row>
    <row r="73" spans="1:12" x14ac:dyDescent="0.3">
      <c r="A73" s="31" t="s">
        <v>3</v>
      </c>
      <c r="B73" s="4" t="s">
        <v>21</v>
      </c>
      <c r="C73" s="91" t="s">
        <v>134</v>
      </c>
      <c r="D73" s="91" t="s">
        <v>134</v>
      </c>
      <c r="E73" s="91" t="s">
        <v>134</v>
      </c>
      <c r="F73" s="91" t="s">
        <v>134</v>
      </c>
      <c r="G73" s="91" t="s">
        <v>134</v>
      </c>
      <c r="H73" s="91" t="s">
        <v>134</v>
      </c>
      <c r="I73" s="91" t="s">
        <v>134</v>
      </c>
      <c r="J73" s="91" t="s">
        <v>134</v>
      </c>
      <c r="K73" s="92" t="s">
        <v>134</v>
      </c>
      <c r="L73" s="92" t="s">
        <v>134</v>
      </c>
    </row>
    <row r="74" spans="1:12" x14ac:dyDescent="0.3">
      <c r="A74" s="31" t="s">
        <v>0</v>
      </c>
      <c r="B74" s="4" t="s">
        <v>21</v>
      </c>
      <c r="C74" s="91" t="s">
        <v>134</v>
      </c>
      <c r="D74" s="91" t="s">
        <v>134</v>
      </c>
      <c r="E74" s="91" t="s">
        <v>134</v>
      </c>
      <c r="F74" s="91" t="s">
        <v>134</v>
      </c>
      <c r="G74" s="91" t="s">
        <v>134</v>
      </c>
      <c r="H74" s="91" t="s">
        <v>134</v>
      </c>
      <c r="I74" s="91" t="s">
        <v>134</v>
      </c>
      <c r="J74" s="91" t="s">
        <v>134</v>
      </c>
      <c r="K74" s="25">
        <v>21</v>
      </c>
      <c r="L74" s="33">
        <v>21</v>
      </c>
    </row>
    <row r="75" spans="1:12" x14ac:dyDescent="0.3">
      <c r="A75" s="31" t="s">
        <v>1</v>
      </c>
      <c r="B75" s="4" t="s">
        <v>21</v>
      </c>
      <c r="C75" s="91" t="s">
        <v>134</v>
      </c>
      <c r="D75" s="91" t="s">
        <v>134</v>
      </c>
      <c r="E75" s="91" t="s">
        <v>134</v>
      </c>
      <c r="F75" s="4">
        <v>47</v>
      </c>
      <c r="G75" s="4">
        <v>78</v>
      </c>
      <c r="H75" s="4">
        <v>55</v>
      </c>
      <c r="I75" s="4">
        <v>131</v>
      </c>
      <c r="J75" s="25">
        <v>46</v>
      </c>
      <c r="K75" s="92" t="s">
        <v>134</v>
      </c>
      <c r="L75" s="33">
        <v>357</v>
      </c>
    </row>
    <row r="76" spans="1:12" x14ac:dyDescent="0.3">
      <c r="A76" s="31" t="s">
        <v>4</v>
      </c>
      <c r="B76" s="4" t="s">
        <v>21</v>
      </c>
      <c r="C76" s="91" t="s">
        <v>134</v>
      </c>
      <c r="D76" s="91" t="s">
        <v>134</v>
      </c>
      <c r="E76" s="91" t="s">
        <v>134</v>
      </c>
      <c r="F76" s="91" t="s">
        <v>134</v>
      </c>
      <c r="G76" s="91" t="s">
        <v>134</v>
      </c>
      <c r="H76" s="91" t="s">
        <v>134</v>
      </c>
      <c r="I76" s="91" t="s">
        <v>134</v>
      </c>
      <c r="J76" s="91" t="s">
        <v>134</v>
      </c>
      <c r="K76" s="25">
        <v>28</v>
      </c>
      <c r="L76" s="33">
        <v>28</v>
      </c>
    </row>
    <row r="77" spans="1:12" x14ac:dyDescent="0.3">
      <c r="A77" s="31" t="s">
        <v>2</v>
      </c>
      <c r="B77" s="4" t="s">
        <v>21</v>
      </c>
      <c r="C77" s="4">
        <v>32</v>
      </c>
      <c r="D77" s="4">
        <v>38</v>
      </c>
      <c r="E77" s="4">
        <v>34</v>
      </c>
      <c r="F77" s="4">
        <v>18</v>
      </c>
      <c r="G77" s="91" t="s">
        <v>134</v>
      </c>
      <c r="H77" s="91" t="s">
        <v>134</v>
      </c>
      <c r="I77" s="91" t="s">
        <v>134</v>
      </c>
      <c r="J77" s="91" t="s">
        <v>134</v>
      </c>
      <c r="K77" s="25">
        <v>26</v>
      </c>
      <c r="L77" s="33">
        <v>148</v>
      </c>
    </row>
    <row r="78" spans="1:12" x14ac:dyDescent="0.3">
      <c r="A78" s="31" t="s">
        <v>7</v>
      </c>
      <c r="B78" s="4" t="s">
        <v>21</v>
      </c>
      <c r="C78" s="91" t="s">
        <v>134</v>
      </c>
      <c r="D78" s="91" t="s">
        <v>134</v>
      </c>
      <c r="E78" s="91" t="s">
        <v>134</v>
      </c>
      <c r="F78" s="91" t="s">
        <v>134</v>
      </c>
      <c r="G78" s="91" t="s">
        <v>134</v>
      </c>
      <c r="H78" s="91" t="s">
        <v>134</v>
      </c>
      <c r="I78" s="91" t="s">
        <v>134</v>
      </c>
      <c r="J78" s="91" t="s">
        <v>134</v>
      </c>
      <c r="K78" s="25">
        <v>28</v>
      </c>
      <c r="L78" s="33">
        <v>28</v>
      </c>
    </row>
    <row r="79" spans="1:12" x14ac:dyDescent="0.3">
      <c r="A79" s="52" t="s">
        <v>6</v>
      </c>
      <c r="B79" s="4" t="s">
        <v>21</v>
      </c>
      <c r="C79" s="4">
        <v>45</v>
      </c>
      <c r="D79" s="4">
        <v>46</v>
      </c>
      <c r="E79" s="4">
        <v>56</v>
      </c>
      <c r="F79" s="4">
        <v>80</v>
      </c>
      <c r="G79" s="4">
        <v>102</v>
      </c>
      <c r="H79" s="4">
        <v>73</v>
      </c>
      <c r="I79" s="4">
        <v>151</v>
      </c>
      <c r="J79" s="25">
        <v>59</v>
      </c>
      <c r="K79" s="92" t="s">
        <v>134</v>
      </c>
      <c r="L79" s="31">
        <v>612</v>
      </c>
    </row>
    <row r="80" spans="1:12" ht="17.25" thickBot="1" x14ac:dyDescent="0.35">
      <c r="A80" s="64" t="s">
        <v>5</v>
      </c>
      <c r="B80" s="24" t="s">
        <v>21</v>
      </c>
      <c r="C80" s="24">
        <f t="shared" ref="C80:J80" si="5">SUM(C72:C76)</f>
        <v>0</v>
      </c>
      <c r="D80" s="24">
        <f t="shared" si="5"/>
        <v>0</v>
      </c>
      <c r="E80" s="24">
        <f t="shared" si="5"/>
        <v>0</v>
      </c>
      <c r="F80" s="24">
        <f t="shared" si="5"/>
        <v>47</v>
      </c>
      <c r="G80" s="24">
        <f t="shared" si="5"/>
        <v>78</v>
      </c>
      <c r="H80" s="24">
        <f t="shared" si="5"/>
        <v>55</v>
      </c>
      <c r="I80" s="24">
        <f t="shared" si="5"/>
        <v>131</v>
      </c>
      <c r="J80" s="81">
        <f t="shared" si="5"/>
        <v>46</v>
      </c>
      <c r="K80" s="73">
        <v>79</v>
      </c>
      <c r="L80" s="71">
        <v>436</v>
      </c>
    </row>
    <row r="81" spans="1:12" x14ac:dyDescent="0.3">
      <c r="A81" s="32" t="s">
        <v>33</v>
      </c>
      <c r="B81" s="23" t="s">
        <v>22</v>
      </c>
      <c r="C81" s="91" t="s">
        <v>134</v>
      </c>
      <c r="D81" s="91" t="s">
        <v>134</v>
      </c>
      <c r="E81" s="91" t="s">
        <v>134</v>
      </c>
      <c r="F81" s="91" t="s">
        <v>134</v>
      </c>
      <c r="G81" s="91" t="s">
        <v>134</v>
      </c>
      <c r="H81" s="91" t="s">
        <v>134</v>
      </c>
      <c r="I81" s="91" t="s">
        <v>134</v>
      </c>
      <c r="J81" s="91" t="s">
        <v>134</v>
      </c>
      <c r="K81" s="92" t="s">
        <v>134</v>
      </c>
      <c r="L81" s="92" t="s">
        <v>134</v>
      </c>
    </row>
    <row r="82" spans="1:12" x14ac:dyDescent="0.3">
      <c r="A82" s="31" t="s">
        <v>3</v>
      </c>
      <c r="B82" s="4" t="s">
        <v>22</v>
      </c>
      <c r="C82" s="91" t="s">
        <v>134</v>
      </c>
      <c r="D82" s="91" t="s">
        <v>134</v>
      </c>
      <c r="E82" s="91" t="s">
        <v>134</v>
      </c>
      <c r="F82" s="91" t="s">
        <v>134</v>
      </c>
      <c r="G82" s="91" t="s">
        <v>134</v>
      </c>
      <c r="H82" s="91" t="s">
        <v>134</v>
      </c>
      <c r="I82" s="91" t="s">
        <v>134</v>
      </c>
      <c r="J82" s="91" t="s">
        <v>134</v>
      </c>
      <c r="K82" s="92" t="s">
        <v>134</v>
      </c>
      <c r="L82" s="92" t="s">
        <v>134</v>
      </c>
    </row>
    <row r="83" spans="1:12" x14ac:dyDescent="0.3">
      <c r="A83" s="31" t="s">
        <v>0</v>
      </c>
      <c r="B83" s="4" t="s">
        <v>22</v>
      </c>
      <c r="C83" s="91" t="s">
        <v>134</v>
      </c>
      <c r="D83" s="91" t="s">
        <v>134</v>
      </c>
      <c r="E83" s="91" t="s">
        <v>134</v>
      </c>
      <c r="F83" s="91" t="s">
        <v>134</v>
      </c>
      <c r="G83" s="91" t="s">
        <v>134</v>
      </c>
      <c r="H83" s="91" t="s">
        <v>134</v>
      </c>
      <c r="I83" s="91" t="s">
        <v>134</v>
      </c>
      <c r="J83" s="91" t="s">
        <v>134</v>
      </c>
      <c r="K83" s="92" t="s">
        <v>134</v>
      </c>
      <c r="L83" s="92" t="s">
        <v>134</v>
      </c>
    </row>
    <row r="84" spans="1:12" x14ac:dyDescent="0.3">
      <c r="A84" s="31" t="s">
        <v>1</v>
      </c>
      <c r="B84" s="4" t="s">
        <v>22</v>
      </c>
      <c r="C84" s="91" t="s">
        <v>134</v>
      </c>
      <c r="D84" s="91" t="s">
        <v>134</v>
      </c>
      <c r="E84" s="91" t="s">
        <v>134</v>
      </c>
      <c r="F84" s="91" t="s">
        <v>134</v>
      </c>
      <c r="G84" s="91" t="s">
        <v>134</v>
      </c>
      <c r="H84" s="91" t="s">
        <v>134</v>
      </c>
      <c r="I84" s="91" t="s">
        <v>134</v>
      </c>
      <c r="J84" s="91" t="s">
        <v>134</v>
      </c>
      <c r="K84" s="92" t="s">
        <v>134</v>
      </c>
      <c r="L84" s="92" t="s">
        <v>134</v>
      </c>
    </row>
    <row r="85" spans="1:12" x14ac:dyDescent="0.3">
      <c r="A85" s="31" t="s">
        <v>4</v>
      </c>
      <c r="B85" s="4" t="s">
        <v>22</v>
      </c>
      <c r="C85" s="91" t="s">
        <v>134</v>
      </c>
      <c r="D85" s="91" t="s">
        <v>134</v>
      </c>
      <c r="E85" s="91" t="s">
        <v>134</v>
      </c>
      <c r="F85" s="91" t="s">
        <v>134</v>
      </c>
      <c r="G85" s="91" t="s">
        <v>134</v>
      </c>
      <c r="H85" s="91" t="s">
        <v>134</v>
      </c>
      <c r="I85" s="91" t="s">
        <v>134</v>
      </c>
      <c r="J85" s="91" t="s">
        <v>134</v>
      </c>
      <c r="K85" s="92" t="s">
        <v>134</v>
      </c>
      <c r="L85" s="92" t="s">
        <v>134</v>
      </c>
    </row>
    <row r="86" spans="1:12" x14ac:dyDescent="0.3">
      <c r="A86" s="31" t="s">
        <v>2</v>
      </c>
      <c r="B86" s="4" t="s">
        <v>22</v>
      </c>
      <c r="C86" s="91" t="s">
        <v>134</v>
      </c>
      <c r="D86" s="91" t="s">
        <v>134</v>
      </c>
      <c r="E86" s="91" t="s">
        <v>134</v>
      </c>
      <c r="F86" s="91" t="s">
        <v>134</v>
      </c>
      <c r="G86" s="91" t="s">
        <v>134</v>
      </c>
      <c r="H86" s="91" t="s">
        <v>134</v>
      </c>
      <c r="I86" s="91" t="s">
        <v>134</v>
      </c>
      <c r="J86" s="91" t="s">
        <v>134</v>
      </c>
      <c r="K86" s="92" t="s">
        <v>134</v>
      </c>
      <c r="L86" s="92" t="s">
        <v>134</v>
      </c>
    </row>
    <row r="87" spans="1:12" x14ac:dyDescent="0.3">
      <c r="A87" s="31" t="s">
        <v>7</v>
      </c>
      <c r="B87" s="4" t="s">
        <v>22</v>
      </c>
      <c r="C87" s="91" t="s">
        <v>134</v>
      </c>
      <c r="D87" s="91" t="s">
        <v>134</v>
      </c>
      <c r="E87" s="91" t="s">
        <v>134</v>
      </c>
      <c r="F87" s="91" t="s">
        <v>134</v>
      </c>
      <c r="G87" s="91" t="s">
        <v>134</v>
      </c>
      <c r="H87" s="91" t="s">
        <v>134</v>
      </c>
      <c r="I87" s="91" t="s">
        <v>134</v>
      </c>
      <c r="J87" s="91" t="s">
        <v>134</v>
      </c>
      <c r="K87" s="92" t="s">
        <v>134</v>
      </c>
      <c r="L87" s="92" t="s">
        <v>134</v>
      </c>
    </row>
    <row r="88" spans="1:12" x14ac:dyDescent="0.3">
      <c r="A88" s="52" t="s">
        <v>6</v>
      </c>
      <c r="B88" s="4" t="s">
        <v>22</v>
      </c>
      <c r="C88" s="91" t="s">
        <v>134</v>
      </c>
      <c r="D88" s="91" t="s">
        <v>134</v>
      </c>
      <c r="E88" s="91" t="s">
        <v>134</v>
      </c>
      <c r="F88" s="91" t="s">
        <v>134</v>
      </c>
      <c r="G88" s="91" t="s">
        <v>134</v>
      </c>
      <c r="H88" s="91" t="s">
        <v>134</v>
      </c>
      <c r="I88" s="91" t="s">
        <v>134</v>
      </c>
      <c r="J88" s="91" t="s">
        <v>134</v>
      </c>
      <c r="K88" s="92" t="s">
        <v>134</v>
      </c>
      <c r="L88" s="92" t="s">
        <v>134</v>
      </c>
    </row>
    <row r="89" spans="1:12" ht="17.25" thickBot="1" x14ac:dyDescent="0.35">
      <c r="A89" s="64" t="s">
        <v>5</v>
      </c>
      <c r="B89" s="24" t="s">
        <v>22</v>
      </c>
      <c r="C89" s="24">
        <f t="shared" ref="C89:J89" si="6">SUM(C81:C85)</f>
        <v>0</v>
      </c>
      <c r="D89" s="24">
        <f t="shared" si="6"/>
        <v>0</v>
      </c>
      <c r="E89" s="24">
        <f t="shared" si="6"/>
        <v>0</v>
      </c>
      <c r="F89" s="24">
        <f t="shared" si="6"/>
        <v>0</v>
      </c>
      <c r="G89" s="24">
        <f t="shared" si="6"/>
        <v>0</v>
      </c>
      <c r="H89" s="24">
        <f t="shared" si="6"/>
        <v>0</v>
      </c>
      <c r="I89" s="24">
        <f t="shared" si="6"/>
        <v>0</v>
      </c>
      <c r="J89" s="81">
        <f t="shared" si="6"/>
        <v>0</v>
      </c>
      <c r="K89" s="73">
        <v>24</v>
      </c>
      <c r="L89" s="71">
        <v>24</v>
      </c>
    </row>
    <row r="90" spans="1:12" x14ac:dyDescent="0.3">
      <c r="A90" s="32" t="s">
        <v>33</v>
      </c>
      <c r="B90" s="23" t="s">
        <v>23</v>
      </c>
      <c r="C90" s="91" t="s">
        <v>134</v>
      </c>
      <c r="D90" s="91" t="s">
        <v>134</v>
      </c>
      <c r="E90" s="91" t="s">
        <v>134</v>
      </c>
      <c r="F90" s="91" t="s">
        <v>134</v>
      </c>
      <c r="G90" s="91" t="s">
        <v>134</v>
      </c>
      <c r="H90" s="91" t="s">
        <v>134</v>
      </c>
      <c r="I90" s="91" t="s">
        <v>134</v>
      </c>
      <c r="J90" s="91" t="s">
        <v>134</v>
      </c>
      <c r="K90" s="92" t="s">
        <v>134</v>
      </c>
      <c r="L90" s="92" t="s">
        <v>134</v>
      </c>
    </row>
    <row r="91" spans="1:12" x14ac:dyDescent="0.3">
      <c r="A91" s="31" t="s">
        <v>3</v>
      </c>
      <c r="B91" s="4" t="s">
        <v>23</v>
      </c>
      <c r="C91" s="91" t="s">
        <v>134</v>
      </c>
      <c r="D91" s="91" t="s">
        <v>134</v>
      </c>
      <c r="E91" s="91" t="s">
        <v>134</v>
      </c>
      <c r="F91" s="91" t="s">
        <v>134</v>
      </c>
      <c r="G91" s="91" t="s">
        <v>134</v>
      </c>
      <c r="H91" s="91" t="s">
        <v>134</v>
      </c>
      <c r="I91" s="91" t="s">
        <v>134</v>
      </c>
      <c r="J91" s="91" t="s">
        <v>134</v>
      </c>
      <c r="K91" s="92" t="s">
        <v>134</v>
      </c>
      <c r="L91" s="92" t="s">
        <v>134</v>
      </c>
    </row>
    <row r="92" spans="1:12" x14ac:dyDescent="0.3">
      <c r="A92" s="31" t="s">
        <v>0</v>
      </c>
      <c r="B92" s="4" t="s">
        <v>23</v>
      </c>
      <c r="C92" s="91" t="s">
        <v>134</v>
      </c>
      <c r="D92" s="91" t="s">
        <v>134</v>
      </c>
      <c r="E92" s="4">
        <v>53</v>
      </c>
      <c r="F92" s="4">
        <v>60</v>
      </c>
      <c r="G92" s="4">
        <v>31</v>
      </c>
      <c r="H92" s="4">
        <v>17</v>
      </c>
      <c r="I92" s="91" t="s">
        <v>134</v>
      </c>
      <c r="J92" s="91" t="s">
        <v>134</v>
      </c>
      <c r="K92" s="25">
        <v>17</v>
      </c>
      <c r="L92" s="33">
        <v>178</v>
      </c>
    </row>
    <row r="93" spans="1:12" x14ac:dyDescent="0.3">
      <c r="A93" s="31" t="s">
        <v>1</v>
      </c>
      <c r="B93" s="4" t="s">
        <v>23</v>
      </c>
      <c r="C93" s="91" t="s">
        <v>134</v>
      </c>
      <c r="D93" s="91" t="s">
        <v>134</v>
      </c>
      <c r="E93" s="91" t="s">
        <v>134</v>
      </c>
      <c r="F93" s="4">
        <v>399</v>
      </c>
      <c r="G93" s="4">
        <v>266</v>
      </c>
      <c r="H93" s="4">
        <v>50</v>
      </c>
      <c r="I93" s="4">
        <v>28</v>
      </c>
      <c r="J93" s="91" t="s">
        <v>134</v>
      </c>
      <c r="K93" s="92" t="s">
        <v>134</v>
      </c>
      <c r="L93" s="33">
        <v>751</v>
      </c>
    </row>
    <row r="94" spans="1:12" x14ac:dyDescent="0.3">
      <c r="A94" s="31" t="s">
        <v>4</v>
      </c>
      <c r="B94" s="4" t="s">
        <v>23</v>
      </c>
      <c r="C94" s="91" t="s">
        <v>134</v>
      </c>
      <c r="D94" s="91" t="s">
        <v>134</v>
      </c>
      <c r="E94" s="91" t="s">
        <v>134</v>
      </c>
      <c r="F94" s="91" t="s">
        <v>134</v>
      </c>
      <c r="G94" s="91" t="s">
        <v>134</v>
      </c>
      <c r="H94" s="91" t="s">
        <v>134</v>
      </c>
      <c r="I94" s="91" t="s">
        <v>134</v>
      </c>
      <c r="J94" s="91" t="s">
        <v>134</v>
      </c>
      <c r="K94" s="92" t="s">
        <v>134</v>
      </c>
      <c r="L94" s="92" t="s">
        <v>134</v>
      </c>
    </row>
    <row r="95" spans="1:12" x14ac:dyDescent="0.3">
      <c r="A95" s="31" t="s">
        <v>2</v>
      </c>
      <c r="B95" s="4" t="s">
        <v>23</v>
      </c>
      <c r="C95" s="4">
        <v>159</v>
      </c>
      <c r="D95" s="4">
        <v>150</v>
      </c>
      <c r="E95" s="4">
        <v>124</v>
      </c>
      <c r="F95" s="4">
        <v>71</v>
      </c>
      <c r="G95" s="91" t="s">
        <v>134</v>
      </c>
      <c r="H95" s="91" t="s">
        <v>134</v>
      </c>
      <c r="I95" s="91" t="s">
        <v>134</v>
      </c>
      <c r="J95" s="91" t="s">
        <v>134</v>
      </c>
      <c r="K95" s="25">
        <v>19</v>
      </c>
      <c r="L95" s="33">
        <v>523</v>
      </c>
    </row>
    <row r="96" spans="1:12" x14ac:dyDescent="0.3">
      <c r="A96" s="31" t="s">
        <v>7</v>
      </c>
      <c r="B96" s="4" t="s">
        <v>23</v>
      </c>
      <c r="C96" s="4">
        <v>69</v>
      </c>
      <c r="D96" s="4">
        <v>49</v>
      </c>
      <c r="E96" s="4">
        <v>69</v>
      </c>
      <c r="F96" s="4">
        <v>45</v>
      </c>
      <c r="G96" s="91" t="s">
        <v>134</v>
      </c>
      <c r="H96" s="91" t="s">
        <v>134</v>
      </c>
      <c r="I96" s="91" t="s">
        <v>134</v>
      </c>
      <c r="J96" s="91" t="s">
        <v>134</v>
      </c>
      <c r="K96" s="25">
        <v>17</v>
      </c>
      <c r="L96" s="33">
        <v>249</v>
      </c>
    </row>
    <row r="97" spans="1:12" x14ac:dyDescent="0.3">
      <c r="A97" s="52" t="s">
        <v>6</v>
      </c>
      <c r="B97" s="4" t="s">
        <v>23</v>
      </c>
      <c r="C97" s="4">
        <v>231</v>
      </c>
      <c r="D97" s="4">
        <v>209</v>
      </c>
      <c r="E97" s="4">
        <v>254</v>
      </c>
      <c r="F97" s="4">
        <v>580</v>
      </c>
      <c r="G97" s="4">
        <v>328</v>
      </c>
      <c r="H97" s="4">
        <v>74</v>
      </c>
      <c r="I97" s="4">
        <v>40</v>
      </c>
      <c r="J97" s="91" t="s">
        <v>134</v>
      </c>
      <c r="K97" s="91" t="s">
        <v>134</v>
      </c>
      <c r="L97" s="31">
        <v>1721</v>
      </c>
    </row>
    <row r="98" spans="1:12" ht="17.25" thickBot="1" x14ac:dyDescent="0.35">
      <c r="A98" s="64" t="s">
        <v>5</v>
      </c>
      <c r="B98" s="24" t="s">
        <v>23</v>
      </c>
      <c r="C98" s="24">
        <f t="shared" ref="C98:J98" si="7">SUM(C90:C94)</f>
        <v>0</v>
      </c>
      <c r="D98" s="24">
        <f t="shared" si="7"/>
        <v>0</v>
      </c>
      <c r="E98" s="24">
        <f t="shared" si="7"/>
        <v>53</v>
      </c>
      <c r="F98" s="24">
        <f t="shared" si="7"/>
        <v>459</v>
      </c>
      <c r="G98" s="24">
        <f t="shared" si="7"/>
        <v>297</v>
      </c>
      <c r="H98" s="24">
        <f t="shared" si="7"/>
        <v>67</v>
      </c>
      <c r="I98" s="24">
        <f t="shared" si="7"/>
        <v>28</v>
      </c>
      <c r="J98" s="81">
        <f t="shared" si="7"/>
        <v>0</v>
      </c>
      <c r="K98" s="73">
        <v>45</v>
      </c>
      <c r="L98" s="71">
        <v>949</v>
      </c>
    </row>
    <row r="99" spans="1:12" x14ac:dyDescent="0.3">
      <c r="A99" s="32" t="s">
        <v>33</v>
      </c>
      <c r="B99" s="23" t="s">
        <v>24</v>
      </c>
      <c r="C99" s="91" t="s">
        <v>134</v>
      </c>
      <c r="D99" s="91" t="s">
        <v>134</v>
      </c>
      <c r="E99" s="91" t="s">
        <v>134</v>
      </c>
      <c r="F99" s="91" t="s">
        <v>134</v>
      </c>
      <c r="G99" s="91" t="s">
        <v>134</v>
      </c>
      <c r="H99" s="91" t="s">
        <v>134</v>
      </c>
      <c r="I99" s="91" t="s">
        <v>134</v>
      </c>
      <c r="J99" s="91" t="s">
        <v>134</v>
      </c>
      <c r="K99" s="92" t="s">
        <v>134</v>
      </c>
      <c r="L99" s="92" t="s">
        <v>134</v>
      </c>
    </row>
    <row r="100" spans="1:12" x14ac:dyDescent="0.3">
      <c r="A100" s="31" t="s">
        <v>3</v>
      </c>
      <c r="B100" s="4" t="s">
        <v>24</v>
      </c>
      <c r="C100" s="91" t="s">
        <v>134</v>
      </c>
      <c r="D100" s="91" t="s">
        <v>134</v>
      </c>
      <c r="E100" s="91" t="s">
        <v>134</v>
      </c>
      <c r="F100" s="91" t="s">
        <v>134</v>
      </c>
      <c r="G100" s="91" t="s">
        <v>134</v>
      </c>
      <c r="H100" s="91" t="s">
        <v>134</v>
      </c>
      <c r="I100" s="91" t="s">
        <v>134</v>
      </c>
      <c r="J100" s="91" t="s">
        <v>134</v>
      </c>
      <c r="K100" s="92" t="s">
        <v>134</v>
      </c>
      <c r="L100" s="92" t="s">
        <v>134</v>
      </c>
    </row>
    <row r="101" spans="1:12" x14ac:dyDescent="0.3">
      <c r="A101" s="31" t="s">
        <v>0</v>
      </c>
      <c r="B101" s="4" t="s">
        <v>24</v>
      </c>
      <c r="C101" s="91" t="s">
        <v>134</v>
      </c>
      <c r="D101" s="4">
        <v>30</v>
      </c>
      <c r="E101" s="4">
        <v>131</v>
      </c>
      <c r="F101" s="4">
        <v>174</v>
      </c>
      <c r="G101" s="4">
        <v>127</v>
      </c>
      <c r="H101" s="4">
        <v>39</v>
      </c>
      <c r="I101" s="91" t="s">
        <v>134</v>
      </c>
      <c r="J101" s="91" t="s">
        <v>134</v>
      </c>
      <c r="K101" s="25">
        <v>22</v>
      </c>
      <c r="L101" s="33">
        <v>523</v>
      </c>
    </row>
    <row r="102" spans="1:12" x14ac:dyDescent="0.3">
      <c r="A102" s="31" t="s">
        <v>1</v>
      </c>
      <c r="B102" s="4" t="s">
        <v>24</v>
      </c>
      <c r="C102" s="91" t="s">
        <v>134</v>
      </c>
      <c r="D102" s="91" t="s">
        <v>134</v>
      </c>
      <c r="E102" s="4">
        <v>21</v>
      </c>
      <c r="F102" s="4">
        <v>1385</v>
      </c>
      <c r="G102" s="4">
        <v>1000</v>
      </c>
      <c r="H102" s="4">
        <v>164</v>
      </c>
      <c r="I102" s="4">
        <v>75</v>
      </c>
      <c r="J102" s="91" t="s">
        <v>134</v>
      </c>
      <c r="K102" s="92" t="s">
        <v>134</v>
      </c>
      <c r="L102" s="33">
        <v>2659</v>
      </c>
    </row>
    <row r="103" spans="1:12" x14ac:dyDescent="0.3">
      <c r="A103" s="31" t="s">
        <v>4</v>
      </c>
      <c r="B103" s="4" t="s">
        <v>24</v>
      </c>
      <c r="C103" s="91" t="s">
        <v>134</v>
      </c>
      <c r="D103" s="91" t="s">
        <v>134</v>
      </c>
      <c r="E103" s="91" t="s">
        <v>134</v>
      </c>
      <c r="F103" s="91" t="s">
        <v>134</v>
      </c>
      <c r="G103" s="91" t="s">
        <v>134</v>
      </c>
      <c r="H103" s="91" t="s">
        <v>134</v>
      </c>
      <c r="I103" s="91" t="s">
        <v>134</v>
      </c>
      <c r="J103" s="91" t="s">
        <v>134</v>
      </c>
      <c r="K103" s="25">
        <v>16</v>
      </c>
      <c r="L103" s="33">
        <v>16</v>
      </c>
    </row>
    <row r="104" spans="1:12" x14ac:dyDescent="0.3">
      <c r="A104" s="31" t="s">
        <v>2</v>
      </c>
      <c r="B104" s="4" t="s">
        <v>24</v>
      </c>
      <c r="C104" s="4">
        <v>482</v>
      </c>
      <c r="D104" s="4">
        <v>386</v>
      </c>
      <c r="E104" s="4">
        <v>294</v>
      </c>
      <c r="F104" s="4">
        <v>162</v>
      </c>
      <c r="G104" s="4">
        <v>55</v>
      </c>
      <c r="H104" s="4">
        <v>22</v>
      </c>
      <c r="I104" s="91" t="s">
        <v>134</v>
      </c>
      <c r="J104" s="91" t="s">
        <v>134</v>
      </c>
      <c r="K104" s="92" t="s">
        <v>134</v>
      </c>
      <c r="L104" s="33">
        <v>1405</v>
      </c>
    </row>
    <row r="105" spans="1:12" x14ac:dyDescent="0.3">
      <c r="A105" s="31" t="s">
        <v>7</v>
      </c>
      <c r="B105" s="4" t="s">
        <v>24</v>
      </c>
      <c r="C105" s="4">
        <v>212</v>
      </c>
      <c r="D105" s="4">
        <v>158</v>
      </c>
      <c r="E105" s="4">
        <v>177</v>
      </c>
      <c r="F105" s="4">
        <v>117</v>
      </c>
      <c r="G105" s="4">
        <v>59</v>
      </c>
      <c r="H105" s="91" t="s">
        <v>134</v>
      </c>
      <c r="I105" s="91" t="s">
        <v>134</v>
      </c>
      <c r="J105" s="91" t="s">
        <v>134</v>
      </c>
      <c r="K105" s="92" t="s">
        <v>134</v>
      </c>
      <c r="L105" s="33">
        <v>735</v>
      </c>
    </row>
    <row r="106" spans="1:12" x14ac:dyDescent="0.3">
      <c r="A106" s="52" t="s">
        <v>6</v>
      </c>
      <c r="B106" s="4" t="s">
        <v>24</v>
      </c>
      <c r="C106" s="4">
        <v>704</v>
      </c>
      <c r="D106" s="4">
        <v>577</v>
      </c>
      <c r="E106" s="4">
        <v>628</v>
      </c>
      <c r="F106" s="4">
        <v>1843</v>
      </c>
      <c r="G106" s="4">
        <v>1247</v>
      </c>
      <c r="H106" s="4">
        <v>243</v>
      </c>
      <c r="I106" s="4">
        <v>102</v>
      </c>
      <c r="J106" s="91" t="s">
        <v>134</v>
      </c>
      <c r="K106" s="92" t="s">
        <v>134</v>
      </c>
      <c r="L106" s="31">
        <v>5359</v>
      </c>
    </row>
    <row r="107" spans="1:12" ht="17.25" thickBot="1" x14ac:dyDescent="0.35">
      <c r="A107" s="64" t="s">
        <v>5</v>
      </c>
      <c r="B107" s="24" t="s">
        <v>24</v>
      </c>
      <c r="C107" s="24">
        <f t="shared" ref="C107:J107" si="8">SUM(C99:C103)</f>
        <v>0</v>
      </c>
      <c r="D107" s="24">
        <f t="shared" si="8"/>
        <v>30</v>
      </c>
      <c r="E107" s="24">
        <f t="shared" si="8"/>
        <v>152</v>
      </c>
      <c r="F107" s="24">
        <f t="shared" si="8"/>
        <v>1559</v>
      </c>
      <c r="G107" s="24">
        <f t="shared" si="8"/>
        <v>1127</v>
      </c>
      <c r="H107" s="24">
        <f t="shared" si="8"/>
        <v>203</v>
      </c>
      <c r="I107" s="24">
        <f t="shared" si="8"/>
        <v>75</v>
      </c>
      <c r="J107" s="81">
        <f t="shared" si="8"/>
        <v>0</v>
      </c>
      <c r="K107" s="73">
        <v>73</v>
      </c>
      <c r="L107" s="71">
        <v>3219</v>
      </c>
    </row>
    <row r="108" spans="1:12" x14ac:dyDescent="0.3">
      <c r="A108" s="32" t="s">
        <v>33</v>
      </c>
      <c r="B108" s="23" t="s">
        <v>25</v>
      </c>
      <c r="C108" s="91" t="s">
        <v>134</v>
      </c>
      <c r="D108" s="91" t="s">
        <v>134</v>
      </c>
      <c r="E108" s="91" t="s">
        <v>134</v>
      </c>
      <c r="F108" s="91" t="s">
        <v>134</v>
      </c>
      <c r="G108" s="91" t="s">
        <v>134</v>
      </c>
      <c r="H108" s="91" t="s">
        <v>134</v>
      </c>
      <c r="I108" s="91" t="s">
        <v>134</v>
      </c>
      <c r="J108" s="91" t="s">
        <v>134</v>
      </c>
      <c r="K108" s="92" t="s">
        <v>134</v>
      </c>
      <c r="L108" s="92" t="s">
        <v>134</v>
      </c>
    </row>
    <row r="109" spans="1:12" x14ac:dyDescent="0.3">
      <c r="A109" s="31" t="s">
        <v>3</v>
      </c>
      <c r="B109" s="4" t="s">
        <v>25</v>
      </c>
      <c r="C109" s="91" t="s">
        <v>134</v>
      </c>
      <c r="D109" s="91" t="s">
        <v>134</v>
      </c>
      <c r="E109" s="91" t="s">
        <v>134</v>
      </c>
      <c r="F109" s="91" t="s">
        <v>134</v>
      </c>
      <c r="G109" s="91" t="s">
        <v>134</v>
      </c>
      <c r="H109" s="91" t="s">
        <v>134</v>
      </c>
      <c r="I109" s="91" t="s">
        <v>134</v>
      </c>
      <c r="J109" s="91" t="s">
        <v>134</v>
      </c>
      <c r="K109" s="92" t="s">
        <v>134</v>
      </c>
      <c r="L109" s="92" t="s">
        <v>134</v>
      </c>
    </row>
    <row r="110" spans="1:12" x14ac:dyDescent="0.3">
      <c r="A110" s="31" t="s">
        <v>0</v>
      </c>
      <c r="B110" s="4" t="s">
        <v>25</v>
      </c>
      <c r="C110" s="91" t="s">
        <v>134</v>
      </c>
      <c r="D110" s="91" t="s">
        <v>134</v>
      </c>
      <c r="E110" s="91" t="s">
        <v>134</v>
      </c>
      <c r="F110" s="91" t="s">
        <v>134</v>
      </c>
      <c r="G110" s="91" t="s">
        <v>134</v>
      </c>
      <c r="H110" s="91" t="s">
        <v>134</v>
      </c>
      <c r="I110" s="91" t="s">
        <v>134</v>
      </c>
      <c r="J110" s="91" t="s">
        <v>134</v>
      </c>
      <c r="K110" s="92" t="s">
        <v>134</v>
      </c>
      <c r="L110" s="92" t="s">
        <v>134</v>
      </c>
    </row>
    <row r="111" spans="1:12" x14ac:dyDescent="0.3">
      <c r="A111" s="31" t="s">
        <v>1</v>
      </c>
      <c r="B111" s="4" t="s">
        <v>25</v>
      </c>
      <c r="C111" s="91" t="s">
        <v>134</v>
      </c>
      <c r="D111" s="91" t="s">
        <v>134</v>
      </c>
      <c r="E111" s="91" t="s">
        <v>134</v>
      </c>
      <c r="F111" s="4">
        <v>40</v>
      </c>
      <c r="G111" s="4">
        <v>22</v>
      </c>
      <c r="H111" s="91" t="s">
        <v>134</v>
      </c>
      <c r="I111" s="91" t="s">
        <v>134</v>
      </c>
      <c r="J111" s="91" t="s">
        <v>134</v>
      </c>
      <c r="K111" s="92" t="s">
        <v>134</v>
      </c>
      <c r="L111" s="33">
        <v>73</v>
      </c>
    </row>
    <row r="112" spans="1:12" x14ac:dyDescent="0.3">
      <c r="A112" s="31" t="s">
        <v>4</v>
      </c>
      <c r="B112" s="4" t="s">
        <v>25</v>
      </c>
      <c r="C112" s="91" t="s">
        <v>134</v>
      </c>
      <c r="D112" s="91" t="s">
        <v>134</v>
      </c>
      <c r="E112" s="91" t="s">
        <v>134</v>
      </c>
      <c r="F112" s="91" t="s">
        <v>134</v>
      </c>
      <c r="G112" s="91" t="s">
        <v>134</v>
      </c>
      <c r="H112" s="91" t="s">
        <v>134</v>
      </c>
      <c r="I112" s="91" t="s">
        <v>134</v>
      </c>
      <c r="J112" s="91" t="s">
        <v>134</v>
      </c>
      <c r="K112" s="92" t="s">
        <v>134</v>
      </c>
      <c r="L112" s="92" t="s">
        <v>134</v>
      </c>
    </row>
    <row r="113" spans="1:12" x14ac:dyDescent="0.3">
      <c r="A113" s="31" t="s">
        <v>2</v>
      </c>
      <c r="B113" s="4" t="s">
        <v>25</v>
      </c>
      <c r="C113" s="91" t="s">
        <v>134</v>
      </c>
      <c r="D113" s="91" t="s">
        <v>134</v>
      </c>
      <c r="E113" s="91" t="s">
        <v>134</v>
      </c>
      <c r="F113" s="91" t="s">
        <v>134</v>
      </c>
      <c r="G113" s="91" t="s">
        <v>134</v>
      </c>
      <c r="H113" s="91" t="s">
        <v>134</v>
      </c>
      <c r="I113" s="91" t="s">
        <v>134</v>
      </c>
      <c r="J113" s="91" t="s">
        <v>134</v>
      </c>
      <c r="K113" s="74">
        <v>25</v>
      </c>
      <c r="L113" s="33">
        <v>25</v>
      </c>
    </row>
    <row r="114" spans="1:12" x14ac:dyDescent="0.3">
      <c r="A114" s="31" t="s">
        <v>7</v>
      </c>
      <c r="B114" s="4" t="s">
        <v>25</v>
      </c>
      <c r="C114" s="4">
        <v>38</v>
      </c>
      <c r="D114" s="4">
        <v>22</v>
      </c>
      <c r="E114" s="4">
        <v>17</v>
      </c>
      <c r="F114" s="91" t="s">
        <v>134</v>
      </c>
      <c r="G114" s="91" t="s">
        <v>134</v>
      </c>
      <c r="H114" s="91" t="s">
        <v>134</v>
      </c>
      <c r="I114" s="91" t="s">
        <v>134</v>
      </c>
      <c r="J114" s="91" t="s">
        <v>134</v>
      </c>
      <c r="K114" s="92" t="s">
        <v>134</v>
      </c>
      <c r="L114" s="74">
        <v>82</v>
      </c>
    </row>
    <row r="115" spans="1:12" x14ac:dyDescent="0.3">
      <c r="A115" s="52" t="s">
        <v>6</v>
      </c>
      <c r="B115" s="4" t="s">
        <v>25</v>
      </c>
      <c r="C115" s="4">
        <v>46</v>
      </c>
      <c r="D115" s="4">
        <v>30</v>
      </c>
      <c r="E115" s="4">
        <v>24</v>
      </c>
      <c r="F115" s="4">
        <v>50</v>
      </c>
      <c r="G115" s="4">
        <v>25</v>
      </c>
      <c r="H115" s="91" t="s">
        <v>134</v>
      </c>
      <c r="I115" s="91" t="s">
        <v>134</v>
      </c>
      <c r="J115" s="91" t="s">
        <v>134</v>
      </c>
      <c r="K115" s="72">
        <v>12</v>
      </c>
      <c r="L115" s="31">
        <v>187</v>
      </c>
    </row>
    <row r="116" spans="1:12" ht="17.25" thickBot="1" x14ac:dyDescent="0.35">
      <c r="A116" s="64" t="s">
        <v>5</v>
      </c>
      <c r="B116" s="24" t="s">
        <v>25</v>
      </c>
      <c r="C116" s="24">
        <f t="shared" ref="C116:J116" si="9">SUM(C108:C112)</f>
        <v>0</v>
      </c>
      <c r="D116" s="24">
        <f t="shared" si="9"/>
        <v>0</v>
      </c>
      <c r="E116" s="24">
        <f t="shared" si="9"/>
        <v>0</v>
      </c>
      <c r="F116" s="24">
        <f t="shared" si="9"/>
        <v>40</v>
      </c>
      <c r="G116" s="24">
        <f t="shared" si="9"/>
        <v>22</v>
      </c>
      <c r="H116" s="24">
        <f t="shared" si="9"/>
        <v>0</v>
      </c>
      <c r="I116" s="24">
        <f t="shared" si="9"/>
        <v>0</v>
      </c>
      <c r="J116" s="81">
        <f t="shared" si="9"/>
        <v>0</v>
      </c>
      <c r="K116" s="73">
        <v>18</v>
      </c>
      <c r="L116" s="71">
        <v>80</v>
      </c>
    </row>
    <row r="117" spans="1:12" x14ac:dyDescent="0.3">
      <c r="A117" s="32" t="s">
        <v>33</v>
      </c>
      <c r="B117" s="23" t="s">
        <v>26</v>
      </c>
      <c r="C117" s="91" t="s">
        <v>134</v>
      </c>
      <c r="D117" s="91" t="s">
        <v>134</v>
      </c>
      <c r="E117" s="91" t="s">
        <v>134</v>
      </c>
      <c r="F117" s="91" t="s">
        <v>134</v>
      </c>
      <c r="G117" s="91" t="s">
        <v>134</v>
      </c>
      <c r="H117" s="91" t="s">
        <v>134</v>
      </c>
      <c r="I117" s="91" t="s">
        <v>134</v>
      </c>
      <c r="J117" s="91" t="s">
        <v>134</v>
      </c>
      <c r="K117" s="92" t="s">
        <v>134</v>
      </c>
      <c r="L117" s="92" t="s">
        <v>134</v>
      </c>
    </row>
    <row r="118" spans="1:12" x14ac:dyDescent="0.3">
      <c r="A118" s="31" t="s">
        <v>3</v>
      </c>
      <c r="B118" s="4" t="s">
        <v>26</v>
      </c>
      <c r="C118" s="91" t="s">
        <v>134</v>
      </c>
      <c r="D118" s="91" t="s">
        <v>134</v>
      </c>
      <c r="E118" s="91" t="s">
        <v>134</v>
      </c>
      <c r="F118" s="91" t="s">
        <v>134</v>
      </c>
      <c r="G118" s="91" t="s">
        <v>134</v>
      </c>
      <c r="H118" s="91" t="s">
        <v>134</v>
      </c>
      <c r="I118" s="91" t="s">
        <v>134</v>
      </c>
      <c r="J118" s="91" t="s">
        <v>134</v>
      </c>
      <c r="K118" s="92" t="s">
        <v>134</v>
      </c>
      <c r="L118" s="92" t="s">
        <v>134</v>
      </c>
    </row>
    <row r="119" spans="1:12" x14ac:dyDescent="0.3">
      <c r="A119" s="31" t="s">
        <v>0</v>
      </c>
      <c r="B119" s="4" t="s">
        <v>26</v>
      </c>
      <c r="C119" s="91" t="s">
        <v>134</v>
      </c>
      <c r="D119" s="91" t="s">
        <v>134</v>
      </c>
      <c r="E119" s="91" t="s">
        <v>134</v>
      </c>
      <c r="F119" s="91" t="s">
        <v>134</v>
      </c>
      <c r="G119" s="91" t="s">
        <v>134</v>
      </c>
      <c r="H119" s="91" t="s">
        <v>134</v>
      </c>
      <c r="I119" s="91" t="s">
        <v>134</v>
      </c>
      <c r="J119" s="91" t="s">
        <v>134</v>
      </c>
      <c r="K119" s="92" t="s">
        <v>134</v>
      </c>
      <c r="L119" s="92" t="s">
        <v>134</v>
      </c>
    </row>
    <row r="120" spans="1:12" x14ac:dyDescent="0.3">
      <c r="A120" s="31" t="s">
        <v>1</v>
      </c>
      <c r="B120" s="4" t="s">
        <v>26</v>
      </c>
      <c r="C120" s="91" t="s">
        <v>134</v>
      </c>
      <c r="D120" s="91" t="s">
        <v>134</v>
      </c>
      <c r="E120" s="91" t="s">
        <v>134</v>
      </c>
      <c r="F120" s="4">
        <v>16</v>
      </c>
      <c r="G120" s="4">
        <v>18</v>
      </c>
      <c r="H120" s="91" t="s">
        <v>134</v>
      </c>
      <c r="I120" s="91" t="s">
        <v>134</v>
      </c>
      <c r="J120" s="91" t="s">
        <v>134</v>
      </c>
      <c r="K120" s="25">
        <v>18</v>
      </c>
      <c r="L120" s="33">
        <v>52</v>
      </c>
    </row>
    <row r="121" spans="1:12" x14ac:dyDescent="0.3">
      <c r="A121" s="31" t="s">
        <v>4</v>
      </c>
      <c r="B121" s="4" t="s">
        <v>26</v>
      </c>
      <c r="C121" s="91" t="s">
        <v>134</v>
      </c>
      <c r="D121" s="91" t="s">
        <v>134</v>
      </c>
      <c r="E121" s="91" t="s">
        <v>134</v>
      </c>
      <c r="F121" s="91" t="s">
        <v>134</v>
      </c>
      <c r="G121" s="91" t="s">
        <v>134</v>
      </c>
      <c r="H121" s="91" t="s">
        <v>134</v>
      </c>
      <c r="I121" s="91" t="s">
        <v>134</v>
      </c>
      <c r="J121" s="91" t="s">
        <v>134</v>
      </c>
      <c r="K121" s="92" t="s">
        <v>134</v>
      </c>
      <c r="L121" s="92" t="s">
        <v>134</v>
      </c>
    </row>
    <row r="122" spans="1:12" x14ac:dyDescent="0.3">
      <c r="A122" s="31" t="s">
        <v>2</v>
      </c>
      <c r="B122" s="4" t="s">
        <v>26</v>
      </c>
      <c r="C122" s="91" t="s">
        <v>134</v>
      </c>
      <c r="D122" s="91" t="s">
        <v>134</v>
      </c>
      <c r="E122" s="91" t="s">
        <v>134</v>
      </c>
      <c r="F122" s="91" t="s">
        <v>134</v>
      </c>
      <c r="G122" s="91" t="s">
        <v>134</v>
      </c>
      <c r="H122" s="91" t="s">
        <v>134</v>
      </c>
      <c r="I122" s="91" t="s">
        <v>134</v>
      </c>
      <c r="J122" s="91" t="s">
        <v>134</v>
      </c>
      <c r="K122" s="74">
        <v>24</v>
      </c>
      <c r="L122" s="33">
        <v>24</v>
      </c>
    </row>
    <row r="123" spans="1:12" x14ac:dyDescent="0.3">
      <c r="A123" s="31" t="s">
        <v>7</v>
      </c>
      <c r="B123" s="4" t="s">
        <v>26</v>
      </c>
      <c r="C123" s="91" t="s">
        <v>134</v>
      </c>
      <c r="D123" s="91" t="s">
        <v>134</v>
      </c>
      <c r="E123" s="91" t="s">
        <v>134</v>
      </c>
      <c r="F123" s="91" t="s">
        <v>134</v>
      </c>
      <c r="G123" s="91" t="s">
        <v>134</v>
      </c>
      <c r="H123" s="91" t="s">
        <v>134</v>
      </c>
      <c r="I123" s="91" t="s">
        <v>134</v>
      </c>
      <c r="J123" s="91" t="s">
        <v>134</v>
      </c>
      <c r="K123" s="92" t="s">
        <v>134</v>
      </c>
      <c r="L123" s="92" t="s">
        <v>134</v>
      </c>
    </row>
    <row r="124" spans="1:12" x14ac:dyDescent="0.3">
      <c r="A124" s="52" t="s">
        <v>6</v>
      </c>
      <c r="B124" s="4" t="s">
        <v>26</v>
      </c>
      <c r="C124" s="91" t="s">
        <v>134</v>
      </c>
      <c r="D124" s="91" t="s">
        <v>134</v>
      </c>
      <c r="E124" s="91" t="s">
        <v>134</v>
      </c>
      <c r="F124" s="4">
        <v>30</v>
      </c>
      <c r="G124" s="4">
        <v>23</v>
      </c>
      <c r="H124" s="91" t="s">
        <v>134</v>
      </c>
      <c r="I124" s="91" t="s">
        <v>134</v>
      </c>
      <c r="J124" s="91" t="s">
        <v>134</v>
      </c>
      <c r="K124" s="72">
        <v>48</v>
      </c>
      <c r="L124" s="72">
        <v>101</v>
      </c>
    </row>
    <row r="125" spans="1:12" ht="17.25" thickBot="1" x14ac:dyDescent="0.35">
      <c r="A125" s="64" t="s">
        <v>5</v>
      </c>
      <c r="B125" s="24" t="s">
        <v>26</v>
      </c>
      <c r="C125" s="24">
        <f t="shared" ref="C125:J125" si="10">SUM(C117:C121)</f>
        <v>0</v>
      </c>
      <c r="D125" s="24">
        <f t="shared" si="10"/>
        <v>0</v>
      </c>
      <c r="E125" s="24">
        <f t="shared" si="10"/>
        <v>0</v>
      </c>
      <c r="F125" s="24">
        <f t="shared" si="10"/>
        <v>16</v>
      </c>
      <c r="G125" s="24">
        <f t="shared" si="10"/>
        <v>18</v>
      </c>
      <c r="H125" s="24">
        <f t="shared" si="10"/>
        <v>0</v>
      </c>
      <c r="I125" s="24">
        <f t="shared" si="10"/>
        <v>0</v>
      </c>
      <c r="J125" s="81">
        <f t="shared" si="10"/>
        <v>0</v>
      </c>
      <c r="K125" s="73">
        <v>35</v>
      </c>
      <c r="L125" s="71">
        <v>69</v>
      </c>
    </row>
    <row r="126" spans="1:12" x14ac:dyDescent="0.3">
      <c r="A126" s="32" t="s">
        <v>33</v>
      </c>
      <c r="B126" s="23" t="s">
        <v>27</v>
      </c>
      <c r="C126" s="91" t="s">
        <v>134</v>
      </c>
      <c r="D126" s="91" t="s">
        <v>134</v>
      </c>
      <c r="E126" s="91" t="s">
        <v>134</v>
      </c>
      <c r="F126" s="91" t="s">
        <v>134</v>
      </c>
      <c r="G126" s="91" t="s">
        <v>134</v>
      </c>
      <c r="H126" s="91" t="s">
        <v>134</v>
      </c>
      <c r="I126" s="91" t="s">
        <v>134</v>
      </c>
      <c r="J126" s="91" t="s">
        <v>134</v>
      </c>
      <c r="K126" s="92" t="s">
        <v>134</v>
      </c>
      <c r="L126" s="92" t="s">
        <v>134</v>
      </c>
    </row>
    <row r="127" spans="1:12" x14ac:dyDescent="0.3">
      <c r="A127" s="31" t="s">
        <v>3</v>
      </c>
      <c r="B127" s="4" t="s">
        <v>27</v>
      </c>
      <c r="C127" s="91" t="s">
        <v>134</v>
      </c>
      <c r="D127" s="91" t="s">
        <v>134</v>
      </c>
      <c r="E127" s="91" t="s">
        <v>134</v>
      </c>
      <c r="F127" s="91" t="s">
        <v>134</v>
      </c>
      <c r="G127" s="91" t="s">
        <v>134</v>
      </c>
      <c r="H127" s="91" t="s">
        <v>134</v>
      </c>
      <c r="I127" s="91" t="s">
        <v>134</v>
      </c>
      <c r="J127" s="91" t="s">
        <v>134</v>
      </c>
      <c r="K127" s="92" t="s">
        <v>134</v>
      </c>
      <c r="L127" s="92" t="s">
        <v>134</v>
      </c>
    </row>
    <row r="128" spans="1:12" x14ac:dyDescent="0.3">
      <c r="A128" s="31" t="s">
        <v>0</v>
      </c>
      <c r="B128" s="4" t="s">
        <v>27</v>
      </c>
      <c r="C128" s="91" t="s">
        <v>134</v>
      </c>
      <c r="D128" s="91" t="s">
        <v>134</v>
      </c>
      <c r="E128" s="91" t="s">
        <v>134</v>
      </c>
      <c r="F128" s="91" t="s">
        <v>134</v>
      </c>
      <c r="G128" s="91" t="s">
        <v>134</v>
      </c>
      <c r="H128" s="91" t="s">
        <v>134</v>
      </c>
      <c r="I128" s="91" t="s">
        <v>134</v>
      </c>
      <c r="J128" s="91" t="s">
        <v>134</v>
      </c>
      <c r="K128" s="92" t="s">
        <v>134</v>
      </c>
      <c r="L128" s="92" t="s">
        <v>134</v>
      </c>
    </row>
    <row r="129" spans="1:12" x14ac:dyDescent="0.3">
      <c r="A129" s="31" t="s">
        <v>1</v>
      </c>
      <c r="B129" s="4" t="s">
        <v>27</v>
      </c>
      <c r="C129" s="91" t="s">
        <v>134</v>
      </c>
      <c r="D129" s="91" t="s">
        <v>134</v>
      </c>
      <c r="E129" s="91" t="s">
        <v>134</v>
      </c>
      <c r="F129" s="91" t="s">
        <v>134</v>
      </c>
      <c r="G129" s="91" t="s">
        <v>134</v>
      </c>
      <c r="H129" s="91" t="s">
        <v>134</v>
      </c>
      <c r="I129" s="91" t="s">
        <v>134</v>
      </c>
      <c r="J129" s="91" t="s">
        <v>134</v>
      </c>
      <c r="K129" s="25">
        <v>21</v>
      </c>
      <c r="L129" s="33">
        <v>21</v>
      </c>
    </row>
    <row r="130" spans="1:12" x14ac:dyDescent="0.3">
      <c r="A130" s="31" t="s">
        <v>4</v>
      </c>
      <c r="B130" s="4" t="s">
        <v>27</v>
      </c>
      <c r="C130" s="91" t="s">
        <v>134</v>
      </c>
      <c r="D130" s="91" t="s">
        <v>134</v>
      </c>
      <c r="E130" s="91" t="s">
        <v>134</v>
      </c>
      <c r="F130" s="91" t="s">
        <v>134</v>
      </c>
      <c r="G130" s="91" t="s">
        <v>134</v>
      </c>
      <c r="H130" s="91" t="s">
        <v>134</v>
      </c>
      <c r="I130" s="91" t="s">
        <v>134</v>
      </c>
      <c r="J130" s="91" t="s">
        <v>134</v>
      </c>
      <c r="K130" s="92" t="s">
        <v>134</v>
      </c>
      <c r="L130" s="92" t="s">
        <v>134</v>
      </c>
    </row>
    <row r="131" spans="1:12" x14ac:dyDescent="0.3">
      <c r="A131" s="31" t="s">
        <v>2</v>
      </c>
      <c r="B131" s="4" t="s">
        <v>27</v>
      </c>
      <c r="C131" s="91" t="s">
        <v>134</v>
      </c>
      <c r="D131" s="91" t="s">
        <v>134</v>
      </c>
      <c r="E131" s="91" t="s">
        <v>134</v>
      </c>
      <c r="F131" s="91" t="s">
        <v>134</v>
      </c>
      <c r="G131" s="91" t="s">
        <v>134</v>
      </c>
      <c r="H131" s="91" t="s">
        <v>134</v>
      </c>
      <c r="I131" s="91" t="s">
        <v>134</v>
      </c>
      <c r="J131" s="91" t="s">
        <v>134</v>
      </c>
      <c r="K131" s="92" t="s">
        <v>134</v>
      </c>
      <c r="L131" s="92" t="s">
        <v>134</v>
      </c>
    </row>
    <row r="132" spans="1:12" x14ac:dyDescent="0.3">
      <c r="A132" s="31" t="s">
        <v>7</v>
      </c>
      <c r="B132" s="4" t="s">
        <v>27</v>
      </c>
      <c r="C132" s="91" t="s">
        <v>134</v>
      </c>
      <c r="D132" s="91" t="s">
        <v>134</v>
      </c>
      <c r="E132" s="91" t="s">
        <v>134</v>
      </c>
      <c r="F132" s="91" t="s">
        <v>134</v>
      </c>
      <c r="G132" s="91" t="s">
        <v>134</v>
      </c>
      <c r="H132" s="91" t="s">
        <v>134</v>
      </c>
      <c r="I132" s="91" t="s">
        <v>134</v>
      </c>
      <c r="J132" s="91" t="s">
        <v>134</v>
      </c>
      <c r="K132" s="92" t="s">
        <v>134</v>
      </c>
      <c r="L132" s="92" t="s">
        <v>134</v>
      </c>
    </row>
    <row r="133" spans="1:12" x14ac:dyDescent="0.3">
      <c r="A133" s="52" t="s">
        <v>6</v>
      </c>
      <c r="B133" s="4" t="s">
        <v>27</v>
      </c>
      <c r="C133" s="91" t="s">
        <v>134</v>
      </c>
      <c r="D133" s="91" t="s">
        <v>134</v>
      </c>
      <c r="E133" s="91" t="s">
        <v>134</v>
      </c>
      <c r="F133" s="91" t="s">
        <v>134</v>
      </c>
      <c r="G133" s="91" t="s">
        <v>134</v>
      </c>
      <c r="H133" s="91" t="s">
        <v>134</v>
      </c>
      <c r="I133" s="91" t="s">
        <v>134</v>
      </c>
      <c r="J133" s="91" t="s">
        <v>134</v>
      </c>
      <c r="K133" s="72">
        <v>29</v>
      </c>
      <c r="L133" s="31">
        <v>29</v>
      </c>
    </row>
    <row r="134" spans="1:12" ht="17.25" thickBot="1" x14ac:dyDescent="0.35">
      <c r="A134" s="64" t="s">
        <v>5</v>
      </c>
      <c r="B134" s="24" t="s">
        <v>27</v>
      </c>
      <c r="C134" s="24">
        <f t="shared" ref="C134:J134" si="11">SUM(C126:C130)</f>
        <v>0</v>
      </c>
      <c r="D134" s="24">
        <f t="shared" si="11"/>
        <v>0</v>
      </c>
      <c r="E134" s="24">
        <f t="shared" si="11"/>
        <v>0</v>
      </c>
      <c r="F134" s="24">
        <f t="shared" si="11"/>
        <v>0</v>
      </c>
      <c r="G134" s="24">
        <f t="shared" si="11"/>
        <v>0</v>
      </c>
      <c r="H134" s="24">
        <f t="shared" si="11"/>
        <v>0</v>
      </c>
      <c r="I134" s="24">
        <f t="shared" si="11"/>
        <v>0</v>
      </c>
      <c r="J134" s="81">
        <f t="shared" si="11"/>
        <v>0</v>
      </c>
      <c r="K134" s="73">
        <v>21</v>
      </c>
      <c r="L134" s="71">
        <v>21</v>
      </c>
    </row>
    <row r="135" spans="1:12" x14ac:dyDescent="0.3">
      <c r="A135" s="16"/>
      <c r="B135" s="16"/>
      <c r="C135" s="16"/>
      <c r="D135" s="16"/>
      <c r="E135" s="16"/>
      <c r="F135" s="16"/>
      <c r="G135" s="16"/>
      <c r="H135" s="16"/>
      <c r="I135" s="16"/>
      <c r="J135" s="16"/>
      <c r="K135" s="16"/>
      <c r="L135" s="16"/>
    </row>
    <row r="136" spans="1:12" x14ac:dyDescent="0.3">
      <c r="A136" s="27" t="s">
        <v>120</v>
      </c>
      <c r="B136" s="16"/>
      <c r="C136" s="16"/>
      <c r="D136" s="16"/>
      <c r="E136" s="16"/>
      <c r="F136" s="16"/>
      <c r="G136" s="16"/>
      <c r="H136" s="16"/>
      <c r="I136" s="16"/>
      <c r="J136" s="16"/>
      <c r="K136" s="16"/>
      <c r="L136" s="16"/>
    </row>
    <row r="137" spans="1:12" ht="14.45" hidden="1" x14ac:dyDescent="0.3"/>
    <row r="138" spans="1:12" ht="14.45" hidden="1" x14ac:dyDescent="0.3"/>
    <row r="139" spans="1:12" ht="14.45" hidden="1" x14ac:dyDescent="0.3"/>
    <row r="140" spans="1:12" ht="14.45" hidden="1" x14ac:dyDescent="0.3"/>
    <row r="141" spans="1:12" ht="14.45" hidden="1" x14ac:dyDescent="0.3"/>
    <row r="142" spans="1:12" ht="14.45" hidden="1" x14ac:dyDescent="0.3"/>
    <row r="143" spans="1:12" ht="14.45" hidden="1" x14ac:dyDescent="0.3"/>
    <row r="144" spans="1:12" ht="14.45" hidden="1" x14ac:dyDescent="0.3"/>
    <row r="145" ht="14.45" hidden="1" x14ac:dyDescent="0.3"/>
    <row r="146" ht="14.45" hidden="1" x14ac:dyDescent="0.3"/>
    <row r="147" ht="14.45" hidden="1" x14ac:dyDescent="0.3"/>
    <row r="148" ht="14.45" hidden="1" x14ac:dyDescent="0.3"/>
  </sheetData>
  <mergeCells count="1">
    <mergeCell ref="A1:K1"/>
  </mergeCells>
  <phoneticPr fontId="13" type="noConversion"/>
  <pageMargins left="0.7" right="0.7" top="0.75" bottom="0.75" header="0.3" footer="0.3"/>
  <pageSetup orientation="portrait" r:id="rId2"/>
  <drawing r:id="rId3"/>
  <tableParts count="1">
    <tablePart r:id="rId4"/>
  </tableParts>
  <extLst>
    <ext xmlns:x14="http://schemas.microsoft.com/office/spreadsheetml/2009/9/main" uri="{A8765BA9-456A-4dab-B4F3-ACF838C121DE}">
      <x14:slicerList>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Subtotals</vt:lpstr>
      <vt:lpstr>Age x Dis x Exit</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Ohleyer, Alyssa</dc:creator>
  <cp:lastModifiedBy>Ohleyer, Alyssa</cp:lastModifiedBy>
  <dcterms:created xsi:type="dcterms:W3CDTF">2018-06-12T17:35:45Z</dcterms:created>
  <dcterms:modified xsi:type="dcterms:W3CDTF">2022-01-18T18:58:28Z</dcterms:modified>
</cp:coreProperties>
</file>