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codeName="{AE6600E7-7A62-396C-DE95-9942FA9DD81E}"/>
  <workbookPr showInkAnnotation="0" updateLinks="never" codeName="ThisWorkbook" defaultThemeVersion="124226"/>
  <mc:AlternateContent xmlns:mc="http://schemas.openxmlformats.org/markup-compatibility/2006">
    <mc:Choice Requires="x15">
      <x15ac:absPath xmlns:x15ac="http://schemas.microsoft.com/office/spreadsheetml/2010/11/ac" url="K:\high_cost\2021-2022 - Collected 2023\OOD Application_Instructions_EDAC stamp\"/>
    </mc:Choice>
  </mc:AlternateContent>
  <xr:revisionPtr revIDLastSave="0" documentId="13_ncr:1_{35FF5B5A-AF3D-41A8-B900-43818A1B9E94}" xr6:coauthVersionLast="47" xr6:coauthVersionMax="47" xr10:uidLastSave="{00000000-0000-0000-0000-000000000000}"/>
  <bookViews>
    <workbookView xWindow="-108" yWindow="-108" windowWidth="23256" windowHeight="12576" tabRatio="890" firstSheet="2" activeTab="2" xr2:uid="{00000000-000D-0000-FFFF-FFFF00000000}"/>
  </bookViews>
  <sheets>
    <sheet name="CopyGhost_" sheetId="10" state="hidden" r:id="rId1"/>
    <sheet name="DropDownMenuLists" sheetId="8" state="hidden" r:id="rId2"/>
    <sheet name="Voluntary Cost Est Wksht" sheetId="102" r:id="rId3"/>
    <sheet name="Summary_Contact_Page" sheetId="12" r:id="rId4"/>
    <sheet name="Student_1" sheetId="6" r:id="rId5"/>
    <sheet name="Student_2" sheetId="83" r:id="rId6"/>
    <sheet name="Student_3" sheetId="84" r:id="rId7"/>
    <sheet name="Student_4" sheetId="85" r:id="rId8"/>
    <sheet name="Student_5" sheetId="86" r:id="rId9"/>
    <sheet name="Student_6" sheetId="87" r:id="rId10"/>
    <sheet name="Student_7" sheetId="88" r:id="rId11"/>
    <sheet name="Student_8" sheetId="89" r:id="rId12"/>
    <sheet name="Student_9" sheetId="90" r:id="rId13"/>
    <sheet name="Student_10" sheetId="91" r:id="rId14"/>
    <sheet name="Student_11" sheetId="92" r:id="rId15"/>
    <sheet name="Student_12" sheetId="93" r:id="rId16"/>
    <sheet name="Student_13" sheetId="94" r:id="rId17"/>
    <sheet name="Student_14" sheetId="95" r:id="rId18"/>
    <sheet name="Student_15" sheetId="96" r:id="rId19"/>
    <sheet name="Student_16" sheetId="97" r:id="rId20"/>
    <sheet name="Student_17" sheetId="98" r:id="rId21"/>
    <sheet name="Student_18" sheetId="99" r:id="rId22"/>
    <sheet name="Student_19" sheetId="100" r:id="rId23"/>
    <sheet name="Student_20" sheetId="101" r:id="rId24"/>
  </sheets>
  <externalReferences>
    <externalReference r:id="rId25"/>
  </externalReferences>
  <definedNames>
    <definedName name="_xlnm._FilterDatabase" localSheetId="1" hidden="1">DropDownMenuLists!$D$73:$D$269</definedName>
    <definedName name="admin04table" localSheetId="13">#REF!</definedName>
    <definedName name="admin04table" localSheetId="14">#REF!</definedName>
    <definedName name="admin04table" localSheetId="15">#REF!</definedName>
    <definedName name="admin04table" localSheetId="16">#REF!</definedName>
    <definedName name="admin04table" localSheetId="17">#REF!</definedName>
    <definedName name="admin04table" localSheetId="18">#REF!</definedName>
    <definedName name="admin04table" localSheetId="19">#REF!</definedName>
    <definedName name="admin04table" localSheetId="20">#REF!</definedName>
    <definedName name="admin04table" localSheetId="21">#REF!</definedName>
    <definedName name="admin04table" localSheetId="22">#REF!</definedName>
    <definedName name="admin04table" localSheetId="5">#REF!</definedName>
    <definedName name="admin04table" localSheetId="23">#REF!</definedName>
    <definedName name="admin04table" localSheetId="6">#REF!</definedName>
    <definedName name="admin04table" localSheetId="7">#REF!</definedName>
    <definedName name="admin04table" localSheetId="8">#REF!</definedName>
    <definedName name="admin04table" localSheetId="9">#REF!</definedName>
    <definedName name="admin04table" localSheetId="10">#REF!</definedName>
    <definedName name="admin04table" localSheetId="11">#REF!</definedName>
    <definedName name="admin04table" localSheetId="12">#REF!</definedName>
    <definedName name="admin04table">#REF!</definedName>
    <definedName name="AUBOCEScodes">DropDownMenuLists!$C$2:$C$66</definedName>
    <definedName name="AUCode5code">DropDownMenuLists!$D$1:$D$65</definedName>
    <definedName name="AUDistrict4code">DropDownMenuLists!$E$1:$E$65</definedName>
    <definedName name="AUPriAUname">DropDownMenuLists!$F$1:$F$65</definedName>
    <definedName name="AUSOP4digitCodeMatch">DropDownMenuLists!$Z$1:$Z$187</definedName>
    <definedName name="AUSOP5digitCodeMatch">DropDownMenuLists!$X$1:$X$187</definedName>
    <definedName name="AUSOPall">DropDownMenuLists!$W$1:$W$187</definedName>
    <definedName name="AUSOPDistrictNameCodeMatch">DropDownMenuLists!$W$3:$W$202</definedName>
    <definedName name="BusinessManager" localSheetId="13">Summary_Contact_Page!#REF!</definedName>
    <definedName name="BusinessManager" localSheetId="14">Summary_Contact_Page!#REF!</definedName>
    <definedName name="BusinessManager" localSheetId="15">Summary_Contact_Page!#REF!</definedName>
    <definedName name="BusinessManager" localSheetId="16">Summary_Contact_Page!#REF!</definedName>
    <definedName name="BusinessManager" localSheetId="17">Summary_Contact_Page!#REF!</definedName>
    <definedName name="BusinessManager" localSheetId="18">Summary_Contact_Page!#REF!</definedName>
    <definedName name="BusinessManager" localSheetId="19">Summary_Contact_Page!#REF!</definedName>
    <definedName name="BusinessManager" localSheetId="20">Summary_Contact_Page!#REF!</definedName>
    <definedName name="BusinessManager" localSheetId="21">Summary_Contact_Page!#REF!</definedName>
    <definedName name="BusinessManager" localSheetId="22">Summary_Contact_Page!#REF!</definedName>
    <definedName name="BusinessManager" localSheetId="5">Summary_Contact_Page!#REF!</definedName>
    <definedName name="BusinessManager" localSheetId="23">Summary_Contact_Page!#REF!</definedName>
    <definedName name="BusinessManager" localSheetId="6">Summary_Contact_Page!#REF!</definedName>
    <definedName name="BusinessManager" localSheetId="7">Summary_Contact_Page!#REF!</definedName>
    <definedName name="BusinessManager" localSheetId="8">Summary_Contact_Page!#REF!</definedName>
    <definedName name="BusinessManager" localSheetId="9">Summary_Contact_Page!#REF!</definedName>
    <definedName name="BusinessManager" localSheetId="10">Summary_Contact_Page!#REF!</definedName>
    <definedName name="BusinessManager" localSheetId="11">Summary_Contact_Page!#REF!</definedName>
    <definedName name="BusinessManager" localSheetId="12">Summary_Contact_Page!#REF!</definedName>
    <definedName name="BusinessManager">Summary_Contact_Page!#REF!</definedName>
    <definedName name="DisabilityCodes">DropDownMenuLists!$A$3:$A$16</definedName>
    <definedName name="DistrictName">DropDownMenuLists!$Y$1:$Y$199</definedName>
    <definedName name="EligibleFacilities" localSheetId="3">DropDownMenuLists!$J$3:$J$52</definedName>
    <definedName name="EligibleFacilities">DropDownMenuLists!$J$3:$J$52</definedName>
    <definedName name="EXCOEndDate">DropDownMenuLists!$O$1:$O$73</definedName>
    <definedName name="EXCOFAC4digitCode">DropDownMenuLists!$S$1:$S$73</definedName>
    <definedName name="EXCOFACFY1415">DropDownMenuLists!$J$3:$U$52</definedName>
    <definedName name="EXCOOtherEducCost">DropDownMenuLists!$M$1:$M$73</definedName>
    <definedName name="EXCOStartDate">DropDownMenuLists!$N$1:$N$73</definedName>
    <definedName name="FAC5digitCode">DropDownMenuLists!$P$1:$P$73</definedName>
    <definedName name="FACAUSOP4digitCode">DropDownMenuLists!$T$1:$T$73</definedName>
    <definedName name="FACAUSOP5digitCode">DropDownMenuLists!$Q$1:$Q$73</definedName>
    <definedName name="GotoData" localSheetId="13">#REF!</definedName>
    <definedName name="GotoData" localSheetId="14">#REF!</definedName>
    <definedName name="GotoData" localSheetId="15">#REF!</definedName>
    <definedName name="GotoData" localSheetId="16">#REF!</definedName>
    <definedName name="GotoData" localSheetId="17">#REF!</definedName>
    <definedName name="GotoData" localSheetId="18">#REF!</definedName>
    <definedName name="GotoData" localSheetId="19">#REF!</definedName>
    <definedName name="GotoData" localSheetId="20">#REF!</definedName>
    <definedName name="GotoData" localSheetId="21">#REF!</definedName>
    <definedName name="GotoData" localSheetId="22">#REF!</definedName>
    <definedName name="GotoData" localSheetId="5">#REF!</definedName>
    <definedName name="GotoData" localSheetId="23">#REF!</definedName>
    <definedName name="GotoData" localSheetId="6">#REF!</definedName>
    <definedName name="GotoData" localSheetId="7">#REF!</definedName>
    <definedName name="GotoData" localSheetId="8">#REF!</definedName>
    <definedName name="GotoData" localSheetId="9">#REF!</definedName>
    <definedName name="GotoData" localSheetId="10">#REF!</definedName>
    <definedName name="GotoData" localSheetId="11">#REF!</definedName>
    <definedName name="GotoData" localSheetId="12">#REF!</definedName>
    <definedName name="GotoData">#REF!</definedName>
    <definedName name="InstructionalSupport">DropDownMenuLists!$H$3:$H$61</definedName>
    <definedName name="InstSup" localSheetId="13">#REF!</definedName>
    <definedName name="InstSup" localSheetId="14">#REF!</definedName>
    <definedName name="InstSup" localSheetId="15">#REF!</definedName>
    <definedName name="InstSup" localSheetId="16">#REF!</definedName>
    <definedName name="InstSup" localSheetId="17">#REF!</definedName>
    <definedName name="InstSup" localSheetId="18">#REF!</definedName>
    <definedName name="InstSup" localSheetId="19">#REF!</definedName>
    <definedName name="InstSup" localSheetId="20">#REF!</definedName>
    <definedName name="InstSup" localSheetId="21">#REF!</definedName>
    <definedName name="InstSup" localSheetId="22">#REF!</definedName>
    <definedName name="InstSup" localSheetId="5">#REF!</definedName>
    <definedName name="InstSup" localSheetId="23">#REF!</definedName>
    <definedName name="InstSup" localSheetId="6">#REF!</definedName>
    <definedName name="InstSup" localSheetId="7">#REF!</definedName>
    <definedName name="InstSup" localSheetId="8">#REF!</definedName>
    <definedName name="InstSup" localSheetId="9">#REF!</definedName>
    <definedName name="InstSup" localSheetId="10">#REF!</definedName>
    <definedName name="InstSup" localSheetId="11">#REF!</definedName>
    <definedName name="InstSup" localSheetId="12">#REF!</definedName>
    <definedName name="InstSup">#REF!</definedName>
    <definedName name="Month" localSheetId="3">DropDownMenuLists!$A$25:$A$36</definedName>
    <definedName name="Month">DropDownMenuLists!$A$25:$A$36</definedName>
    <definedName name="PRIMARYCONTACT">Summary_Contact_Page!$BB$11:$BE$13</definedName>
    <definedName name="PrimaryContact1" localSheetId="13">Summary_Contact_Page!#REF!</definedName>
    <definedName name="PrimaryContact1" localSheetId="14">Summary_Contact_Page!#REF!</definedName>
    <definedName name="PrimaryContact1" localSheetId="15">Summary_Contact_Page!#REF!</definedName>
    <definedName name="PrimaryContact1" localSheetId="16">Summary_Contact_Page!#REF!</definedName>
    <definedName name="PrimaryContact1" localSheetId="17">Summary_Contact_Page!#REF!</definedName>
    <definedName name="PrimaryContact1" localSheetId="18">Summary_Contact_Page!#REF!</definedName>
    <definedName name="PrimaryContact1" localSheetId="19">Summary_Contact_Page!#REF!</definedName>
    <definedName name="PrimaryContact1" localSheetId="20">Summary_Contact_Page!#REF!</definedName>
    <definedName name="PrimaryContact1" localSheetId="21">Summary_Contact_Page!#REF!</definedName>
    <definedName name="PrimaryContact1" localSheetId="22">Summary_Contact_Page!#REF!</definedName>
    <definedName name="PrimaryContact1" localSheetId="5">Summary_Contact_Page!#REF!</definedName>
    <definedName name="PrimaryContact1" localSheetId="23">Summary_Contact_Page!#REF!</definedName>
    <definedName name="PrimaryContact1" localSheetId="6">Summary_Contact_Page!#REF!</definedName>
    <definedName name="PrimaryContact1" localSheetId="7">Summary_Contact_Page!#REF!</definedName>
    <definedName name="PrimaryContact1" localSheetId="8">Summary_Contact_Page!#REF!</definedName>
    <definedName name="PrimaryContact1" localSheetId="9">Summary_Contact_Page!#REF!</definedName>
    <definedName name="PrimaryContact1" localSheetId="10">Summary_Contact_Page!#REF!</definedName>
    <definedName name="PrimaryContact1" localSheetId="11">Summary_Contact_Page!#REF!</definedName>
    <definedName name="PrimaryContact1" localSheetId="12">Summary_Contact_Page!#REF!</definedName>
    <definedName name="PrimaryContact1">Summary_Contact_Page!#REF!</definedName>
    <definedName name="PrimaryContactPerson">DropDownMenuLists!$A$40:$A$42</definedName>
    <definedName name="_xlnm.Print_Area" localSheetId="0">CopyGhost_!$A$1:$CN$31</definedName>
    <definedName name="_xlnm.Print_Area" localSheetId="1">DropDownMenuLists!$J$1:$U$50</definedName>
    <definedName name="_xlnm.Print_Area" localSheetId="4">Student_1!$B$1:$K$161</definedName>
    <definedName name="_xlnm.Print_Area" localSheetId="13">Student_10!$B$1:$K$161</definedName>
    <definedName name="_xlnm.Print_Area" localSheetId="14">Student_11!$B$1:$K$161</definedName>
    <definedName name="_xlnm.Print_Area" localSheetId="15">Student_12!$B$1:$K$161</definedName>
    <definedName name="_xlnm.Print_Area" localSheetId="16">Student_13!$B$1:$K$161</definedName>
    <definedName name="_xlnm.Print_Area" localSheetId="17">Student_14!$B$1:$K$161</definedName>
    <definedName name="_xlnm.Print_Area" localSheetId="18">Student_15!$B$1:$K$161</definedName>
    <definedName name="_xlnm.Print_Area" localSheetId="19">Student_16!$B$1:$K$161</definedName>
    <definedName name="_xlnm.Print_Area" localSheetId="20">Student_17!$B$1:$K$161</definedName>
    <definedName name="_xlnm.Print_Area" localSheetId="21">Student_18!$B$1:$K$161</definedName>
    <definedName name="_xlnm.Print_Area" localSheetId="22">Student_19!$B$1:$K$161</definedName>
    <definedName name="_xlnm.Print_Area" localSheetId="5">Student_2!$B$1:$K$161</definedName>
    <definedName name="_xlnm.Print_Area" localSheetId="23">Student_20!$B$1:$K$161</definedName>
    <definedName name="_xlnm.Print_Area" localSheetId="6">Student_3!$B$1:$K$161</definedName>
    <definedName name="_xlnm.Print_Area" localSheetId="7">Student_4!$B$1:$K$161</definedName>
    <definedName name="_xlnm.Print_Area" localSheetId="8">Student_5!$B$1:$K$161</definedName>
    <definedName name="_xlnm.Print_Area" localSheetId="9">Student_6!$B$1:$K$161</definedName>
    <definedName name="_xlnm.Print_Area" localSheetId="10">Student_7!$B$1:$K$161</definedName>
    <definedName name="_xlnm.Print_Area" localSheetId="11">Student_8!$B$1:$K$161</definedName>
    <definedName name="_xlnm.Print_Area" localSheetId="12">Student_9!$B$1:$K$161</definedName>
    <definedName name="_xlnm.Print_Area" localSheetId="3">Summary_Contact_Page!$C$1:$M$52</definedName>
    <definedName name="_xlnm.Print_Area" localSheetId="2">'Voluntary Cost Est Wksht'!$B$1:$S$34</definedName>
    <definedName name="_xlnm.Print_Titles" localSheetId="3">Summary_Contact_Page!$1:$6</definedName>
    <definedName name="PurSvc">DropDownMenuLists!$A$21:$A$22</definedName>
    <definedName name="RecordCells" localSheetId="13">Student_10!#REF!,Student_10!#REF!,Student_10!#REF!,Student_10!#REF!,Student_10!#REF!,Student_10!#REF!,Student_10!#REF!,Student_10!#REF!,Student_10!#REF!,Student_10!#REF!,Student_10!#REF!,Student_10!#REF!,Student_10!#REF!,Student_10!#REF!,Student_10!#REF!,Student_10!#REF!,Student_10!#REF!,Student_10!#REF!</definedName>
    <definedName name="RecordCells" localSheetId="14">Student_11!#REF!,Student_11!#REF!,Student_11!#REF!,Student_11!#REF!,Student_11!#REF!,Student_11!#REF!,Student_11!#REF!,Student_11!#REF!,Student_11!#REF!,Student_11!#REF!,Student_11!#REF!,Student_11!#REF!,Student_11!#REF!,Student_11!#REF!,Student_11!#REF!,Student_11!#REF!,Student_11!#REF!,Student_11!#REF!</definedName>
    <definedName name="RecordCells" localSheetId="15">Student_12!#REF!,Student_12!#REF!,Student_12!#REF!,Student_12!#REF!,Student_12!#REF!,Student_12!#REF!,Student_12!#REF!,Student_12!#REF!,Student_12!#REF!,Student_12!#REF!,Student_12!#REF!,Student_12!#REF!,Student_12!#REF!,Student_12!#REF!,Student_12!#REF!,Student_12!#REF!,Student_12!#REF!,Student_12!#REF!</definedName>
    <definedName name="RecordCells" localSheetId="16">Student_13!#REF!,Student_13!#REF!,Student_13!#REF!,Student_13!#REF!,Student_13!#REF!,Student_13!#REF!,Student_13!#REF!,Student_13!#REF!,Student_13!#REF!,Student_13!#REF!,Student_13!#REF!,Student_13!#REF!,Student_13!#REF!,Student_13!#REF!,Student_13!#REF!,Student_13!#REF!,Student_13!#REF!,Student_13!#REF!</definedName>
    <definedName name="RecordCells" localSheetId="17">Student_14!#REF!,Student_14!#REF!,Student_14!#REF!,Student_14!#REF!,Student_14!#REF!,Student_14!#REF!,Student_14!#REF!,Student_14!#REF!,Student_14!#REF!,Student_14!#REF!,Student_14!#REF!,Student_14!#REF!,Student_14!#REF!,Student_14!#REF!,Student_14!#REF!,Student_14!#REF!,Student_14!#REF!,Student_14!#REF!</definedName>
    <definedName name="RecordCells" localSheetId="18">Student_15!#REF!,Student_15!#REF!,Student_15!#REF!,Student_15!#REF!,Student_15!#REF!,Student_15!#REF!,Student_15!#REF!,Student_15!#REF!,Student_15!#REF!,Student_15!#REF!,Student_15!#REF!,Student_15!#REF!,Student_15!#REF!,Student_15!#REF!,Student_15!#REF!,Student_15!#REF!,Student_15!#REF!,Student_15!#REF!</definedName>
    <definedName name="RecordCells" localSheetId="19">Student_16!#REF!,Student_16!#REF!,Student_16!#REF!,Student_16!#REF!,Student_16!#REF!,Student_16!#REF!,Student_16!#REF!,Student_16!#REF!,Student_16!#REF!,Student_16!#REF!,Student_16!#REF!,Student_16!#REF!,Student_16!#REF!,Student_16!#REF!,Student_16!#REF!,Student_16!#REF!,Student_16!#REF!,Student_16!#REF!</definedName>
    <definedName name="RecordCells" localSheetId="20">Student_17!#REF!,Student_17!#REF!,Student_17!#REF!,Student_17!#REF!,Student_17!#REF!,Student_17!#REF!,Student_17!#REF!,Student_17!#REF!,Student_17!#REF!,Student_17!#REF!,Student_17!#REF!,Student_17!#REF!,Student_17!#REF!,Student_17!#REF!,Student_17!#REF!,Student_17!#REF!,Student_17!#REF!,Student_17!#REF!</definedName>
    <definedName name="RecordCells" localSheetId="21">Student_18!#REF!,Student_18!#REF!,Student_18!#REF!,Student_18!#REF!,Student_18!#REF!,Student_18!#REF!,Student_18!#REF!,Student_18!#REF!,Student_18!#REF!,Student_18!#REF!,Student_18!#REF!,Student_18!#REF!,Student_18!#REF!,Student_18!#REF!,Student_18!#REF!,Student_18!#REF!,Student_18!#REF!,Student_18!#REF!</definedName>
    <definedName name="RecordCells" localSheetId="22">Student_19!#REF!,Student_19!#REF!,Student_19!#REF!,Student_19!#REF!,Student_19!#REF!,Student_19!#REF!,Student_19!#REF!,Student_19!#REF!,Student_19!#REF!,Student_19!#REF!,Student_19!#REF!,Student_19!#REF!,Student_19!#REF!,Student_19!#REF!,Student_19!#REF!,Student_19!#REF!,Student_19!#REF!,Student_19!#REF!</definedName>
    <definedName name="RecordCells" localSheetId="5">Student_2!#REF!,Student_2!#REF!,Student_2!#REF!,Student_2!#REF!,Student_2!#REF!,Student_2!#REF!,Student_2!#REF!,Student_2!#REF!,Student_2!#REF!,Student_2!#REF!,Student_2!#REF!,Student_2!#REF!,Student_2!#REF!,Student_2!#REF!,Student_2!#REF!,Student_2!#REF!,Student_2!#REF!,Student_2!#REF!</definedName>
    <definedName name="RecordCells" localSheetId="23">Student_20!#REF!,Student_20!#REF!,Student_20!#REF!,Student_20!#REF!,Student_20!#REF!,Student_20!#REF!,Student_20!#REF!,Student_20!#REF!,Student_20!#REF!,Student_20!#REF!,Student_20!#REF!,Student_20!#REF!,Student_20!#REF!,Student_20!#REF!,Student_20!#REF!,Student_20!#REF!,Student_20!#REF!,Student_20!#REF!</definedName>
    <definedName name="RecordCells" localSheetId="6">Student_3!#REF!,Student_3!#REF!,Student_3!#REF!,Student_3!#REF!,Student_3!#REF!,Student_3!#REF!,Student_3!#REF!,Student_3!#REF!,Student_3!#REF!,Student_3!#REF!,Student_3!#REF!,Student_3!#REF!,Student_3!#REF!,Student_3!#REF!,Student_3!#REF!,Student_3!#REF!,Student_3!#REF!,Student_3!#REF!</definedName>
    <definedName name="RecordCells" localSheetId="7">Student_4!#REF!,Student_4!#REF!,Student_4!#REF!,Student_4!#REF!,Student_4!#REF!,Student_4!#REF!,Student_4!#REF!,Student_4!#REF!,Student_4!#REF!,Student_4!#REF!,Student_4!#REF!,Student_4!#REF!,Student_4!#REF!,Student_4!#REF!,Student_4!#REF!,Student_4!#REF!,Student_4!#REF!,Student_4!#REF!</definedName>
    <definedName name="RecordCells" localSheetId="8">Student_5!#REF!,Student_5!#REF!,Student_5!#REF!,Student_5!#REF!,Student_5!#REF!,Student_5!#REF!,Student_5!#REF!,Student_5!#REF!,Student_5!#REF!,Student_5!#REF!,Student_5!#REF!,Student_5!#REF!,Student_5!#REF!,Student_5!#REF!,Student_5!#REF!,Student_5!#REF!,Student_5!#REF!,Student_5!#REF!</definedName>
    <definedName name="RecordCells" localSheetId="9">Student_6!#REF!,Student_6!#REF!,Student_6!#REF!,Student_6!#REF!,Student_6!#REF!,Student_6!#REF!,Student_6!#REF!,Student_6!#REF!,Student_6!#REF!,Student_6!#REF!,Student_6!#REF!,Student_6!#REF!,Student_6!#REF!,Student_6!#REF!,Student_6!#REF!,Student_6!#REF!,Student_6!#REF!,Student_6!#REF!</definedName>
    <definedName name="RecordCells" localSheetId="10">Student_7!#REF!,Student_7!#REF!,Student_7!#REF!,Student_7!#REF!,Student_7!#REF!,Student_7!#REF!,Student_7!#REF!,Student_7!#REF!,Student_7!#REF!,Student_7!#REF!,Student_7!#REF!,Student_7!#REF!,Student_7!#REF!,Student_7!#REF!,Student_7!#REF!,Student_7!#REF!,Student_7!#REF!,Student_7!#REF!</definedName>
    <definedName name="RecordCells" localSheetId="11">Student_8!#REF!,Student_8!#REF!,Student_8!#REF!,Student_8!#REF!,Student_8!#REF!,Student_8!#REF!,Student_8!#REF!,Student_8!#REF!,Student_8!#REF!,Student_8!#REF!,Student_8!#REF!,Student_8!#REF!,Student_8!#REF!,Student_8!#REF!,Student_8!#REF!,Student_8!#REF!,Student_8!#REF!,Student_8!#REF!</definedName>
    <definedName name="RecordCells" localSheetId="12">Student_9!#REF!,Student_9!#REF!,Student_9!#REF!,Student_9!#REF!,Student_9!#REF!,Student_9!#REF!,Student_9!#REF!,Student_9!#REF!,Student_9!#REF!,Student_9!#REF!,Student_9!#REF!,Student_9!#REF!,Student_9!#REF!,Student_9!#REF!,Student_9!#REF!,Student_9!#REF!,Student_9!#REF!,Student_9!#REF!</definedName>
    <definedName name="RecordCells" localSheetId="3">[1]Sheet1_Data_Entry!$C$7,[1]Sheet1_Data_Entry!$D$9,[1]Sheet1_Data_Entry!$D$11,[1]Sheet1_Data_Entry!$D$13,[1]Sheet1_Data_Entry!$D$15,[1]Sheet1_Data_Entry!$H$9,[1]Sheet1_Data_Entry!$I$11,[1]Sheet1_Data_Entry!$I$13,[1]Sheet1_Data_Entry!$I$15,[1]Sheet1_Data_Entry!$C$21,[1]Sheet1_Data_Entry!$C$25,[1]Sheet1_Data_Entry!$C$45:$I$58,[1]Sheet1_Data_Entry!$E$69:$G$75,[1]Sheet1_Data_Entry!$E$77:$G$87,[1]Sheet1_Data_Entry!$E$30,[1]Sheet1_Data_Entry!$C$33:$J$33,[1]Sheet1_Data_Entry!$E$36,[1]Sheet1_Data_Entry!$C$39:$J$39</definedName>
    <definedName name="RecordCells">Student_1!#REF!,Student_1!#REF!,Student_1!#REF!,Student_1!#REF!,Student_1!#REF!,Student_1!#REF!,Student_1!#REF!,Student_1!#REF!,Student_1!#REF!,Student_1!#REF!,Student_1!#REF!,Student_1!#REF!,Student_1!#REF!,Student_1!#REF!,Student_1!#REF!,Student_1!#REF!,Student_1!#REF!,Student_1!#REF!</definedName>
    <definedName name="SendData" localSheetId="13">Student_10!#REF!,Student_10!#REF!,Student_10!#REF!,Student_10!#REF!,Student_10!#REF!,Student_10!#REF!,Student_10!#REF!,Student_10!#REF!,Student_10!#REF!,Student_10!#REF!,Student_10!#REF!,Student_10!#REF!,Student_10!#REF!,Student_10!#REF!,Student_10!#REF!,Student_10!#REF!</definedName>
    <definedName name="SendData" localSheetId="14">Student_11!#REF!,Student_11!#REF!,Student_11!#REF!,Student_11!#REF!,Student_11!#REF!,Student_11!#REF!,Student_11!#REF!,Student_11!#REF!,Student_11!#REF!,Student_11!#REF!,Student_11!#REF!,Student_11!#REF!,Student_11!#REF!,Student_11!#REF!,Student_11!#REF!,Student_11!#REF!</definedName>
    <definedName name="SendData" localSheetId="15">Student_12!#REF!,Student_12!#REF!,Student_12!#REF!,Student_12!#REF!,Student_12!#REF!,Student_12!#REF!,Student_12!#REF!,Student_12!#REF!,Student_12!#REF!,Student_12!#REF!,Student_12!#REF!,Student_12!#REF!,Student_12!#REF!,Student_12!#REF!,Student_12!#REF!,Student_12!#REF!</definedName>
    <definedName name="SendData" localSheetId="16">Student_13!#REF!,Student_13!#REF!,Student_13!#REF!,Student_13!#REF!,Student_13!#REF!,Student_13!#REF!,Student_13!#REF!,Student_13!#REF!,Student_13!#REF!,Student_13!#REF!,Student_13!#REF!,Student_13!#REF!,Student_13!#REF!,Student_13!#REF!,Student_13!#REF!,Student_13!#REF!</definedName>
    <definedName name="SendData" localSheetId="17">Student_14!#REF!,Student_14!#REF!,Student_14!#REF!,Student_14!#REF!,Student_14!#REF!,Student_14!#REF!,Student_14!#REF!,Student_14!#REF!,Student_14!#REF!,Student_14!#REF!,Student_14!#REF!,Student_14!#REF!,Student_14!#REF!,Student_14!#REF!,Student_14!#REF!,Student_14!#REF!</definedName>
    <definedName name="SendData" localSheetId="18">Student_15!#REF!,Student_15!#REF!,Student_15!#REF!,Student_15!#REF!,Student_15!#REF!,Student_15!#REF!,Student_15!#REF!,Student_15!#REF!,Student_15!#REF!,Student_15!#REF!,Student_15!#REF!,Student_15!#REF!,Student_15!#REF!,Student_15!#REF!,Student_15!#REF!,Student_15!#REF!</definedName>
    <definedName name="SendData" localSheetId="19">Student_16!#REF!,Student_16!#REF!,Student_16!#REF!,Student_16!#REF!,Student_16!#REF!,Student_16!#REF!,Student_16!#REF!,Student_16!#REF!,Student_16!#REF!,Student_16!#REF!,Student_16!#REF!,Student_16!#REF!,Student_16!#REF!,Student_16!#REF!,Student_16!#REF!,Student_16!#REF!</definedName>
    <definedName name="SendData" localSheetId="20">Student_17!#REF!,Student_17!#REF!,Student_17!#REF!,Student_17!#REF!,Student_17!#REF!,Student_17!#REF!,Student_17!#REF!,Student_17!#REF!,Student_17!#REF!,Student_17!#REF!,Student_17!#REF!,Student_17!#REF!,Student_17!#REF!,Student_17!#REF!,Student_17!#REF!,Student_17!#REF!</definedName>
    <definedName name="SendData" localSheetId="21">Student_18!#REF!,Student_18!#REF!,Student_18!#REF!,Student_18!#REF!,Student_18!#REF!,Student_18!#REF!,Student_18!#REF!,Student_18!#REF!,Student_18!#REF!,Student_18!#REF!,Student_18!#REF!,Student_18!#REF!,Student_18!#REF!,Student_18!#REF!,Student_18!#REF!,Student_18!#REF!</definedName>
    <definedName name="SendData" localSheetId="22">Student_19!#REF!,Student_19!#REF!,Student_19!#REF!,Student_19!#REF!,Student_19!#REF!,Student_19!#REF!,Student_19!#REF!,Student_19!#REF!,Student_19!#REF!,Student_19!#REF!,Student_19!#REF!,Student_19!#REF!,Student_19!#REF!,Student_19!#REF!,Student_19!#REF!,Student_19!#REF!</definedName>
    <definedName name="SendData" localSheetId="5">Student_2!#REF!,Student_2!#REF!,Student_2!#REF!,Student_2!#REF!,Student_2!#REF!,Student_2!#REF!,Student_2!#REF!,Student_2!#REF!,Student_2!#REF!,Student_2!#REF!,Student_2!#REF!,Student_2!#REF!,Student_2!#REF!,Student_2!#REF!,Student_2!#REF!,Student_2!#REF!</definedName>
    <definedName name="SendData" localSheetId="23">Student_20!#REF!,Student_20!#REF!,Student_20!#REF!,Student_20!#REF!,Student_20!#REF!,Student_20!#REF!,Student_20!#REF!,Student_20!#REF!,Student_20!#REF!,Student_20!#REF!,Student_20!#REF!,Student_20!#REF!,Student_20!#REF!,Student_20!#REF!,Student_20!#REF!,Student_20!#REF!</definedName>
    <definedName name="SendData" localSheetId="6">Student_3!#REF!,Student_3!#REF!,Student_3!#REF!,Student_3!#REF!,Student_3!#REF!,Student_3!#REF!,Student_3!#REF!,Student_3!#REF!,Student_3!#REF!,Student_3!#REF!,Student_3!#REF!,Student_3!#REF!,Student_3!#REF!,Student_3!#REF!,Student_3!#REF!,Student_3!#REF!</definedName>
    <definedName name="SendData" localSheetId="7">Student_4!#REF!,Student_4!#REF!,Student_4!#REF!,Student_4!#REF!,Student_4!#REF!,Student_4!#REF!,Student_4!#REF!,Student_4!#REF!,Student_4!#REF!,Student_4!#REF!,Student_4!#REF!,Student_4!#REF!,Student_4!#REF!,Student_4!#REF!,Student_4!#REF!,Student_4!#REF!</definedName>
    <definedName name="SendData" localSheetId="8">Student_5!#REF!,Student_5!#REF!,Student_5!#REF!,Student_5!#REF!,Student_5!#REF!,Student_5!#REF!,Student_5!#REF!,Student_5!#REF!,Student_5!#REF!,Student_5!#REF!,Student_5!#REF!,Student_5!#REF!,Student_5!#REF!,Student_5!#REF!,Student_5!#REF!,Student_5!#REF!</definedName>
    <definedName name="SendData" localSheetId="9">Student_6!#REF!,Student_6!#REF!,Student_6!#REF!,Student_6!#REF!,Student_6!#REF!,Student_6!#REF!,Student_6!#REF!,Student_6!#REF!,Student_6!#REF!,Student_6!#REF!,Student_6!#REF!,Student_6!#REF!,Student_6!#REF!,Student_6!#REF!,Student_6!#REF!,Student_6!#REF!</definedName>
    <definedName name="SendData" localSheetId="10">Student_7!#REF!,Student_7!#REF!,Student_7!#REF!,Student_7!#REF!,Student_7!#REF!,Student_7!#REF!,Student_7!#REF!,Student_7!#REF!,Student_7!#REF!,Student_7!#REF!,Student_7!#REF!,Student_7!#REF!,Student_7!#REF!,Student_7!#REF!,Student_7!#REF!,Student_7!#REF!</definedName>
    <definedName name="SendData" localSheetId="11">Student_8!#REF!,Student_8!#REF!,Student_8!#REF!,Student_8!#REF!,Student_8!#REF!,Student_8!#REF!,Student_8!#REF!,Student_8!#REF!,Student_8!#REF!,Student_8!#REF!,Student_8!#REF!,Student_8!#REF!,Student_8!#REF!,Student_8!#REF!,Student_8!#REF!,Student_8!#REF!</definedName>
    <definedName name="SendData" localSheetId="12">Student_9!#REF!,Student_9!#REF!,Student_9!#REF!,Student_9!#REF!,Student_9!#REF!,Student_9!#REF!,Student_9!#REF!,Student_9!#REF!,Student_9!#REF!,Student_9!#REF!,Student_9!#REF!,Student_9!#REF!,Student_9!#REF!,Student_9!#REF!,Student_9!#REF!,Student_9!#REF!</definedName>
    <definedName name="SendData" localSheetId="3">[1]Sheet1_Data_Entry!$C$7,[1]Sheet1_Data_Entry!$D$9,[1]Sheet1_Data_Entry!$D$11,[1]Sheet1_Data_Entry!$D$13,[1]Sheet1_Data_Entry!$D$15,[1]Sheet1_Data_Entry!$H$9,[1]Sheet1_Data_Entry!$I$11,[1]Sheet1_Data_Entry!$I$13,[1]Sheet1_Data_Entry!$I$15,[1]Sheet1_Data_Entry!$C$21,[1]Sheet1_Data_Entry!$C$25,[1]Sheet1_Data_Entry!$E$69:$G$75,[1]Sheet1_Data_Entry!$E$77:$G$87,[1]Sheet1_Data_Entry!$E$30,[1]Sheet1_Data_Entry!$C$33:$J$33,[1]Sheet1_Data_Entry!$C$39:$J$39</definedName>
    <definedName name="SendData">Student_1!#REF!,Student_1!#REF!,Student_1!#REF!,Student_1!#REF!,Student_1!#REF!,Student_1!#REF!,Student_1!#REF!,Student_1!#REF!,Student_1!#REF!,Student_1!#REF!,Student_1!#REF!,Student_1!#REF!,Student_1!#REF!,Student_1!#REF!,Student_1!#REF!,Student_1!#REF!</definedName>
    <definedName name="SpecialEducationDirector" localSheetId="13">Summary_Contact_Page!#REF!</definedName>
    <definedName name="SpecialEducationDirector" localSheetId="14">Summary_Contact_Page!#REF!</definedName>
    <definedName name="SpecialEducationDirector" localSheetId="15">Summary_Contact_Page!#REF!</definedName>
    <definedName name="SpecialEducationDirector" localSheetId="16">Summary_Contact_Page!#REF!</definedName>
    <definedName name="SpecialEducationDirector" localSheetId="17">Summary_Contact_Page!#REF!</definedName>
    <definedName name="SpecialEducationDirector" localSheetId="18">Summary_Contact_Page!#REF!</definedName>
    <definedName name="SpecialEducationDirector" localSheetId="19">Summary_Contact_Page!#REF!</definedName>
    <definedName name="SpecialEducationDirector" localSheetId="20">Summary_Contact_Page!#REF!</definedName>
    <definedName name="SpecialEducationDirector" localSheetId="21">Summary_Contact_Page!#REF!</definedName>
    <definedName name="SpecialEducationDirector" localSheetId="22">Summary_Contact_Page!#REF!</definedName>
    <definedName name="SpecialEducationDirector" localSheetId="5">Summary_Contact_Page!#REF!</definedName>
    <definedName name="SpecialEducationDirector" localSheetId="23">Summary_Contact_Page!#REF!</definedName>
    <definedName name="SpecialEducationDirector" localSheetId="6">Summary_Contact_Page!#REF!</definedName>
    <definedName name="SpecialEducationDirector" localSheetId="7">Summary_Contact_Page!#REF!</definedName>
    <definedName name="SpecialEducationDirector" localSheetId="8">Summary_Contact_Page!#REF!</definedName>
    <definedName name="SpecialEducationDirector" localSheetId="9">Summary_Contact_Page!#REF!</definedName>
    <definedName name="SpecialEducationDirector" localSheetId="10">Summary_Contact_Page!#REF!</definedName>
    <definedName name="SpecialEducationDirector" localSheetId="11">Summary_Contact_Page!#REF!</definedName>
    <definedName name="SpecialEducationDirector" localSheetId="12">Summary_Contact_Page!#REF!</definedName>
    <definedName name="SpecialEducationDirector">Summary_Contact_Page!#REF!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1" i="101" l="1"/>
  <c r="E61" i="100"/>
  <c r="E61" i="99"/>
  <c r="E61" i="98"/>
  <c r="E61" i="97"/>
  <c r="E61" i="96"/>
  <c r="E61" i="95"/>
  <c r="E61" i="94"/>
  <c r="E61" i="93"/>
  <c r="E61" i="92"/>
  <c r="E61" i="91"/>
  <c r="E61" i="90"/>
  <c r="E61" i="89"/>
  <c r="E61" i="88"/>
  <c r="E61" i="87"/>
  <c r="E61" i="86"/>
  <c r="E61" i="85"/>
  <c r="E61" i="84"/>
  <c r="E61" i="83"/>
  <c r="C134" i="101"/>
  <c r="C134" i="100"/>
  <c r="C134" i="99"/>
  <c r="C134" i="98"/>
  <c r="C134" i="97"/>
  <c r="C134" i="96"/>
  <c r="C134" i="95"/>
  <c r="C134" i="94"/>
  <c r="C134" i="93"/>
  <c r="C134" i="92"/>
  <c r="C134" i="91"/>
  <c r="C134" i="90"/>
  <c r="C134" i="89"/>
  <c r="C134" i="88"/>
  <c r="C134" i="87"/>
  <c r="C134" i="86"/>
  <c r="C134" i="85"/>
  <c r="C134" i="84"/>
  <c r="C134" i="83"/>
  <c r="E119" i="6"/>
  <c r="I113" i="101"/>
  <c r="I112" i="101"/>
  <c r="I113" i="100"/>
  <c r="I112" i="100"/>
  <c r="I113" i="99"/>
  <c r="I112" i="99"/>
  <c r="I113" i="98"/>
  <c r="I112" i="98"/>
  <c r="I113" i="97"/>
  <c r="I112" i="97"/>
  <c r="I113" i="96"/>
  <c r="I112" i="96"/>
  <c r="I113" i="95"/>
  <c r="I112" i="95"/>
  <c r="I113" i="94"/>
  <c r="I112" i="94"/>
  <c r="I113" i="93"/>
  <c r="I112" i="93"/>
  <c r="I113" i="92"/>
  <c r="I112" i="92"/>
  <c r="I113" i="91"/>
  <c r="I112" i="91"/>
  <c r="I113" i="90"/>
  <c r="I112" i="90"/>
  <c r="I113" i="89"/>
  <c r="I112" i="89"/>
  <c r="I113" i="88"/>
  <c r="I112" i="88"/>
  <c r="I113" i="87"/>
  <c r="I112" i="87"/>
  <c r="I113" i="86"/>
  <c r="I112" i="86"/>
  <c r="I112" i="85"/>
  <c r="I113" i="84"/>
  <c r="I112" i="84"/>
  <c r="I113" i="83"/>
  <c r="I112" i="83"/>
  <c r="I113" i="6"/>
  <c r="I112" i="6"/>
  <c r="E99" i="6"/>
  <c r="I65" i="101" l="1"/>
  <c r="I64" i="101"/>
  <c r="I63" i="101"/>
  <c r="I62" i="101"/>
  <c r="I61" i="101"/>
  <c r="I65" i="100"/>
  <c r="I64" i="100"/>
  <c r="I63" i="100"/>
  <c r="I62" i="100"/>
  <c r="I61" i="100"/>
  <c r="I65" i="99"/>
  <c r="I64" i="99"/>
  <c r="I63" i="99"/>
  <c r="I62" i="99"/>
  <c r="I61" i="99"/>
  <c r="I65" i="98"/>
  <c r="I64" i="98"/>
  <c r="I63" i="98"/>
  <c r="I62" i="98"/>
  <c r="I61" i="98"/>
  <c r="I65" i="97"/>
  <c r="I64" i="97"/>
  <c r="I63" i="97"/>
  <c r="I62" i="97"/>
  <c r="I61" i="97"/>
  <c r="I65" i="96"/>
  <c r="I64" i="96"/>
  <c r="I63" i="96"/>
  <c r="I62" i="96"/>
  <c r="I61" i="96"/>
  <c r="I65" i="95"/>
  <c r="I64" i="95"/>
  <c r="I63" i="95"/>
  <c r="I62" i="95"/>
  <c r="I61" i="95"/>
  <c r="I65" i="94"/>
  <c r="I64" i="94"/>
  <c r="I63" i="94"/>
  <c r="I62" i="94"/>
  <c r="I61" i="94"/>
  <c r="I65" i="93"/>
  <c r="I64" i="93"/>
  <c r="I63" i="93"/>
  <c r="I62" i="93"/>
  <c r="I61" i="93"/>
  <c r="I65" i="92"/>
  <c r="I64" i="92"/>
  <c r="I63" i="92"/>
  <c r="I62" i="92"/>
  <c r="I61" i="92"/>
  <c r="I65" i="91"/>
  <c r="I64" i="91"/>
  <c r="I63" i="91"/>
  <c r="I62" i="91"/>
  <c r="I61" i="91"/>
  <c r="I65" i="90"/>
  <c r="I64" i="90"/>
  <c r="I63" i="90"/>
  <c r="I62" i="90"/>
  <c r="I61" i="90"/>
  <c r="I65" i="89"/>
  <c r="I64" i="89"/>
  <c r="I63" i="89"/>
  <c r="I62" i="89"/>
  <c r="I61" i="89"/>
  <c r="I65" i="88"/>
  <c r="I64" i="88"/>
  <c r="I63" i="88"/>
  <c r="I62" i="88"/>
  <c r="I61" i="88"/>
  <c r="I65" i="87"/>
  <c r="I64" i="87"/>
  <c r="I63" i="87"/>
  <c r="I62" i="87"/>
  <c r="I61" i="87"/>
  <c r="I65" i="86"/>
  <c r="I64" i="86"/>
  <c r="I63" i="86"/>
  <c r="I62" i="86"/>
  <c r="I61" i="86"/>
  <c r="I65" i="85"/>
  <c r="I64" i="85"/>
  <c r="I63" i="85"/>
  <c r="I62" i="85"/>
  <c r="I61" i="85"/>
  <c r="I65" i="84"/>
  <c r="I64" i="84"/>
  <c r="I63" i="84"/>
  <c r="I62" i="84"/>
  <c r="I61" i="84"/>
  <c r="I65" i="83"/>
  <c r="I64" i="83"/>
  <c r="I63" i="83"/>
  <c r="I62" i="83"/>
  <c r="I61" i="83"/>
  <c r="I65" i="6"/>
  <c r="I64" i="6"/>
  <c r="I63" i="6"/>
  <c r="I62" i="6"/>
  <c r="J10" i="101"/>
  <c r="J10" i="100"/>
  <c r="J10" i="99"/>
  <c r="J10" i="98"/>
  <c r="J10" i="97"/>
  <c r="J10" i="96"/>
  <c r="J10" i="95"/>
  <c r="J10" i="94"/>
  <c r="J10" i="93"/>
  <c r="J10" i="92"/>
  <c r="J10" i="91"/>
  <c r="J10" i="90"/>
  <c r="J10" i="89"/>
  <c r="J10" i="88"/>
  <c r="J10" i="87"/>
  <c r="J10" i="86"/>
  <c r="J10" i="85"/>
  <c r="J10" i="84"/>
  <c r="J10" i="83"/>
  <c r="J10" i="6"/>
  <c r="G8" i="101"/>
  <c r="G8" i="100"/>
  <c r="G8" i="99"/>
  <c r="G8" i="98"/>
  <c r="G8" i="97"/>
  <c r="G8" i="96"/>
  <c r="G8" i="95"/>
  <c r="G8" i="94"/>
  <c r="G8" i="93"/>
  <c r="G8" i="92"/>
  <c r="G8" i="91"/>
  <c r="G8" i="90"/>
  <c r="G8" i="89"/>
  <c r="G8" i="88"/>
  <c r="G8" i="87"/>
  <c r="G8" i="86"/>
  <c r="G8" i="85"/>
  <c r="G8" i="84"/>
  <c r="G8" i="83"/>
  <c r="G8" i="6"/>
  <c r="C1" i="98"/>
  <c r="M7" i="12" l="1"/>
  <c r="O13" i="102"/>
  <c r="O14" i="102"/>
  <c r="O15" i="102"/>
  <c r="O16" i="102"/>
  <c r="O17" i="102"/>
  <c r="O18" i="102"/>
  <c r="O19" i="102"/>
  <c r="O20" i="102"/>
  <c r="O21" i="102"/>
  <c r="O22" i="102"/>
  <c r="O23" i="102"/>
  <c r="O24" i="102"/>
  <c r="O25" i="102"/>
  <c r="O26" i="102"/>
  <c r="O27" i="102"/>
  <c r="O28" i="102"/>
  <c r="O29" i="102"/>
  <c r="O30" i="102"/>
  <c r="O31" i="102"/>
  <c r="O12" i="102"/>
  <c r="P13" i="102"/>
  <c r="P14" i="102"/>
  <c r="P15" i="102"/>
  <c r="P16" i="102"/>
  <c r="P17" i="102"/>
  <c r="P18" i="102"/>
  <c r="P19" i="102"/>
  <c r="P20" i="102"/>
  <c r="P21" i="102"/>
  <c r="P22" i="102"/>
  <c r="P23" i="102"/>
  <c r="P24" i="102"/>
  <c r="P25" i="102"/>
  <c r="P26" i="102"/>
  <c r="P27" i="102"/>
  <c r="P28" i="102"/>
  <c r="P29" i="102"/>
  <c r="P30" i="102"/>
  <c r="P31" i="102"/>
  <c r="P12" i="102"/>
  <c r="AJ73" i="83" l="1"/>
  <c r="C2" i="6"/>
  <c r="M5" i="12"/>
  <c r="J62" i="6" l="1"/>
  <c r="E6" i="6" l="1"/>
  <c r="B4" i="6"/>
  <c r="D51" i="12"/>
  <c r="D49" i="12"/>
  <c r="M12" i="102" l="1"/>
  <c r="M5" i="102"/>
  <c r="Q12" i="102" l="1"/>
  <c r="R15" i="102"/>
  <c r="R28" i="102"/>
  <c r="Q21" i="102"/>
  <c r="Q17" i="102"/>
  <c r="Q14" i="102"/>
  <c r="R19" i="102"/>
  <c r="Q13" i="102"/>
  <c r="R26" i="102"/>
  <c r="R20" i="102"/>
  <c r="R25" i="102"/>
  <c r="R29" i="102"/>
  <c r="Q20" i="102"/>
  <c r="Q23" i="102"/>
  <c r="R24" i="102"/>
  <c r="R21" i="102"/>
  <c r="Q19" i="102"/>
  <c r="Q15" i="102"/>
  <c r="R17" i="102"/>
  <c r="R18" i="102"/>
  <c r="Q18" i="102"/>
  <c r="Q24" i="102"/>
  <c r="Q28" i="102"/>
  <c r="R16" i="102"/>
  <c r="R30" i="102"/>
  <c r="R13" i="102"/>
  <c r="Q26" i="102"/>
  <c r="Q16" i="102"/>
  <c r="R31" i="102"/>
  <c r="R22" i="102"/>
  <c r="Q27" i="102"/>
  <c r="Q30" i="102"/>
  <c r="Q31" i="102"/>
  <c r="R23" i="102"/>
  <c r="R14" i="102"/>
  <c r="Q29" i="102"/>
  <c r="Q25" i="102"/>
  <c r="Q22" i="102"/>
  <c r="R12" i="102"/>
  <c r="R27" i="102"/>
  <c r="C138" i="101"/>
  <c r="C138" i="100"/>
  <c r="C138" i="99"/>
  <c r="C138" i="98"/>
  <c r="C138" i="97"/>
  <c r="C138" i="96"/>
  <c r="C138" i="95"/>
  <c r="C138" i="94"/>
  <c r="C138" i="93"/>
  <c r="C138" i="92"/>
  <c r="C138" i="91"/>
  <c r="C138" i="90"/>
  <c r="C138" i="89"/>
  <c r="C138" i="88"/>
  <c r="C138" i="87"/>
  <c r="C138" i="86"/>
  <c r="C138" i="85"/>
  <c r="C138" i="84"/>
  <c r="C138" i="83"/>
  <c r="N12" i="102" l="1"/>
  <c r="C161" i="101" l="1"/>
  <c r="E140" i="101"/>
  <c r="C1" i="101"/>
  <c r="C161" i="100"/>
  <c r="E140" i="100"/>
  <c r="C1" i="100"/>
  <c r="C161" i="99"/>
  <c r="E140" i="99"/>
  <c r="C1" i="99"/>
  <c r="C161" i="98" l="1"/>
  <c r="E140" i="98"/>
  <c r="C161" i="97"/>
  <c r="E140" i="97"/>
  <c r="C1" i="97"/>
  <c r="C161" i="96"/>
  <c r="E140" i="96"/>
  <c r="C1" i="96"/>
  <c r="C161" i="83"/>
  <c r="C161" i="84"/>
  <c r="C161" i="85"/>
  <c r="C161" i="86"/>
  <c r="C161" i="87"/>
  <c r="C161" i="88"/>
  <c r="C161" i="89"/>
  <c r="C161" i="90"/>
  <c r="C161" i="91"/>
  <c r="C161" i="92"/>
  <c r="C161" i="93"/>
  <c r="C161" i="94"/>
  <c r="C161" i="95"/>
  <c r="E140" i="95"/>
  <c r="C1" i="95"/>
  <c r="E140" i="94"/>
  <c r="C1" i="94"/>
  <c r="E140" i="93"/>
  <c r="C1" i="93"/>
  <c r="E140" i="92"/>
  <c r="C1" i="92"/>
  <c r="E140" i="91"/>
  <c r="C1" i="91"/>
  <c r="E140" i="90"/>
  <c r="C1" i="90"/>
  <c r="E140" i="89"/>
  <c r="C1" i="89"/>
  <c r="E140" i="88"/>
  <c r="C1" i="88"/>
  <c r="E140" i="87" l="1"/>
  <c r="C1" i="87"/>
  <c r="E140" i="83"/>
  <c r="E140" i="84"/>
  <c r="E140" i="85"/>
  <c r="E140" i="86"/>
  <c r="C1" i="86"/>
  <c r="C1" i="85"/>
  <c r="C2" i="85"/>
  <c r="B4" i="85"/>
  <c r="E6" i="85"/>
  <c r="I148" i="85"/>
  <c r="I150" i="85"/>
  <c r="I14" i="85"/>
  <c r="I154" i="85" s="1"/>
  <c r="E29" i="85"/>
  <c r="J29" i="85"/>
  <c r="J46" i="85"/>
  <c r="J47" i="85"/>
  <c r="J48" i="85"/>
  <c r="J49" i="85"/>
  <c r="J62" i="85"/>
  <c r="J63" i="85"/>
  <c r="J64" i="85"/>
  <c r="J65" i="85"/>
  <c r="E71" i="85"/>
  <c r="J71" i="85"/>
  <c r="J74" i="85"/>
  <c r="AB74" i="85"/>
  <c r="AC74" i="85"/>
  <c r="J75" i="85"/>
  <c r="AB75" i="85"/>
  <c r="AC75" i="85"/>
  <c r="J76" i="85"/>
  <c r="AB76" i="85"/>
  <c r="AC76" i="85"/>
  <c r="J77" i="85"/>
  <c r="AB77" i="85"/>
  <c r="AC77" i="85"/>
  <c r="J78" i="85"/>
  <c r="AB78" i="85"/>
  <c r="AC78" i="85"/>
  <c r="J79" i="85"/>
  <c r="AB79" i="85"/>
  <c r="AC79" i="85"/>
  <c r="J80" i="85"/>
  <c r="AB80" i="85"/>
  <c r="AC80" i="85"/>
  <c r="J81" i="85"/>
  <c r="AB81" i="85"/>
  <c r="AC81" i="85"/>
  <c r="J82" i="85"/>
  <c r="AB82" i="85"/>
  <c r="AC82" i="85"/>
  <c r="J83" i="85"/>
  <c r="AB83" i="85"/>
  <c r="AC83" i="85"/>
  <c r="J84" i="85"/>
  <c r="AB84" i="85"/>
  <c r="AC84" i="85"/>
  <c r="J85" i="85"/>
  <c r="AB85" i="85"/>
  <c r="AC85" i="85"/>
  <c r="E95" i="85"/>
  <c r="J95" i="85"/>
  <c r="C111" i="85"/>
  <c r="E112" i="85"/>
  <c r="I113" i="85"/>
  <c r="E113" i="85" s="1"/>
  <c r="E114" i="85"/>
  <c r="E116" i="85"/>
  <c r="E126" i="85"/>
  <c r="D142" i="85"/>
  <c r="D144" i="85"/>
  <c r="F144" i="85"/>
  <c r="I144" i="85"/>
  <c r="E146" i="85"/>
  <c r="E148" i="85"/>
  <c r="F150" i="85"/>
  <c r="E152" i="85"/>
  <c r="E154" i="85"/>
  <c r="D160" i="85"/>
  <c r="C1" i="84"/>
  <c r="J50" i="85" l="1"/>
  <c r="J14" i="85"/>
  <c r="J154" i="85" s="1"/>
  <c r="AJ75" i="85"/>
  <c r="E123" i="85" s="1"/>
  <c r="AJ80" i="85"/>
  <c r="E102" i="85" s="1"/>
  <c r="J66" i="85"/>
  <c r="E130" i="85" s="1"/>
  <c r="E134" i="85"/>
  <c r="E118" i="85"/>
  <c r="AO75" i="85" a="1"/>
  <c r="AO75" i="85" s="1"/>
  <c r="AO73" i="85" a="1"/>
  <c r="AO73" i="85" s="1"/>
  <c r="E100" i="85" s="1"/>
  <c r="AO80" i="85" a="1"/>
  <c r="AO80" i="85" s="1"/>
  <c r="E124" i="85" s="1"/>
  <c r="AJ73" i="85"/>
  <c r="E99" i="85" s="1"/>
  <c r="E119" i="85" l="1"/>
  <c r="E120" i="85" s="1"/>
  <c r="E131" i="85"/>
  <c r="E108" i="85"/>
  <c r="E133" i="85" l="1"/>
  <c r="E135" i="85" s="1"/>
  <c r="F156" i="85" s="1"/>
  <c r="C1" i="83"/>
  <c r="BY21" i="10" l="1"/>
  <c r="BY20" i="10"/>
  <c r="BY19" i="10"/>
  <c r="BY18" i="10"/>
  <c r="BY17" i="10"/>
  <c r="BY16" i="10"/>
  <c r="BY15" i="10"/>
  <c r="BY14" i="10"/>
  <c r="BY13" i="10"/>
  <c r="BY12" i="10"/>
  <c r="BY11" i="10"/>
  <c r="BY10" i="10"/>
  <c r="BY9" i="10"/>
  <c r="BY8" i="10"/>
  <c r="BY7" i="10"/>
  <c r="BY6" i="10"/>
  <c r="BY5" i="10"/>
  <c r="BY4" i="10"/>
  <c r="BY3" i="10"/>
  <c r="BZ21" i="10"/>
  <c r="BZ20" i="10"/>
  <c r="BZ19" i="10"/>
  <c r="BZ18" i="10"/>
  <c r="BZ17" i="10"/>
  <c r="BZ16" i="10"/>
  <c r="BZ15" i="10"/>
  <c r="BZ14" i="10"/>
  <c r="BZ13" i="10"/>
  <c r="BZ12" i="10"/>
  <c r="BZ11" i="10"/>
  <c r="BZ10" i="10"/>
  <c r="BZ9" i="10"/>
  <c r="BZ8" i="10"/>
  <c r="BZ7" i="10"/>
  <c r="BZ6" i="10"/>
  <c r="BZ5" i="10"/>
  <c r="BZ4" i="10"/>
  <c r="BZ3" i="10"/>
  <c r="CC21" i="10"/>
  <c r="CC20" i="10"/>
  <c r="CC19" i="10"/>
  <c r="CC18" i="10"/>
  <c r="CC17" i="10"/>
  <c r="CC16" i="10"/>
  <c r="CC15" i="10"/>
  <c r="CC14" i="10"/>
  <c r="CC13" i="10"/>
  <c r="CC12" i="10"/>
  <c r="CC11" i="10"/>
  <c r="CC10" i="10"/>
  <c r="CC9" i="10"/>
  <c r="CC8" i="10"/>
  <c r="CC7" i="10"/>
  <c r="CC6" i="10"/>
  <c r="CC5" i="10"/>
  <c r="CC4" i="10"/>
  <c r="CC3" i="10"/>
  <c r="D160" i="101"/>
  <c r="E154" i="101"/>
  <c r="E152" i="101"/>
  <c r="F150" i="101"/>
  <c r="E148" i="101"/>
  <c r="E146" i="101"/>
  <c r="I144" i="101"/>
  <c r="F144" i="101"/>
  <c r="D144" i="101"/>
  <c r="D142" i="101"/>
  <c r="E126" i="101"/>
  <c r="E116" i="101"/>
  <c r="E114" i="101"/>
  <c r="E113" i="101"/>
  <c r="E112" i="101"/>
  <c r="E134" i="101" s="1"/>
  <c r="C111" i="101"/>
  <c r="J95" i="101"/>
  <c r="E95" i="101"/>
  <c r="AC85" i="101"/>
  <c r="AB85" i="101"/>
  <c r="J85" i="101"/>
  <c r="AC84" i="101"/>
  <c r="AB84" i="101"/>
  <c r="J84" i="101"/>
  <c r="AC83" i="101"/>
  <c r="AB83" i="101"/>
  <c r="J83" i="101"/>
  <c r="AC82" i="101"/>
  <c r="AB82" i="101"/>
  <c r="J82" i="101"/>
  <c r="AC81" i="101"/>
  <c r="AB81" i="101"/>
  <c r="J81" i="101"/>
  <c r="AC80" i="101"/>
  <c r="AB80" i="101"/>
  <c r="J80" i="101"/>
  <c r="AC79" i="101"/>
  <c r="AB79" i="101"/>
  <c r="J79" i="101"/>
  <c r="AC78" i="101"/>
  <c r="AB78" i="101"/>
  <c r="J78" i="101"/>
  <c r="AC77" i="101"/>
  <c r="AB77" i="101"/>
  <c r="J77" i="101"/>
  <c r="AC76" i="101"/>
  <c r="AB76" i="101"/>
  <c r="J76" i="101"/>
  <c r="AC75" i="101"/>
  <c r="AB75" i="101"/>
  <c r="J75" i="101"/>
  <c r="AC74" i="101"/>
  <c r="AB74" i="101"/>
  <c r="J74" i="101"/>
  <c r="J71" i="101"/>
  <c r="E71" i="101"/>
  <c r="J65" i="101"/>
  <c r="J64" i="101"/>
  <c r="J63" i="101"/>
  <c r="J62" i="101"/>
  <c r="J49" i="101"/>
  <c r="J48" i="101"/>
  <c r="J47" i="101"/>
  <c r="J46" i="101"/>
  <c r="J29" i="101"/>
  <c r="E29" i="101"/>
  <c r="I14" i="101"/>
  <c r="I154" i="101" s="1"/>
  <c r="I150" i="101"/>
  <c r="I148" i="101"/>
  <c r="E6" i="101"/>
  <c r="B4" i="101"/>
  <c r="C2" i="101"/>
  <c r="D160" i="100"/>
  <c r="E154" i="100"/>
  <c r="E152" i="100"/>
  <c r="F150" i="100"/>
  <c r="E148" i="100"/>
  <c r="E146" i="100"/>
  <c r="I144" i="100"/>
  <c r="F144" i="100"/>
  <c r="D144" i="100"/>
  <c r="D142" i="100"/>
  <c r="E126" i="100"/>
  <c r="E116" i="100"/>
  <c r="E114" i="100"/>
  <c r="E113" i="100"/>
  <c r="E112" i="100"/>
  <c r="E134" i="100" s="1"/>
  <c r="C111" i="100"/>
  <c r="J95" i="100"/>
  <c r="E95" i="100"/>
  <c r="AC85" i="100"/>
  <c r="AB85" i="100"/>
  <c r="J85" i="100"/>
  <c r="AC84" i="100"/>
  <c r="AB84" i="100"/>
  <c r="J84" i="100"/>
  <c r="AC83" i="100"/>
  <c r="AB83" i="100"/>
  <c r="J83" i="100"/>
  <c r="AC82" i="100"/>
  <c r="AB82" i="100"/>
  <c r="J82" i="100"/>
  <c r="AC81" i="100"/>
  <c r="AB81" i="100"/>
  <c r="J81" i="100"/>
  <c r="AC80" i="100"/>
  <c r="AB80" i="100"/>
  <c r="J80" i="100"/>
  <c r="AC79" i="100"/>
  <c r="AB79" i="100"/>
  <c r="J79" i="100"/>
  <c r="AC78" i="100"/>
  <c r="AB78" i="100"/>
  <c r="J78" i="100"/>
  <c r="AC77" i="100"/>
  <c r="AB77" i="100"/>
  <c r="J77" i="100"/>
  <c r="AC76" i="100"/>
  <c r="AB76" i="100"/>
  <c r="J76" i="100"/>
  <c r="AC75" i="100"/>
  <c r="AB75" i="100"/>
  <c r="J75" i="100"/>
  <c r="AC74" i="100"/>
  <c r="AB74" i="100"/>
  <c r="J74" i="100"/>
  <c r="J71" i="100"/>
  <c r="E71" i="100"/>
  <c r="J65" i="100"/>
  <c r="J64" i="100"/>
  <c r="J63" i="100"/>
  <c r="J62" i="100"/>
  <c r="J49" i="100"/>
  <c r="J48" i="100"/>
  <c r="J47" i="100"/>
  <c r="J46" i="100"/>
  <c r="J29" i="100"/>
  <c r="E29" i="100"/>
  <c r="I14" i="100"/>
  <c r="I154" i="100" s="1"/>
  <c r="I150" i="100"/>
  <c r="I148" i="100"/>
  <c r="E6" i="100"/>
  <c r="B4" i="100"/>
  <c r="C2" i="100"/>
  <c r="D160" i="99"/>
  <c r="E154" i="99"/>
  <c r="E152" i="99"/>
  <c r="F150" i="99"/>
  <c r="E148" i="99"/>
  <c r="E146" i="99"/>
  <c r="I144" i="99"/>
  <c r="F144" i="99"/>
  <c r="D144" i="99"/>
  <c r="D142" i="99"/>
  <c r="E126" i="99"/>
  <c r="E116" i="99"/>
  <c r="E114" i="99"/>
  <c r="E113" i="99"/>
  <c r="E112" i="99"/>
  <c r="E134" i="99" s="1"/>
  <c r="C111" i="99"/>
  <c r="J95" i="99"/>
  <c r="E95" i="99"/>
  <c r="AC85" i="99"/>
  <c r="AB85" i="99"/>
  <c r="J85" i="99"/>
  <c r="AC84" i="99"/>
  <c r="AB84" i="99"/>
  <c r="J84" i="99"/>
  <c r="AC83" i="99"/>
  <c r="AB83" i="99"/>
  <c r="J83" i="99"/>
  <c r="AC82" i="99"/>
  <c r="AB82" i="99"/>
  <c r="J82" i="99"/>
  <c r="AC81" i="99"/>
  <c r="AB81" i="99"/>
  <c r="J81" i="99"/>
  <c r="AC80" i="99"/>
  <c r="AB80" i="99"/>
  <c r="J80" i="99"/>
  <c r="AC79" i="99"/>
  <c r="AB79" i="99"/>
  <c r="J79" i="99"/>
  <c r="AC78" i="99"/>
  <c r="AB78" i="99"/>
  <c r="J78" i="99"/>
  <c r="AC77" i="99"/>
  <c r="AB77" i="99"/>
  <c r="J77" i="99"/>
  <c r="AC76" i="99"/>
  <c r="AB76" i="99"/>
  <c r="J76" i="99"/>
  <c r="AC75" i="99"/>
  <c r="AB75" i="99"/>
  <c r="J75" i="99"/>
  <c r="AC74" i="99"/>
  <c r="AB74" i="99"/>
  <c r="J74" i="99"/>
  <c r="J71" i="99"/>
  <c r="E71" i="99"/>
  <c r="J65" i="99"/>
  <c r="J64" i="99"/>
  <c r="J63" i="99"/>
  <c r="J62" i="99"/>
  <c r="J49" i="99"/>
  <c r="J48" i="99"/>
  <c r="J47" i="99"/>
  <c r="J46" i="99"/>
  <c r="J29" i="99"/>
  <c r="E29" i="99"/>
  <c r="I14" i="99"/>
  <c r="I154" i="99" s="1"/>
  <c r="I150" i="99"/>
  <c r="I148" i="99"/>
  <c r="E6" i="99"/>
  <c r="B4" i="99"/>
  <c r="C2" i="99"/>
  <c r="D160" i="98"/>
  <c r="E154" i="98"/>
  <c r="E152" i="98"/>
  <c r="F150" i="98"/>
  <c r="E148" i="98"/>
  <c r="E146" i="98"/>
  <c r="I144" i="98"/>
  <c r="F144" i="98"/>
  <c r="D144" i="98"/>
  <c r="D142" i="98"/>
  <c r="E126" i="98"/>
  <c r="E116" i="98"/>
  <c r="E114" i="98"/>
  <c r="E113" i="98"/>
  <c r="E112" i="98"/>
  <c r="E134" i="98" s="1"/>
  <c r="C111" i="98"/>
  <c r="J95" i="98"/>
  <c r="E95" i="98"/>
  <c r="AC85" i="98"/>
  <c r="AB85" i="98"/>
  <c r="J85" i="98"/>
  <c r="AC84" i="98"/>
  <c r="AB84" i="98"/>
  <c r="J84" i="98"/>
  <c r="AC83" i="98"/>
  <c r="AB83" i="98"/>
  <c r="J83" i="98"/>
  <c r="AC82" i="98"/>
  <c r="AB82" i="98"/>
  <c r="J82" i="98"/>
  <c r="AC81" i="98"/>
  <c r="AB81" i="98"/>
  <c r="J81" i="98"/>
  <c r="AC80" i="98"/>
  <c r="AB80" i="98"/>
  <c r="J80" i="98"/>
  <c r="AC79" i="98"/>
  <c r="AB79" i="98"/>
  <c r="J79" i="98"/>
  <c r="AC78" i="98"/>
  <c r="AB78" i="98"/>
  <c r="J78" i="98"/>
  <c r="AC77" i="98"/>
  <c r="AB77" i="98"/>
  <c r="J77" i="98"/>
  <c r="AC76" i="98"/>
  <c r="AB76" i="98"/>
  <c r="J76" i="98"/>
  <c r="AC75" i="98"/>
  <c r="AB75" i="98"/>
  <c r="J75" i="98"/>
  <c r="AC74" i="98"/>
  <c r="AB74" i="98"/>
  <c r="J74" i="98"/>
  <c r="J71" i="98"/>
  <c r="E71" i="98"/>
  <c r="J65" i="98"/>
  <c r="J64" i="98"/>
  <c r="J63" i="98"/>
  <c r="J62" i="98"/>
  <c r="J49" i="98"/>
  <c r="J48" i="98"/>
  <c r="J47" i="98"/>
  <c r="J46" i="98"/>
  <c r="J29" i="98"/>
  <c r="E29" i="98"/>
  <c r="I14" i="98"/>
  <c r="I154" i="98" s="1"/>
  <c r="I150" i="98"/>
  <c r="I148" i="98"/>
  <c r="E6" i="98"/>
  <c r="B4" i="98"/>
  <c r="C2" i="98"/>
  <c r="D160" i="97"/>
  <c r="E154" i="97"/>
  <c r="E152" i="97"/>
  <c r="F150" i="97"/>
  <c r="E148" i="97"/>
  <c r="E146" i="97"/>
  <c r="I144" i="97"/>
  <c r="F144" i="97"/>
  <c r="D144" i="97"/>
  <c r="D142" i="97"/>
  <c r="E126" i="97"/>
  <c r="E116" i="97"/>
  <c r="E114" i="97"/>
  <c r="E113" i="97"/>
  <c r="E112" i="97"/>
  <c r="E134" i="97" s="1"/>
  <c r="C111" i="97"/>
  <c r="J95" i="97"/>
  <c r="E95" i="97"/>
  <c r="AC85" i="97"/>
  <c r="AB85" i="97"/>
  <c r="J85" i="97"/>
  <c r="AC84" i="97"/>
  <c r="AB84" i="97"/>
  <c r="J84" i="97"/>
  <c r="AC83" i="97"/>
  <c r="AB83" i="97"/>
  <c r="J83" i="97"/>
  <c r="AC82" i="97"/>
  <c r="AB82" i="97"/>
  <c r="J82" i="97"/>
  <c r="AC81" i="97"/>
  <c r="AB81" i="97"/>
  <c r="J81" i="97"/>
  <c r="AC80" i="97"/>
  <c r="AB80" i="97"/>
  <c r="J80" i="97"/>
  <c r="AC79" i="97"/>
  <c r="AB79" i="97"/>
  <c r="J79" i="97"/>
  <c r="AC78" i="97"/>
  <c r="AB78" i="97"/>
  <c r="J78" i="97"/>
  <c r="AC77" i="97"/>
  <c r="AB77" i="97"/>
  <c r="J77" i="97"/>
  <c r="AC76" i="97"/>
  <c r="AB76" i="97"/>
  <c r="J76" i="97"/>
  <c r="AC75" i="97"/>
  <c r="AB75" i="97"/>
  <c r="J75" i="97"/>
  <c r="AC74" i="97"/>
  <c r="AB74" i="97"/>
  <c r="J74" i="97"/>
  <c r="J71" i="97"/>
  <c r="E71" i="97"/>
  <c r="J65" i="97"/>
  <c r="J64" i="97"/>
  <c r="J63" i="97"/>
  <c r="J62" i="97"/>
  <c r="J49" i="97"/>
  <c r="J48" i="97"/>
  <c r="J47" i="97"/>
  <c r="J46" i="97"/>
  <c r="J29" i="97"/>
  <c r="E29" i="97"/>
  <c r="I14" i="97"/>
  <c r="I154" i="97" s="1"/>
  <c r="I150" i="97"/>
  <c r="I148" i="97"/>
  <c r="E6" i="97"/>
  <c r="B4" i="97"/>
  <c r="C2" i="97"/>
  <c r="D160" i="96"/>
  <c r="E154" i="96"/>
  <c r="E152" i="96"/>
  <c r="F150" i="96"/>
  <c r="E148" i="96"/>
  <c r="E146" i="96"/>
  <c r="I144" i="96"/>
  <c r="F144" i="96"/>
  <c r="D144" i="96"/>
  <c r="D142" i="96"/>
  <c r="E126" i="96"/>
  <c r="E116" i="96"/>
  <c r="E114" i="96"/>
  <c r="E113" i="96"/>
  <c r="E112" i="96"/>
  <c r="E134" i="96" s="1"/>
  <c r="C111" i="96"/>
  <c r="J95" i="96"/>
  <c r="E95" i="96"/>
  <c r="AC85" i="96"/>
  <c r="AB85" i="96"/>
  <c r="J85" i="96"/>
  <c r="AC84" i="96"/>
  <c r="AB84" i="96"/>
  <c r="J84" i="96"/>
  <c r="AC83" i="96"/>
  <c r="AB83" i="96"/>
  <c r="J83" i="96"/>
  <c r="AC82" i="96"/>
  <c r="AB82" i="96"/>
  <c r="J82" i="96"/>
  <c r="AC81" i="96"/>
  <c r="AB81" i="96"/>
  <c r="J81" i="96"/>
  <c r="AC80" i="96"/>
  <c r="AB80" i="96"/>
  <c r="J80" i="96"/>
  <c r="AC79" i="96"/>
  <c r="AB79" i="96"/>
  <c r="J79" i="96"/>
  <c r="AC78" i="96"/>
  <c r="AB78" i="96"/>
  <c r="J78" i="96"/>
  <c r="AC77" i="96"/>
  <c r="AB77" i="96"/>
  <c r="J77" i="96"/>
  <c r="AC76" i="96"/>
  <c r="AB76" i="96"/>
  <c r="J76" i="96"/>
  <c r="AC75" i="96"/>
  <c r="AB75" i="96"/>
  <c r="J75" i="96"/>
  <c r="AC74" i="96"/>
  <c r="AB74" i="96"/>
  <c r="J74" i="96"/>
  <c r="J71" i="96"/>
  <c r="E71" i="96"/>
  <c r="J65" i="96"/>
  <c r="J64" i="96"/>
  <c r="J63" i="96"/>
  <c r="J62" i="96"/>
  <c r="J49" i="96"/>
  <c r="J48" i="96"/>
  <c r="J47" i="96"/>
  <c r="J46" i="96"/>
  <c r="J29" i="96"/>
  <c r="E29" i="96"/>
  <c r="I14" i="96"/>
  <c r="I154" i="96" s="1"/>
  <c r="I150" i="96"/>
  <c r="I148" i="96"/>
  <c r="E6" i="96"/>
  <c r="B4" i="96"/>
  <c r="C2" i="96"/>
  <c r="D160" i="95"/>
  <c r="E154" i="95"/>
  <c r="E152" i="95"/>
  <c r="F150" i="95"/>
  <c r="E148" i="95"/>
  <c r="E146" i="95"/>
  <c r="I144" i="95"/>
  <c r="F144" i="95"/>
  <c r="D144" i="95"/>
  <c r="D142" i="95"/>
  <c r="E126" i="95"/>
  <c r="E116" i="95"/>
  <c r="E114" i="95"/>
  <c r="E113" i="95"/>
  <c r="E112" i="95"/>
  <c r="E134" i="95" s="1"/>
  <c r="C111" i="95"/>
  <c r="J95" i="95"/>
  <c r="E95" i="95"/>
  <c r="AC85" i="95"/>
  <c r="AB85" i="95"/>
  <c r="J85" i="95"/>
  <c r="AC84" i="95"/>
  <c r="AB84" i="95"/>
  <c r="J84" i="95"/>
  <c r="AC83" i="95"/>
  <c r="AB83" i="95"/>
  <c r="J83" i="95"/>
  <c r="AC82" i="95"/>
  <c r="AB82" i="95"/>
  <c r="J82" i="95"/>
  <c r="AC81" i="95"/>
  <c r="AB81" i="95"/>
  <c r="J81" i="95"/>
  <c r="AC80" i="95"/>
  <c r="AB80" i="95"/>
  <c r="J80" i="95"/>
  <c r="AC79" i="95"/>
  <c r="AB79" i="95"/>
  <c r="J79" i="95"/>
  <c r="AC78" i="95"/>
  <c r="AB78" i="95"/>
  <c r="J78" i="95"/>
  <c r="AC77" i="95"/>
  <c r="AB77" i="95"/>
  <c r="J77" i="95"/>
  <c r="AC76" i="95"/>
  <c r="AB76" i="95"/>
  <c r="J76" i="95"/>
  <c r="AC75" i="95"/>
  <c r="AB75" i="95"/>
  <c r="J75" i="95"/>
  <c r="AC74" i="95"/>
  <c r="AB74" i="95"/>
  <c r="J74" i="95"/>
  <c r="J71" i="95"/>
  <c r="E71" i="95"/>
  <c r="J65" i="95"/>
  <c r="J64" i="95"/>
  <c r="J63" i="95"/>
  <c r="J62" i="95"/>
  <c r="J49" i="95"/>
  <c r="J48" i="95"/>
  <c r="J47" i="95"/>
  <c r="J46" i="95"/>
  <c r="J29" i="95"/>
  <c r="E29" i="95"/>
  <c r="I14" i="95"/>
  <c r="I154" i="95" s="1"/>
  <c r="I150" i="95"/>
  <c r="I148" i="95"/>
  <c r="E6" i="95"/>
  <c r="B4" i="95"/>
  <c r="C2" i="95"/>
  <c r="D160" i="94"/>
  <c r="E154" i="94"/>
  <c r="E152" i="94"/>
  <c r="F150" i="94"/>
  <c r="E148" i="94"/>
  <c r="E146" i="94"/>
  <c r="I144" i="94"/>
  <c r="F144" i="94"/>
  <c r="D144" i="94"/>
  <c r="D142" i="94"/>
  <c r="E126" i="94"/>
  <c r="E116" i="94"/>
  <c r="E114" i="94"/>
  <c r="E113" i="94"/>
  <c r="E112" i="94"/>
  <c r="E134" i="94" s="1"/>
  <c r="C111" i="94"/>
  <c r="J95" i="94"/>
  <c r="E95" i="94"/>
  <c r="AC85" i="94"/>
  <c r="AB85" i="94"/>
  <c r="J85" i="94"/>
  <c r="AC84" i="94"/>
  <c r="AB84" i="94"/>
  <c r="J84" i="94"/>
  <c r="AC83" i="94"/>
  <c r="AB83" i="94"/>
  <c r="J83" i="94"/>
  <c r="AC82" i="94"/>
  <c r="AB82" i="94"/>
  <c r="J82" i="94"/>
  <c r="AC81" i="94"/>
  <c r="AB81" i="94"/>
  <c r="J81" i="94"/>
  <c r="AC80" i="94"/>
  <c r="AB80" i="94"/>
  <c r="J80" i="94"/>
  <c r="AC79" i="94"/>
  <c r="AB79" i="94"/>
  <c r="J79" i="94"/>
  <c r="AC78" i="94"/>
  <c r="AB78" i="94"/>
  <c r="J78" i="94"/>
  <c r="AC77" i="94"/>
  <c r="AB77" i="94"/>
  <c r="J77" i="94"/>
  <c r="AC76" i="94"/>
  <c r="AB76" i="94"/>
  <c r="J76" i="94"/>
  <c r="AC75" i="94"/>
  <c r="AB75" i="94"/>
  <c r="J75" i="94"/>
  <c r="AC74" i="94"/>
  <c r="AB74" i="94"/>
  <c r="J74" i="94"/>
  <c r="J71" i="94"/>
  <c r="E71" i="94"/>
  <c r="J65" i="94"/>
  <c r="J64" i="94"/>
  <c r="J63" i="94"/>
  <c r="J62" i="94"/>
  <c r="J49" i="94"/>
  <c r="J48" i="94"/>
  <c r="J47" i="94"/>
  <c r="J46" i="94"/>
  <c r="J29" i="94"/>
  <c r="E29" i="94"/>
  <c r="I14" i="94"/>
  <c r="I154" i="94" s="1"/>
  <c r="I150" i="94"/>
  <c r="I148" i="94"/>
  <c r="E6" i="94"/>
  <c r="B4" i="94"/>
  <c r="C2" i="94"/>
  <c r="D160" i="93"/>
  <c r="E154" i="93"/>
  <c r="E152" i="93"/>
  <c r="F150" i="93"/>
  <c r="E148" i="93"/>
  <c r="E146" i="93"/>
  <c r="I144" i="93"/>
  <c r="F144" i="93"/>
  <c r="D144" i="93"/>
  <c r="D142" i="93"/>
  <c r="E126" i="93"/>
  <c r="E116" i="93"/>
  <c r="E114" i="93"/>
  <c r="E113" i="93"/>
  <c r="E112" i="93"/>
  <c r="E134" i="93" s="1"/>
  <c r="C111" i="93"/>
  <c r="J95" i="93"/>
  <c r="E95" i="93"/>
  <c r="AC85" i="93"/>
  <c r="AB85" i="93"/>
  <c r="J85" i="93"/>
  <c r="AC84" i="93"/>
  <c r="AB84" i="93"/>
  <c r="J84" i="93"/>
  <c r="AC83" i="93"/>
  <c r="AB83" i="93"/>
  <c r="J83" i="93"/>
  <c r="AC82" i="93"/>
  <c r="AB82" i="93"/>
  <c r="J82" i="93"/>
  <c r="AC81" i="93"/>
  <c r="AB81" i="93"/>
  <c r="J81" i="93"/>
  <c r="AC80" i="93"/>
  <c r="AB80" i="93"/>
  <c r="J80" i="93"/>
  <c r="AC79" i="93"/>
  <c r="AB79" i="93"/>
  <c r="J79" i="93"/>
  <c r="AC78" i="93"/>
  <c r="AB78" i="93"/>
  <c r="J78" i="93"/>
  <c r="AC77" i="93"/>
  <c r="AB77" i="93"/>
  <c r="J77" i="93"/>
  <c r="AC76" i="93"/>
  <c r="AB76" i="93"/>
  <c r="J76" i="93"/>
  <c r="AC75" i="93"/>
  <c r="AB75" i="93"/>
  <c r="J75" i="93"/>
  <c r="AC74" i="93"/>
  <c r="AB74" i="93"/>
  <c r="J74" i="93"/>
  <c r="J71" i="93"/>
  <c r="E71" i="93"/>
  <c r="J65" i="93"/>
  <c r="J64" i="93"/>
  <c r="J63" i="93"/>
  <c r="J62" i="93"/>
  <c r="J49" i="93"/>
  <c r="J48" i="93"/>
  <c r="J47" i="93"/>
  <c r="J46" i="93"/>
  <c r="J29" i="93"/>
  <c r="E29" i="93"/>
  <c r="I14" i="93"/>
  <c r="I154" i="93" s="1"/>
  <c r="I150" i="93"/>
  <c r="I148" i="93"/>
  <c r="E6" i="93"/>
  <c r="B4" i="93"/>
  <c r="C2" i="93"/>
  <c r="D160" i="92"/>
  <c r="E154" i="92"/>
  <c r="E152" i="92"/>
  <c r="F150" i="92"/>
  <c r="E148" i="92"/>
  <c r="E146" i="92"/>
  <c r="I144" i="92"/>
  <c r="F144" i="92"/>
  <c r="D144" i="92"/>
  <c r="D142" i="92"/>
  <c r="E126" i="92"/>
  <c r="E116" i="92"/>
  <c r="E114" i="92"/>
  <c r="E113" i="92"/>
  <c r="E112" i="92"/>
  <c r="E134" i="92" s="1"/>
  <c r="C111" i="92"/>
  <c r="J95" i="92"/>
  <c r="E95" i="92"/>
  <c r="AC85" i="92"/>
  <c r="AB85" i="92"/>
  <c r="J85" i="92"/>
  <c r="AC84" i="92"/>
  <c r="AB84" i="92"/>
  <c r="J84" i="92"/>
  <c r="AC83" i="92"/>
  <c r="AB83" i="92"/>
  <c r="J83" i="92"/>
  <c r="AC82" i="92"/>
  <c r="AB82" i="92"/>
  <c r="J82" i="92"/>
  <c r="AC81" i="92"/>
  <c r="AB81" i="92"/>
  <c r="J81" i="92"/>
  <c r="AC80" i="92"/>
  <c r="AB80" i="92"/>
  <c r="J80" i="92"/>
  <c r="AC79" i="92"/>
  <c r="AB79" i="92"/>
  <c r="J79" i="92"/>
  <c r="AC78" i="92"/>
  <c r="AB78" i="92"/>
  <c r="J78" i="92"/>
  <c r="AC77" i="92"/>
  <c r="AB77" i="92"/>
  <c r="J77" i="92"/>
  <c r="AC76" i="92"/>
  <c r="AB76" i="92"/>
  <c r="J76" i="92"/>
  <c r="AC75" i="92"/>
  <c r="AB75" i="92"/>
  <c r="J75" i="92"/>
  <c r="AC74" i="92"/>
  <c r="AB74" i="92"/>
  <c r="J74" i="92"/>
  <c r="J71" i="92"/>
  <c r="E71" i="92"/>
  <c r="J65" i="92"/>
  <c r="J64" i="92"/>
  <c r="J63" i="92"/>
  <c r="J62" i="92"/>
  <c r="J49" i="92"/>
  <c r="J48" i="92"/>
  <c r="J47" i="92"/>
  <c r="J46" i="92"/>
  <c r="J29" i="92"/>
  <c r="E29" i="92"/>
  <c r="I14" i="92"/>
  <c r="I154" i="92" s="1"/>
  <c r="I150" i="92"/>
  <c r="I148" i="92"/>
  <c r="E6" i="92"/>
  <c r="B4" i="92"/>
  <c r="C2" i="92"/>
  <c r="D160" i="91"/>
  <c r="E154" i="91"/>
  <c r="E152" i="91"/>
  <c r="F150" i="91"/>
  <c r="E148" i="91"/>
  <c r="E146" i="91"/>
  <c r="I144" i="91"/>
  <c r="F144" i="91"/>
  <c r="D144" i="91"/>
  <c r="D142" i="91"/>
  <c r="E126" i="91"/>
  <c r="E116" i="91"/>
  <c r="E114" i="91"/>
  <c r="E113" i="91"/>
  <c r="E112" i="91"/>
  <c r="E134" i="91" s="1"/>
  <c r="C111" i="91"/>
  <c r="J95" i="91"/>
  <c r="E95" i="91"/>
  <c r="AC85" i="91"/>
  <c r="AB85" i="91"/>
  <c r="J85" i="91"/>
  <c r="AC84" i="91"/>
  <c r="AB84" i="91"/>
  <c r="J84" i="91"/>
  <c r="AC83" i="91"/>
  <c r="AB83" i="91"/>
  <c r="J83" i="91"/>
  <c r="AC82" i="91"/>
  <c r="AB82" i="91"/>
  <c r="J82" i="91"/>
  <c r="AC81" i="91"/>
  <c r="AB81" i="91"/>
  <c r="J81" i="91"/>
  <c r="AC80" i="91"/>
  <c r="AB80" i="91"/>
  <c r="J80" i="91"/>
  <c r="AC79" i="91"/>
  <c r="AB79" i="91"/>
  <c r="J79" i="91"/>
  <c r="AC78" i="91"/>
  <c r="AB78" i="91"/>
  <c r="J78" i="91"/>
  <c r="AC77" i="91"/>
  <c r="AB77" i="91"/>
  <c r="J77" i="91"/>
  <c r="AC76" i="91"/>
  <c r="AB76" i="91"/>
  <c r="J76" i="91"/>
  <c r="AC75" i="91"/>
  <c r="AB75" i="91"/>
  <c r="J75" i="91"/>
  <c r="AC74" i="91"/>
  <c r="AB74" i="91"/>
  <c r="J74" i="91"/>
  <c r="J71" i="91"/>
  <c r="E71" i="91"/>
  <c r="J65" i="91"/>
  <c r="J64" i="91"/>
  <c r="J63" i="91"/>
  <c r="J62" i="91"/>
  <c r="J49" i="91"/>
  <c r="J48" i="91"/>
  <c r="J47" i="91"/>
  <c r="J46" i="91"/>
  <c r="J29" i="91"/>
  <c r="E29" i="91"/>
  <c r="I14" i="91"/>
  <c r="I154" i="91" s="1"/>
  <c r="I150" i="91"/>
  <c r="I148" i="91"/>
  <c r="E6" i="91"/>
  <c r="B4" i="91"/>
  <c r="C2" i="91"/>
  <c r="D160" i="90"/>
  <c r="E154" i="90"/>
  <c r="E152" i="90"/>
  <c r="F150" i="90"/>
  <c r="E148" i="90"/>
  <c r="E146" i="90"/>
  <c r="I144" i="90"/>
  <c r="F144" i="90"/>
  <c r="D144" i="90"/>
  <c r="D142" i="90"/>
  <c r="E126" i="90"/>
  <c r="E116" i="90"/>
  <c r="E114" i="90"/>
  <c r="E113" i="90"/>
  <c r="E112" i="90"/>
  <c r="E134" i="90" s="1"/>
  <c r="C111" i="90"/>
  <c r="J95" i="90"/>
  <c r="E95" i="90"/>
  <c r="AC85" i="90"/>
  <c r="AB85" i="90"/>
  <c r="J85" i="90"/>
  <c r="AC84" i="90"/>
  <c r="AB84" i="90"/>
  <c r="J84" i="90"/>
  <c r="AC83" i="90"/>
  <c r="AB83" i="90"/>
  <c r="J83" i="90"/>
  <c r="AC82" i="90"/>
  <c r="AB82" i="90"/>
  <c r="J82" i="90"/>
  <c r="AC81" i="90"/>
  <c r="AB81" i="90"/>
  <c r="J81" i="90"/>
  <c r="AC80" i="90"/>
  <c r="AB80" i="90"/>
  <c r="J80" i="90"/>
  <c r="AC79" i="90"/>
  <c r="AB79" i="90"/>
  <c r="J79" i="90"/>
  <c r="AC78" i="90"/>
  <c r="AB78" i="90"/>
  <c r="J78" i="90"/>
  <c r="AC77" i="90"/>
  <c r="AB77" i="90"/>
  <c r="J77" i="90"/>
  <c r="AC76" i="90"/>
  <c r="AB76" i="90"/>
  <c r="J76" i="90"/>
  <c r="AC75" i="90"/>
  <c r="AB75" i="90"/>
  <c r="J75" i="90"/>
  <c r="AC74" i="90"/>
  <c r="AB74" i="90"/>
  <c r="J74" i="90"/>
  <c r="J71" i="90"/>
  <c r="E71" i="90"/>
  <c r="J65" i="90"/>
  <c r="J64" i="90"/>
  <c r="J63" i="90"/>
  <c r="J62" i="90"/>
  <c r="J49" i="90"/>
  <c r="J48" i="90"/>
  <c r="J47" i="90"/>
  <c r="J46" i="90"/>
  <c r="J29" i="90"/>
  <c r="E29" i="90"/>
  <c r="I14" i="90"/>
  <c r="I154" i="90" s="1"/>
  <c r="I150" i="90"/>
  <c r="I148" i="90"/>
  <c r="E6" i="90"/>
  <c r="B4" i="90"/>
  <c r="C2" i="90"/>
  <c r="D160" i="89"/>
  <c r="E154" i="89"/>
  <c r="E152" i="89"/>
  <c r="F150" i="89"/>
  <c r="E148" i="89"/>
  <c r="E146" i="89"/>
  <c r="I144" i="89"/>
  <c r="F144" i="89"/>
  <c r="D144" i="89"/>
  <c r="D142" i="89"/>
  <c r="E126" i="89"/>
  <c r="E116" i="89"/>
  <c r="E114" i="89"/>
  <c r="E113" i="89"/>
  <c r="E112" i="89"/>
  <c r="E134" i="89" s="1"/>
  <c r="C111" i="89"/>
  <c r="J95" i="89"/>
  <c r="E95" i="89"/>
  <c r="AC85" i="89"/>
  <c r="AB85" i="89"/>
  <c r="J85" i="89"/>
  <c r="AC84" i="89"/>
  <c r="AB84" i="89"/>
  <c r="J84" i="89"/>
  <c r="AC83" i="89"/>
  <c r="AB83" i="89"/>
  <c r="J83" i="89"/>
  <c r="AC82" i="89"/>
  <c r="AB82" i="89"/>
  <c r="J82" i="89"/>
  <c r="AC81" i="89"/>
  <c r="AB81" i="89"/>
  <c r="J81" i="89"/>
  <c r="AC80" i="89"/>
  <c r="AB80" i="89"/>
  <c r="J80" i="89"/>
  <c r="AC79" i="89"/>
  <c r="AB79" i="89"/>
  <c r="J79" i="89"/>
  <c r="AC78" i="89"/>
  <c r="AB78" i="89"/>
  <c r="J78" i="89"/>
  <c r="AC77" i="89"/>
  <c r="AB77" i="89"/>
  <c r="J77" i="89"/>
  <c r="AC76" i="89"/>
  <c r="AB76" i="89"/>
  <c r="J76" i="89"/>
  <c r="AC75" i="89"/>
  <c r="AB75" i="89"/>
  <c r="J75" i="89"/>
  <c r="AC74" i="89"/>
  <c r="AB74" i="89"/>
  <c r="J74" i="89"/>
  <c r="J71" i="89"/>
  <c r="E71" i="89"/>
  <c r="J65" i="89"/>
  <c r="J64" i="89"/>
  <c r="J63" i="89"/>
  <c r="J62" i="89"/>
  <c r="J49" i="89"/>
  <c r="J48" i="89"/>
  <c r="J47" i="89"/>
  <c r="J46" i="89"/>
  <c r="J29" i="89"/>
  <c r="E29" i="89"/>
  <c r="I14" i="89"/>
  <c r="I154" i="89" s="1"/>
  <c r="I150" i="89"/>
  <c r="I148" i="89"/>
  <c r="E6" i="89"/>
  <c r="B4" i="89"/>
  <c r="C2" i="89"/>
  <c r="D160" i="88"/>
  <c r="E154" i="88"/>
  <c r="E152" i="88"/>
  <c r="F150" i="88"/>
  <c r="E148" i="88"/>
  <c r="E146" i="88"/>
  <c r="I144" i="88"/>
  <c r="F144" i="88"/>
  <c r="D144" i="88"/>
  <c r="D142" i="88"/>
  <c r="E126" i="88"/>
  <c r="E116" i="88"/>
  <c r="E114" i="88"/>
  <c r="E113" i="88"/>
  <c r="E112" i="88"/>
  <c r="E134" i="88" s="1"/>
  <c r="C111" i="88"/>
  <c r="J95" i="88"/>
  <c r="E95" i="88"/>
  <c r="AC85" i="88"/>
  <c r="AB85" i="88"/>
  <c r="J85" i="88"/>
  <c r="AC84" i="88"/>
  <c r="AB84" i="88"/>
  <c r="J84" i="88"/>
  <c r="AC83" i="88"/>
  <c r="AB83" i="88"/>
  <c r="J83" i="88"/>
  <c r="AC82" i="88"/>
  <c r="AB82" i="88"/>
  <c r="J82" i="88"/>
  <c r="AC81" i="88"/>
  <c r="AB81" i="88"/>
  <c r="J81" i="88"/>
  <c r="AC80" i="88"/>
  <c r="AB80" i="88"/>
  <c r="J80" i="88"/>
  <c r="AC79" i="88"/>
  <c r="AB79" i="88"/>
  <c r="J79" i="88"/>
  <c r="AC78" i="88"/>
  <c r="AB78" i="88"/>
  <c r="J78" i="88"/>
  <c r="AC77" i="88"/>
  <c r="AB77" i="88"/>
  <c r="J77" i="88"/>
  <c r="AC76" i="88"/>
  <c r="AB76" i="88"/>
  <c r="J76" i="88"/>
  <c r="AC75" i="88"/>
  <c r="AB75" i="88"/>
  <c r="J75" i="88"/>
  <c r="AC74" i="88"/>
  <c r="AB74" i="88"/>
  <c r="J74" i="88"/>
  <c r="J71" i="88"/>
  <c r="E71" i="88"/>
  <c r="J65" i="88"/>
  <c r="J64" i="88"/>
  <c r="J63" i="88"/>
  <c r="J62" i="88"/>
  <c r="J49" i="88"/>
  <c r="J48" i="88"/>
  <c r="J47" i="88"/>
  <c r="J46" i="88"/>
  <c r="J29" i="88"/>
  <c r="E29" i="88"/>
  <c r="I14" i="88"/>
  <c r="I154" i="88" s="1"/>
  <c r="I150" i="88"/>
  <c r="I148" i="88"/>
  <c r="E6" i="88"/>
  <c r="B4" i="88"/>
  <c r="C2" i="88"/>
  <c r="D160" i="87"/>
  <c r="E154" i="87"/>
  <c r="E152" i="87"/>
  <c r="F150" i="87"/>
  <c r="E148" i="87"/>
  <c r="E146" i="87"/>
  <c r="I144" i="87"/>
  <c r="F144" i="87"/>
  <c r="D144" i="87"/>
  <c r="D142" i="87"/>
  <c r="E126" i="87"/>
  <c r="E116" i="87"/>
  <c r="E114" i="87"/>
  <c r="E113" i="87"/>
  <c r="E112" i="87"/>
  <c r="E134" i="87" s="1"/>
  <c r="C111" i="87"/>
  <c r="J95" i="87"/>
  <c r="E95" i="87"/>
  <c r="AC85" i="87"/>
  <c r="AB85" i="87"/>
  <c r="J85" i="87"/>
  <c r="AC84" i="87"/>
  <c r="AB84" i="87"/>
  <c r="J84" i="87"/>
  <c r="AC83" i="87"/>
  <c r="AB83" i="87"/>
  <c r="J83" i="87"/>
  <c r="AC82" i="87"/>
  <c r="AB82" i="87"/>
  <c r="J82" i="87"/>
  <c r="AC81" i="87"/>
  <c r="AB81" i="87"/>
  <c r="J81" i="87"/>
  <c r="AC80" i="87"/>
  <c r="AB80" i="87"/>
  <c r="J80" i="87"/>
  <c r="AC79" i="87"/>
  <c r="AB79" i="87"/>
  <c r="J79" i="87"/>
  <c r="AC78" i="87"/>
  <c r="AB78" i="87"/>
  <c r="J78" i="87"/>
  <c r="AC77" i="87"/>
  <c r="AB77" i="87"/>
  <c r="J77" i="87"/>
  <c r="AC76" i="87"/>
  <c r="AB76" i="87"/>
  <c r="J76" i="87"/>
  <c r="AC75" i="87"/>
  <c r="AB75" i="87"/>
  <c r="J75" i="87"/>
  <c r="AC74" i="87"/>
  <c r="AB74" i="87"/>
  <c r="J74" i="87"/>
  <c r="J71" i="87"/>
  <c r="E71" i="87"/>
  <c r="J65" i="87"/>
  <c r="J64" i="87"/>
  <c r="J63" i="87"/>
  <c r="J62" i="87"/>
  <c r="J49" i="87"/>
  <c r="J48" i="87"/>
  <c r="J47" i="87"/>
  <c r="J46" i="87"/>
  <c r="J29" i="87"/>
  <c r="E29" i="87"/>
  <c r="I14" i="87"/>
  <c r="I154" i="87" s="1"/>
  <c r="I150" i="87"/>
  <c r="I148" i="87"/>
  <c r="E6" i="87"/>
  <c r="B4" i="87"/>
  <c r="C2" i="87"/>
  <c r="D160" i="86"/>
  <c r="E154" i="86"/>
  <c r="E152" i="86"/>
  <c r="F150" i="86"/>
  <c r="E148" i="86"/>
  <c r="E146" i="86"/>
  <c r="I144" i="86"/>
  <c r="F144" i="86"/>
  <c r="D144" i="86"/>
  <c r="D142" i="86"/>
  <c r="E126" i="86"/>
  <c r="E116" i="86"/>
  <c r="E114" i="86"/>
  <c r="E113" i="86"/>
  <c r="E112" i="86"/>
  <c r="E134" i="86" s="1"/>
  <c r="C111" i="86"/>
  <c r="J95" i="86"/>
  <c r="E95" i="86"/>
  <c r="AC85" i="86"/>
  <c r="AB85" i="86"/>
  <c r="J85" i="86"/>
  <c r="AC84" i="86"/>
  <c r="AB84" i="86"/>
  <c r="J84" i="86"/>
  <c r="AC83" i="86"/>
  <c r="AB83" i="86"/>
  <c r="J83" i="86"/>
  <c r="AC82" i="86"/>
  <c r="AB82" i="86"/>
  <c r="J82" i="86"/>
  <c r="AC81" i="86"/>
  <c r="AB81" i="86"/>
  <c r="J81" i="86"/>
  <c r="AC80" i="86"/>
  <c r="AB80" i="86"/>
  <c r="J80" i="86"/>
  <c r="AC79" i="86"/>
  <c r="AB79" i="86"/>
  <c r="J79" i="86"/>
  <c r="AC78" i="86"/>
  <c r="AB78" i="86"/>
  <c r="J78" i="86"/>
  <c r="AC77" i="86"/>
  <c r="AB77" i="86"/>
  <c r="J77" i="86"/>
  <c r="AC76" i="86"/>
  <c r="AB76" i="86"/>
  <c r="J76" i="86"/>
  <c r="AC75" i="86"/>
  <c r="AB75" i="86"/>
  <c r="J75" i="86"/>
  <c r="AC74" i="86"/>
  <c r="AB74" i="86"/>
  <c r="J74" i="86"/>
  <c r="J71" i="86"/>
  <c r="E71" i="86"/>
  <c r="J65" i="86"/>
  <c r="J64" i="86"/>
  <c r="J63" i="86"/>
  <c r="J62" i="86"/>
  <c r="J49" i="86"/>
  <c r="J48" i="86"/>
  <c r="J47" i="86"/>
  <c r="J46" i="86"/>
  <c r="J29" i="86"/>
  <c r="E29" i="86"/>
  <c r="I14" i="86"/>
  <c r="I154" i="86" s="1"/>
  <c r="I150" i="86"/>
  <c r="I148" i="86"/>
  <c r="E6" i="86"/>
  <c r="B4" i="86"/>
  <c r="C2" i="86"/>
  <c r="D160" i="84"/>
  <c r="E154" i="84"/>
  <c r="E152" i="84"/>
  <c r="F150" i="84"/>
  <c r="E148" i="84"/>
  <c r="E146" i="84"/>
  <c r="I144" i="84"/>
  <c r="F144" i="84"/>
  <c r="D144" i="84"/>
  <c r="D142" i="84"/>
  <c r="E126" i="84"/>
  <c r="E116" i="84"/>
  <c r="E114" i="84"/>
  <c r="E113" i="84"/>
  <c r="E112" i="84"/>
  <c r="E134" i="84" s="1"/>
  <c r="C111" i="84"/>
  <c r="J95" i="84"/>
  <c r="E95" i="84"/>
  <c r="AC85" i="84"/>
  <c r="AB85" i="84"/>
  <c r="J85" i="84"/>
  <c r="AC84" i="84"/>
  <c r="AB84" i="84"/>
  <c r="J84" i="84"/>
  <c r="AC83" i="84"/>
  <c r="AB83" i="84"/>
  <c r="J83" i="84"/>
  <c r="AC82" i="84"/>
  <c r="AB82" i="84"/>
  <c r="J82" i="84"/>
  <c r="AC81" i="84"/>
  <c r="AB81" i="84"/>
  <c r="J81" i="84"/>
  <c r="AC80" i="84"/>
  <c r="AB80" i="84"/>
  <c r="J80" i="84"/>
  <c r="AC79" i="84"/>
  <c r="AB79" i="84"/>
  <c r="J79" i="84"/>
  <c r="AC78" i="84"/>
  <c r="AB78" i="84"/>
  <c r="J78" i="84"/>
  <c r="AC77" i="84"/>
  <c r="AB77" i="84"/>
  <c r="J77" i="84"/>
  <c r="AC76" i="84"/>
  <c r="AB76" i="84"/>
  <c r="J76" i="84"/>
  <c r="AC75" i="84"/>
  <c r="AB75" i="84"/>
  <c r="J75" i="84"/>
  <c r="AC74" i="84"/>
  <c r="AB74" i="84"/>
  <c r="J74" i="84"/>
  <c r="J71" i="84"/>
  <c r="E71" i="84"/>
  <c r="J65" i="84"/>
  <c r="J64" i="84"/>
  <c r="J63" i="84"/>
  <c r="J62" i="84"/>
  <c r="J49" i="84"/>
  <c r="J48" i="84"/>
  <c r="J47" i="84"/>
  <c r="J46" i="84"/>
  <c r="J29" i="84"/>
  <c r="E29" i="84"/>
  <c r="I14" i="84"/>
  <c r="I154" i="84" s="1"/>
  <c r="I150" i="84"/>
  <c r="I148" i="84"/>
  <c r="E6" i="84"/>
  <c r="B4" i="84"/>
  <c r="C2" i="84"/>
  <c r="D160" i="83"/>
  <c r="E154" i="83"/>
  <c r="E152" i="83"/>
  <c r="F150" i="83"/>
  <c r="E148" i="83"/>
  <c r="E146" i="83"/>
  <c r="I144" i="83"/>
  <c r="F144" i="83"/>
  <c r="D144" i="83"/>
  <c r="D142" i="83"/>
  <c r="E126" i="83"/>
  <c r="E116" i="83"/>
  <c r="E114" i="83"/>
  <c r="E113" i="83"/>
  <c r="E112" i="83"/>
  <c r="E134" i="83" s="1"/>
  <c r="C111" i="83"/>
  <c r="J95" i="83"/>
  <c r="E95" i="83"/>
  <c r="AC85" i="83"/>
  <c r="AB85" i="83"/>
  <c r="J85" i="83"/>
  <c r="AC84" i="83"/>
  <c r="AB84" i="83"/>
  <c r="J84" i="83"/>
  <c r="AC83" i="83"/>
  <c r="AB83" i="83"/>
  <c r="J83" i="83"/>
  <c r="AC82" i="83"/>
  <c r="AB82" i="83"/>
  <c r="J82" i="83"/>
  <c r="AC81" i="83"/>
  <c r="AB81" i="83"/>
  <c r="J81" i="83"/>
  <c r="AC80" i="83"/>
  <c r="AB80" i="83"/>
  <c r="J80" i="83"/>
  <c r="AC79" i="83"/>
  <c r="AB79" i="83"/>
  <c r="J79" i="83"/>
  <c r="AC78" i="83"/>
  <c r="AB78" i="83"/>
  <c r="J78" i="83"/>
  <c r="AC77" i="83"/>
  <c r="AB77" i="83"/>
  <c r="J77" i="83"/>
  <c r="AC76" i="83"/>
  <c r="AB76" i="83"/>
  <c r="J76" i="83"/>
  <c r="AC75" i="83"/>
  <c r="AB75" i="83"/>
  <c r="J75" i="83"/>
  <c r="AC74" i="83"/>
  <c r="AB74" i="83"/>
  <c r="J74" i="83"/>
  <c r="J71" i="83"/>
  <c r="E71" i="83"/>
  <c r="J65" i="83"/>
  <c r="J64" i="83"/>
  <c r="J63" i="83"/>
  <c r="J62" i="83"/>
  <c r="J49" i="83"/>
  <c r="J48" i="83"/>
  <c r="J47" i="83"/>
  <c r="J46" i="83"/>
  <c r="J29" i="83"/>
  <c r="E29" i="83"/>
  <c r="I14" i="83"/>
  <c r="I154" i="83" s="1"/>
  <c r="I150" i="83"/>
  <c r="I148" i="83"/>
  <c r="E6" i="83"/>
  <c r="B4" i="83"/>
  <c r="C2" i="83"/>
  <c r="CC2" i="10"/>
  <c r="BZ2" i="10"/>
  <c r="BY2" i="10"/>
  <c r="E116" i="6"/>
  <c r="AO73" i="97" l="1" a="1"/>
  <c r="AO73" i="97" s="1"/>
  <c r="E100" i="97" s="1"/>
  <c r="AO73" i="101" a="1"/>
  <c r="AO73" i="101" s="1"/>
  <c r="E100" i="101" s="1"/>
  <c r="AJ73" i="94"/>
  <c r="E99" i="94" s="1"/>
  <c r="AO75" i="98" a="1"/>
  <c r="AO75" i="98" s="1"/>
  <c r="AJ73" i="90"/>
  <c r="E99" i="90" s="1"/>
  <c r="AJ73" i="93"/>
  <c r="E99" i="93" s="1"/>
  <c r="E119" i="93" s="1"/>
  <c r="AJ75" i="96"/>
  <c r="E123" i="96" s="1"/>
  <c r="AJ80" i="99"/>
  <c r="E102" i="99" s="1"/>
  <c r="E108" i="99" s="1"/>
  <c r="AJ80" i="101"/>
  <c r="E102" i="101" s="1"/>
  <c r="AJ80" i="84"/>
  <c r="E102" i="84" s="1"/>
  <c r="J50" i="96"/>
  <c r="J50" i="97"/>
  <c r="J50" i="98"/>
  <c r="AJ73" i="100"/>
  <c r="E99" i="100" s="1"/>
  <c r="AJ80" i="100"/>
  <c r="E102" i="100" s="1"/>
  <c r="J66" i="94"/>
  <c r="J66" i="101"/>
  <c r="J66" i="98"/>
  <c r="J66" i="97"/>
  <c r="J66" i="96"/>
  <c r="E130" i="96" s="1"/>
  <c r="J66" i="93"/>
  <c r="AO73" i="92" a="1"/>
  <c r="AO73" i="92" s="1"/>
  <c r="E100" i="92" s="1"/>
  <c r="AJ80" i="92"/>
  <c r="E102" i="92" s="1"/>
  <c r="E108" i="92" s="1"/>
  <c r="AJ73" i="92"/>
  <c r="E99" i="92" s="1"/>
  <c r="J66" i="92"/>
  <c r="E130" i="92" s="1"/>
  <c r="AJ80" i="91"/>
  <c r="E102" i="91" s="1"/>
  <c r="J66" i="91"/>
  <c r="E130" i="91" s="1"/>
  <c r="J66" i="90"/>
  <c r="AJ73" i="89"/>
  <c r="E99" i="89" s="1"/>
  <c r="J66" i="89"/>
  <c r="E130" i="89" s="1"/>
  <c r="AJ80" i="88"/>
  <c r="E102" i="88" s="1"/>
  <c r="AJ73" i="88"/>
  <c r="E99" i="88" s="1"/>
  <c r="J66" i="88"/>
  <c r="E130" i="88" s="1"/>
  <c r="AJ80" i="87"/>
  <c r="E102" i="87" s="1"/>
  <c r="AJ73" i="87"/>
  <c r="E99" i="87" s="1"/>
  <c r="J66" i="87"/>
  <c r="AJ80" i="86"/>
  <c r="E102" i="86" s="1"/>
  <c r="AJ73" i="86"/>
  <c r="E99" i="86" s="1"/>
  <c r="E119" i="86" s="1"/>
  <c r="E133" i="86" s="1"/>
  <c r="J66" i="86"/>
  <c r="E130" i="86" s="1"/>
  <c r="AJ73" i="84"/>
  <c r="E99" i="84" s="1"/>
  <c r="J66" i="84"/>
  <c r="AO73" i="83" a="1"/>
  <c r="AO73" i="83" s="1"/>
  <c r="E100" i="83" s="1"/>
  <c r="AJ80" i="83"/>
  <c r="E102" i="83" s="1"/>
  <c r="E108" i="83" s="1"/>
  <c r="E99" i="83"/>
  <c r="J66" i="83"/>
  <c r="AO73" i="84" a="1"/>
  <c r="AO73" i="84" s="1"/>
  <c r="E100" i="84" s="1"/>
  <c r="J50" i="83"/>
  <c r="J50" i="84"/>
  <c r="J50" i="86"/>
  <c r="J50" i="87"/>
  <c r="J50" i="88"/>
  <c r="J50" i="89"/>
  <c r="AJ75" i="89"/>
  <c r="E123" i="89" s="1"/>
  <c r="J50" i="90"/>
  <c r="AO73" i="90" a="1"/>
  <c r="AO73" i="90" s="1"/>
  <c r="E100" i="90" s="1"/>
  <c r="AJ75" i="90"/>
  <c r="E123" i="90" s="1"/>
  <c r="J50" i="91"/>
  <c r="AO75" i="91" a="1"/>
  <c r="AO75" i="91" s="1"/>
  <c r="J50" i="92"/>
  <c r="AO75" i="92" a="1"/>
  <c r="AO75" i="92" s="1"/>
  <c r="J50" i="93"/>
  <c r="AO73" i="93" a="1"/>
  <c r="AO73" i="93" s="1"/>
  <c r="E100" i="93" s="1"/>
  <c r="AJ75" i="93"/>
  <c r="E123" i="93" s="1"/>
  <c r="J50" i="94"/>
  <c r="AO73" i="94" a="1"/>
  <c r="AO73" i="94" s="1"/>
  <c r="E100" i="94" s="1"/>
  <c r="AJ75" i="94"/>
  <c r="E123" i="94" s="1"/>
  <c r="AJ80" i="96"/>
  <c r="E102" i="96" s="1"/>
  <c r="AJ80" i="97"/>
  <c r="E102" i="97" s="1"/>
  <c r="AO80" i="99" a="1"/>
  <c r="AO80" i="99" s="1"/>
  <c r="E124" i="99" s="1"/>
  <c r="AO80" i="101" a="1"/>
  <c r="AO80" i="101" s="1"/>
  <c r="E124" i="101" s="1"/>
  <c r="AO73" i="86" a="1"/>
  <c r="AO73" i="86" s="1"/>
  <c r="E100" i="86" s="1"/>
  <c r="AO73" i="87" a="1"/>
  <c r="AO73" i="87" s="1"/>
  <c r="E100" i="87" s="1"/>
  <c r="AO73" i="88" a="1"/>
  <c r="AO73" i="88" s="1"/>
  <c r="E100" i="88" s="1"/>
  <c r="AO73" i="91" a="1"/>
  <c r="AO73" i="91" s="1"/>
  <c r="E100" i="91" s="1"/>
  <c r="AJ73" i="91"/>
  <c r="E99" i="91" s="1"/>
  <c r="E119" i="91" s="1"/>
  <c r="AO73" i="96" a="1"/>
  <c r="AO73" i="96" s="1"/>
  <c r="E100" i="96" s="1"/>
  <c r="AO75" i="83" a="1"/>
  <c r="AO75" i="83" s="1"/>
  <c r="AO75" i="84" a="1"/>
  <c r="AO75" i="84" s="1"/>
  <c r="AO75" i="86" a="1"/>
  <c r="AO75" i="86" s="1"/>
  <c r="AO75" i="87" a="1"/>
  <c r="AO75" i="87" s="1"/>
  <c r="AO75" i="88" a="1"/>
  <c r="AO75" i="88" s="1"/>
  <c r="AO73" i="89" a="1"/>
  <c r="AO73" i="89" s="1"/>
  <c r="E100" i="89" s="1"/>
  <c r="AJ80" i="89"/>
  <c r="E102" i="89" s="1"/>
  <c r="AJ80" i="90"/>
  <c r="E102" i="90" s="1"/>
  <c r="E119" i="90" s="1"/>
  <c r="AJ80" i="93"/>
  <c r="E102" i="93" s="1"/>
  <c r="AJ80" i="94"/>
  <c r="E102" i="94" s="1"/>
  <c r="E108" i="94" s="1"/>
  <c r="AJ73" i="96"/>
  <c r="E99" i="96" s="1"/>
  <c r="AJ73" i="97"/>
  <c r="E99" i="97" s="1"/>
  <c r="AO80" i="98" a="1"/>
  <c r="AO80" i="98" s="1"/>
  <c r="E124" i="98" s="1"/>
  <c r="J66" i="99"/>
  <c r="AO73" i="99" a="1"/>
  <c r="AO73" i="99" s="1"/>
  <c r="E100" i="99" s="1"/>
  <c r="AJ73" i="99"/>
  <c r="E99" i="99" s="1"/>
  <c r="J66" i="100"/>
  <c r="AJ73" i="101"/>
  <c r="E99" i="101" s="1"/>
  <c r="E119" i="101" s="1"/>
  <c r="AO80" i="83" a="1"/>
  <c r="AO80" i="83" s="1"/>
  <c r="E124" i="83" s="1"/>
  <c r="AO80" i="84" a="1"/>
  <c r="AO80" i="84" s="1"/>
  <c r="E124" i="84" s="1"/>
  <c r="AO80" i="86" a="1"/>
  <c r="AO80" i="86" s="1"/>
  <c r="E124" i="86" s="1"/>
  <c r="AO80" i="87" a="1"/>
  <c r="AO80" i="87" s="1"/>
  <c r="E124" i="87" s="1"/>
  <c r="AO80" i="88" a="1"/>
  <c r="AO80" i="88" s="1"/>
  <c r="E124" i="88" s="1"/>
  <c r="AO80" i="91" a="1"/>
  <c r="AO80" i="91" s="1"/>
  <c r="E124" i="91" s="1"/>
  <c r="AO80" i="92" a="1"/>
  <c r="AO80" i="92" s="1"/>
  <c r="E124" i="92" s="1"/>
  <c r="AO73" i="98" a="1"/>
  <c r="AO73" i="98" s="1"/>
  <c r="E100" i="98" s="1"/>
  <c r="AJ73" i="98"/>
  <c r="E99" i="98" s="1"/>
  <c r="J50" i="99"/>
  <c r="AO75" i="99" a="1"/>
  <c r="AO75" i="99" s="1"/>
  <c r="J50" i="100"/>
  <c r="AO73" i="100" a="1"/>
  <c r="AO73" i="100" s="1"/>
  <c r="E100" i="100" s="1"/>
  <c r="AJ75" i="100"/>
  <c r="E123" i="100" s="1"/>
  <c r="J50" i="101"/>
  <c r="AO75" i="101" a="1"/>
  <c r="AO75" i="101" s="1"/>
  <c r="J14" i="96"/>
  <c r="J154" i="96" s="1"/>
  <c r="J14" i="97"/>
  <c r="J154" i="97" s="1"/>
  <c r="J14" i="100"/>
  <c r="J154" i="100" s="1"/>
  <c r="J14" i="90"/>
  <c r="J154" i="90" s="1"/>
  <c r="J14" i="94"/>
  <c r="J154" i="94" s="1"/>
  <c r="J14" i="89"/>
  <c r="J154" i="89" s="1"/>
  <c r="J14" i="93"/>
  <c r="J154" i="93" s="1"/>
  <c r="E118" i="98"/>
  <c r="E119" i="92"/>
  <c r="E133" i="92" s="1"/>
  <c r="E119" i="87"/>
  <c r="E118" i="86"/>
  <c r="AO80" i="97" a="1"/>
  <c r="AO80" i="97" s="1"/>
  <c r="E124" i="97" s="1"/>
  <c r="AJ80" i="95"/>
  <c r="E102" i="95" s="1"/>
  <c r="J66" i="95"/>
  <c r="E130" i="95" s="1"/>
  <c r="AO73" i="95" a="1"/>
  <c r="AO73" i="95" s="1"/>
  <c r="E100" i="95" s="1"/>
  <c r="AJ73" i="95"/>
  <c r="E99" i="95" s="1"/>
  <c r="AO80" i="95" a="1"/>
  <c r="AO80" i="95" s="1"/>
  <c r="E124" i="95" s="1"/>
  <c r="J50" i="95"/>
  <c r="AO75" i="95" a="1"/>
  <c r="AO75" i="95" s="1"/>
  <c r="BU5" i="10"/>
  <c r="E108" i="101"/>
  <c r="E118" i="101"/>
  <c r="J14" i="101"/>
  <c r="J154" i="101" s="1"/>
  <c r="AJ75" i="101"/>
  <c r="E123" i="101" s="1"/>
  <c r="AO80" i="100" a="1"/>
  <c r="AO80" i="100" s="1"/>
  <c r="E124" i="100" s="1"/>
  <c r="AO75" i="100" a="1"/>
  <c r="AO75" i="100" s="1"/>
  <c r="E118" i="100"/>
  <c r="E118" i="99"/>
  <c r="J14" i="99"/>
  <c r="J154" i="99" s="1"/>
  <c r="AJ75" i="99"/>
  <c r="E123" i="99" s="1"/>
  <c r="AJ80" i="98"/>
  <c r="E102" i="98" s="1"/>
  <c r="J14" i="98"/>
  <c r="J154" i="98" s="1"/>
  <c r="AJ75" i="98"/>
  <c r="E123" i="98" s="1"/>
  <c r="AJ75" i="97"/>
  <c r="E123" i="97" s="1"/>
  <c r="AO75" i="97" a="1"/>
  <c r="AO75" i="97" s="1"/>
  <c r="E118" i="97"/>
  <c r="AO75" i="96" a="1"/>
  <c r="AO75" i="96" s="1"/>
  <c r="E118" i="96"/>
  <c r="AO80" i="96" a="1"/>
  <c r="AO80" i="96" s="1"/>
  <c r="E124" i="96" s="1"/>
  <c r="E118" i="95"/>
  <c r="J14" i="95"/>
  <c r="J154" i="95" s="1"/>
  <c r="AJ75" i="95"/>
  <c r="E123" i="95" s="1"/>
  <c r="AO80" i="94" a="1"/>
  <c r="AO80" i="94" s="1"/>
  <c r="E124" i="94" s="1"/>
  <c r="AO75" i="94" a="1"/>
  <c r="AO75" i="94" s="1"/>
  <c r="E118" i="94"/>
  <c r="AO75" i="93" a="1"/>
  <c r="AO75" i="93" s="1"/>
  <c r="E118" i="93"/>
  <c r="AO80" i="93" a="1"/>
  <c r="AO80" i="93" s="1"/>
  <c r="E124" i="93" s="1"/>
  <c r="E118" i="92"/>
  <c r="J14" i="92"/>
  <c r="J154" i="92" s="1"/>
  <c r="AJ75" i="92"/>
  <c r="E123" i="92" s="1"/>
  <c r="E118" i="91"/>
  <c r="AJ75" i="91"/>
  <c r="E123" i="91" s="1"/>
  <c r="J14" i="91"/>
  <c r="J154" i="91" s="1"/>
  <c r="AO75" i="90" a="1"/>
  <c r="AO75" i="90" s="1"/>
  <c r="E118" i="90"/>
  <c r="AO80" i="90" a="1"/>
  <c r="AO80" i="90" s="1"/>
  <c r="E124" i="90" s="1"/>
  <c r="AO75" i="89" a="1"/>
  <c r="AO75" i="89" s="1"/>
  <c r="E118" i="89"/>
  <c r="AO80" i="89" a="1"/>
  <c r="AO80" i="89" s="1"/>
  <c r="E124" i="89" s="1"/>
  <c r="E118" i="88"/>
  <c r="AJ75" i="88"/>
  <c r="E123" i="88" s="1"/>
  <c r="J14" i="88"/>
  <c r="J154" i="88" s="1"/>
  <c r="E108" i="87"/>
  <c r="E130" i="87"/>
  <c r="E118" i="87"/>
  <c r="J14" i="87"/>
  <c r="J154" i="87" s="1"/>
  <c r="AJ75" i="87"/>
  <c r="E123" i="87" s="1"/>
  <c r="J14" i="86"/>
  <c r="J154" i="86" s="1"/>
  <c r="AJ75" i="86"/>
  <c r="E123" i="86" s="1"/>
  <c r="E118" i="84"/>
  <c r="AJ75" i="84"/>
  <c r="E123" i="84" s="1"/>
  <c r="J14" i="84"/>
  <c r="J154" i="84" s="1"/>
  <c r="E118" i="83"/>
  <c r="J14" i="83"/>
  <c r="J154" i="83" s="1"/>
  <c r="AJ75" i="83"/>
  <c r="E123" i="83" s="1"/>
  <c r="E130" i="101" l="1"/>
  <c r="E131" i="101" s="1"/>
  <c r="E119" i="83"/>
  <c r="BU3" i="10" s="1"/>
  <c r="E108" i="97"/>
  <c r="E119" i="84"/>
  <c r="E120" i="84" s="1"/>
  <c r="E130" i="94"/>
  <c r="E131" i="94" s="1"/>
  <c r="CH14" i="10" s="1"/>
  <c r="E130" i="83"/>
  <c r="E131" i="83" s="1"/>
  <c r="CH3" i="10" s="1"/>
  <c r="E108" i="93"/>
  <c r="E119" i="89"/>
  <c r="E120" i="89" s="1"/>
  <c r="E130" i="93"/>
  <c r="E131" i="93" s="1"/>
  <c r="CH13" i="10" s="1"/>
  <c r="E108" i="84"/>
  <c r="E108" i="86"/>
  <c r="E119" i="99"/>
  <c r="BU19" i="10" s="1"/>
  <c r="E130" i="90"/>
  <c r="E131" i="90" s="1"/>
  <c r="CH10" i="10" s="1"/>
  <c r="E131" i="96"/>
  <c r="CH16" i="10" s="1"/>
  <c r="E108" i="96"/>
  <c r="E130" i="97"/>
  <c r="E131" i="97" s="1"/>
  <c r="E130" i="98"/>
  <c r="E131" i="98" s="1"/>
  <c r="CH18" i="10" s="1"/>
  <c r="E119" i="100"/>
  <c r="E133" i="100" s="1"/>
  <c r="E108" i="100"/>
  <c r="E130" i="100"/>
  <c r="E131" i="100" s="1"/>
  <c r="CH20" i="10" s="1"/>
  <c r="E119" i="88"/>
  <c r="BH8" i="10" s="1"/>
  <c r="E108" i="88"/>
  <c r="E130" i="99"/>
  <c r="E131" i="99" s="1"/>
  <c r="E119" i="94"/>
  <c r="E133" i="94" s="1"/>
  <c r="E108" i="91"/>
  <c r="E108" i="89"/>
  <c r="E131" i="89"/>
  <c r="CH9" i="10" s="1"/>
  <c r="E131" i="86"/>
  <c r="E135" i="86" s="1"/>
  <c r="F156" i="86" s="1"/>
  <c r="E130" i="84"/>
  <c r="E131" i="84" s="1"/>
  <c r="E131" i="92"/>
  <c r="CH12" i="10" s="1"/>
  <c r="E119" i="97"/>
  <c r="BU17" i="10" s="1"/>
  <c r="E131" i="91"/>
  <c r="CH11" i="10" s="1"/>
  <c r="E108" i="90"/>
  <c r="E119" i="96"/>
  <c r="BH16" i="10" s="1"/>
  <c r="E108" i="98"/>
  <c r="E120" i="87"/>
  <c r="E120" i="91"/>
  <c r="BH21" i="10"/>
  <c r="BU21" i="10"/>
  <c r="BH13" i="10"/>
  <c r="BU13" i="10"/>
  <c r="E120" i="86"/>
  <c r="BH3" i="10"/>
  <c r="BH7" i="10"/>
  <c r="BU7" i="10"/>
  <c r="BH11" i="10"/>
  <c r="BU11" i="10"/>
  <c r="BH6" i="10"/>
  <c r="BU6" i="10"/>
  <c r="BH10" i="10"/>
  <c r="BU10" i="10"/>
  <c r="BH12" i="10"/>
  <c r="BU12" i="10"/>
  <c r="E133" i="101"/>
  <c r="E120" i="101"/>
  <c r="E120" i="92"/>
  <c r="E133" i="91"/>
  <c r="E120" i="90"/>
  <c r="E133" i="90"/>
  <c r="E133" i="87"/>
  <c r="BH5" i="10"/>
  <c r="E133" i="83"/>
  <c r="E119" i="95"/>
  <c r="E108" i="95"/>
  <c r="E119" i="98"/>
  <c r="E131" i="95"/>
  <c r="E133" i="93"/>
  <c r="E120" i="93"/>
  <c r="E131" i="88"/>
  <c r="E131" i="87"/>
  <c r="CH5" i="10"/>
  <c r="BX21" i="10"/>
  <c r="BX20" i="10"/>
  <c r="BX19" i="10"/>
  <c r="BX18" i="10"/>
  <c r="BX17" i="10"/>
  <c r="BX16" i="10"/>
  <c r="BX15" i="10"/>
  <c r="BX14" i="10"/>
  <c r="BX13" i="10"/>
  <c r="BX12" i="10"/>
  <c r="BX11" i="10"/>
  <c r="BX10" i="10"/>
  <c r="BX9" i="10"/>
  <c r="BX8" i="10"/>
  <c r="BX7" i="10"/>
  <c r="BX6" i="10"/>
  <c r="BX5" i="10"/>
  <c r="BX4" i="10"/>
  <c r="BX3" i="10"/>
  <c r="E126" i="6"/>
  <c r="CB2" i="10" s="1"/>
  <c r="BW21" i="10"/>
  <c r="BW20" i="10"/>
  <c r="BW19" i="10"/>
  <c r="BW18" i="10"/>
  <c r="BW17" i="10"/>
  <c r="BW16" i="10"/>
  <c r="BW15" i="10"/>
  <c r="BW14" i="10"/>
  <c r="BW13" i="10"/>
  <c r="BW12" i="10"/>
  <c r="BW11" i="10"/>
  <c r="BW10" i="10"/>
  <c r="BW9" i="10"/>
  <c r="BW8" i="10"/>
  <c r="BW7" i="10"/>
  <c r="BW6" i="10"/>
  <c r="BW5" i="10"/>
  <c r="BW4" i="10"/>
  <c r="BW3" i="10"/>
  <c r="E133" i="84" l="1"/>
  <c r="E135" i="84" s="1"/>
  <c r="F156" i="84" s="1"/>
  <c r="E120" i="83"/>
  <c r="BU4" i="10"/>
  <c r="BH4" i="10"/>
  <c r="E120" i="99"/>
  <c r="E133" i="99"/>
  <c r="E135" i="99" s="1"/>
  <c r="F156" i="99" s="1"/>
  <c r="BH19" i="10"/>
  <c r="BU9" i="10"/>
  <c r="E133" i="89"/>
  <c r="E135" i="89" s="1"/>
  <c r="F156" i="89" s="1"/>
  <c r="BH9" i="10"/>
  <c r="E120" i="94"/>
  <c r="BU14" i="10"/>
  <c r="BH14" i="10"/>
  <c r="E120" i="96"/>
  <c r="BH20" i="10"/>
  <c r="BU20" i="10"/>
  <c r="E120" i="100"/>
  <c r="E133" i="88"/>
  <c r="E135" i="88" s="1"/>
  <c r="F156" i="88" s="1"/>
  <c r="E120" i="88"/>
  <c r="BU8" i="10"/>
  <c r="E135" i="94"/>
  <c r="F156" i="94" s="1"/>
  <c r="E135" i="92"/>
  <c r="F156" i="92" s="1"/>
  <c r="E135" i="83"/>
  <c r="F156" i="83" s="1"/>
  <c r="E135" i="100"/>
  <c r="F156" i="100" s="1"/>
  <c r="E135" i="93"/>
  <c r="F156" i="93" s="1"/>
  <c r="E135" i="90"/>
  <c r="F156" i="90" s="1"/>
  <c r="CH6" i="10"/>
  <c r="E120" i="97"/>
  <c r="E133" i="96"/>
  <c r="E135" i="96" s="1"/>
  <c r="F156" i="96" s="1"/>
  <c r="BH17" i="10"/>
  <c r="E133" i="97"/>
  <c r="E135" i="97" s="1"/>
  <c r="F156" i="97" s="1"/>
  <c r="BU16" i="10"/>
  <c r="E135" i="91"/>
  <c r="F156" i="91" s="1"/>
  <c r="E120" i="95"/>
  <c r="BU15" i="10"/>
  <c r="BH18" i="10"/>
  <c r="BU18" i="10"/>
  <c r="E133" i="95"/>
  <c r="E135" i="95" s="1"/>
  <c r="F156" i="95" s="1"/>
  <c r="BH15" i="10"/>
  <c r="E135" i="101"/>
  <c r="F156" i="101" s="1"/>
  <c r="CH21" i="10"/>
  <c r="CH19" i="10"/>
  <c r="E133" i="98"/>
  <c r="E135" i="98" s="1"/>
  <c r="F156" i="98" s="1"/>
  <c r="E120" i="98"/>
  <c r="CH17" i="10"/>
  <c r="CH15" i="10"/>
  <c r="CH8" i="10"/>
  <c r="E135" i="87"/>
  <c r="F156" i="87" s="1"/>
  <c r="CH7" i="10"/>
  <c r="CH4" i="10"/>
  <c r="BX2" i="10"/>
  <c r="C111" i="6"/>
  <c r="AS21" i="10" l="1"/>
  <c r="AS20" i="10"/>
  <c r="AS19" i="10"/>
  <c r="AS18" i="10"/>
  <c r="AS17" i="10"/>
  <c r="AS16" i="10"/>
  <c r="AS15" i="10"/>
  <c r="AS14" i="10"/>
  <c r="AS13" i="10"/>
  <c r="AS12" i="10"/>
  <c r="AS11" i="10"/>
  <c r="AS10" i="10"/>
  <c r="AS9" i="10"/>
  <c r="AS8" i="10"/>
  <c r="AS7" i="10"/>
  <c r="AS6" i="10"/>
  <c r="AS5" i="10"/>
  <c r="AS4" i="10"/>
  <c r="AS3" i="10"/>
  <c r="AS2" i="10"/>
  <c r="AR21" i="10"/>
  <c r="AR20" i="10"/>
  <c r="AR19" i="10"/>
  <c r="AR18" i="10"/>
  <c r="AR17" i="10"/>
  <c r="AR16" i="10"/>
  <c r="AR15" i="10"/>
  <c r="AR14" i="10"/>
  <c r="AR13" i="10"/>
  <c r="AR12" i="10"/>
  <c r="AR11" i="10"/>
  <c r="AR10" i="10"/>
  <c r="AR9" i="10"/>
  <c r="AR8" i="10"/>
  <c r="AR7" i="10"/>
  <c r="AR6" i="10"/>
  <c r="AR5" i="10"/>
  <c r="AR4" i="10"/>
  <c r="AR3" i="10"/>
  <c r="AR2" i="10"/>
  <c r="AI21" i="10"/>
  <c r="AI20" i="10"/>
  <c r="AI19" i="10"/>
  <c r="AI18" i="10"/>
  <c r="AI17" i="10"/>
  <c r="AI16" i="10"/>
  <c r="AI15" i="10"/>
  <c r="AI14" i="10"/>
  <c r="AI13" i="10"/>
  <c r="AI12" i="10"/>
  <c r="AI11" i="10"/>
  <c r="AI10" i="10"/>
  <c r="AI9" i="10"/>
  <c r="AI8" i="10"/>
  <c r="AI7" i="10"/>
  <c r="AI6" i="10"/>
  <c r="AI5" i="10"/>
  <c r="AI4" i="10"/>
  <c r="AI3" i="10"/>
  <c r="AI2" i="10"/>
  <c r="AH21" i="10"/>
  <c r="AH20" i="10"/>
  <c r="AH19" i="10"/>
  <c r="AH18" i="10"/>
  <c r="AH17" i="10"/>
  <c r="AH16" i="10"/>
  <c r="AH15" i="10"/>
  <c r="AH14" i="10"/>
  <c r="AH13" i="10"/>
  <c r="AH12" i="10"/>
  <c r="AH11" i="10"/>
  <c r="AH10" i="10"/>
  <c r="AH9" i="10"/>
  <c r="AH8" i="10"/>
  <c r="AH7" i="10"/>
  <c r="AH6" i="10"/>
  <c r="AH5" i="10"/>
  <c r="AH4" i="10"/>
  <c r="AH3" i="10"/>
  <c r="AH2" i="10"/>
  <c r="AG21" i="10"/>
  <c r="AG20" i="10"/>
  <c r="AG19" i="10"/>
  <c r="AG18" i="10"/>
  <c r="AG17" i="10"/>
  <c r="AG16" i="10"/>
  <c r="AG15" i="10"/>
  <c r="AG14" i="10"/>
  <c r="AG13" i="10"/>
  <c r="AG12" i="10"/>
  <c r="AG11" i="10"/>
  <c r="AG10" i="10"/>
  <c r="AG9" i="10"/>
  <c r="AG8" i="10"/>
  <c r="AG7" i="10"/>
  <c r="AG6" i="10"/>
  <c r="AG5" i="10"/>
  <c r="AG4" i="10"/>
  <c r="AG3" i="10"/>
  <c r="AG2" i="10"/>
  <c r="AT21" i="10"/>
  <c r="AT20" i="10"/>
  <c r="AT19" i="10"/>
  <c r="AT18" i="10"/>
  <c r="AT17" i="10"/>
  <c r="AT16" i="10"/>
  <c r="AT15" i="10"/>
  <c r="AT14" i="10"/>
  <c r="AT13" i="10"/>
  <c r="AT12" i="10"/>
  <c r="AT11" i="10"/>
  <c r="AT10" i="10"/>
  <c r="AT9" i="10"/>
  <c r="AT8" i="10"/>
  <c r="AT7" i="10"/>
  <c r="AT6" i="10"/>
  <c r="AT5" i="10"/>
  <c r="AT4" i="10"/>
  <c r="AT3" i="10"/>
  <c r="AT2" i="10"/>
  <c r="J49" i="6"/>
  <c r="J48" i="6"/>
  <c r="J47" i="6"/>
  <c r="J46" i="6"/>
  <c r="BT5" i="10" l="1"/>
  <c r="BC21" i="10"/>
  <c r="AF21" i="10"/>
  <c r="AF20" i="10"/>
  <c r="AF19" i="10"/>
  <c r="AF18" i="10"/>
  <c r="AF17" i="10"/>
  <c r="AF16" i="10"/>
  <c r="AF15" i="10"/>
  <c r="AF14" i="10"/>
  <c r="AF13" i="10"/>
  <c r="AF12" i="10"/>
  <c r="AF11" i="10"/>
  <c r="AF10" i="10"/>
  <c r="AF9" i="10"/>
  <c r="AF8" i="10"/>
  <c r="AF7" i="10"/>
  <c r="AF6" i="10"/>
  <c r="AF5" i="10"/>
  <c r="AF4" i="10"/>
  <c r="AF3" i="10"/>
  <c r="AF2" i="10"/>
  <c r="M13" i="102" l="1"/>
  <c r="M14" i="102"/>
  <c r="M15" i="102"/>
  <c r="M16" i="102"/>
  <c r="M17" i="102"/>
  <c r="M18" i="102"/>
  <c r="M19" i="102"/>
  <c r="M20" i="102"/>
  <c r="M21" i="102"/>
  <c r="M22" i="102"/>
  <c r="M23" i="102"/>
  <c r="M24" i="102"/>
  <c r="M25" i="102"/>
  <c r="M26" i="102"/>
  <c r="M27" i="102"/>
  <c r="M28" i="102"/>
  <c r="M29" i="102"/>
  <c r="M30" i="102"/>
  <c r="M31" i="102"/>
  <c r="M3" i="102"/>
  <c r="N16" i="102" l="1"/>
  <c r="N27" i="102"/>
  <c r="N23" i="102"/>
  <c r="N24" i="102"/>
  <c r="N14" i="102"/>
  <c r="N30" i="102"/>
  <c r="N21" i="102"/>
  <c r="N28" i="102"/>
  <c r="N18" i="102"/>
  <c r="N25" i="102"/>
  <c r="N22" i="102"/>
  <c r="N13" i="102"/>
  <c r="N29" i="102"/>
  <c r="N20" i="102"/>
  <c r="N26" i="102"/>
  <c r="N17" i="102"/>
  <c r="N15" i="102"/>
  <c r="N31" i="102"/>
  <c r="N19" i="102"/>
  <c r="BL21" i="10" l="1"/>
  <c r="BI21" i="10"/>
  <c r="BL20" i="10"/>
  <c r="BI20" i="10"/>
  <c r="BL19" i="10"/>
  <c r="BI19" i="10"/>
  <c r="BI18" i="10"/>
  <c r="BL17" i="10"/>
  <c r="BK17" i="10"/>
  <c r="BL16" i="10"/>
  <c r="BI16" i="10"/>
  <c r="BL15" i="10"/>
  <c r="BL14" i="10"/>
  <c r="BI14" i="10"/>
  <c r="BL13" i="10"/>
  <c r="BI13" i="10"/>
  <c r="BL12" i="10"/>
  <c r="BI12" i="10"/>
  <c r="BI11" i="10"/>
  <c r="BL10" i="10"/>
  <c r="BI10" i="10"/>
  <c r="BL9" i="10"/>
  <c r="BI9" i="10"/>
  <c r="BL8" i="10"/>
  <c r="BI8" i="10"/>
  <c r="BL7" i="10"/>
  <c r="BI7" i="10"/>
  <c r="BK6" i="10"/>
  <c r="BL5" i="10"/>
  <c r="BI5" i="10"/>
  <c r="BL4" i="10"/>
  <c r="BL3" i="10"/>
  <c r="BI3" i="10"/>
  <c r="E113" i="6"/>
  <c r="E112" i="6"/>
  <c r="E21" i="10"/>
  <c r="E20" i="10"/>
  <c r="E19" i="10"/>
  <c r="E18" i="10"/>
  <c r="E17" i="10"/>
  <c r="E16" i="10"/>
  <c r="E15" i="10"/>
  <c r="E14" i="10"/>
  <c r="E13" i="10"/>
  <c r="E12" i="10"/>
  <c r="E11" i="10"/>
  <c r="E10" i="10"/>
  <c r="E9" i="10"/>
  <c r="E8" i="10"/>
  <c r="E7" i="10"/>
  <c r="E6" i="10"/>
  <c r="E5" i="10"/>
  <c r="E4" i="10"/>
  <c r="E3" i="10"/>
  <c r="AC21" i="10"/>
  <c r="AC20" i="10"/>
  <c r="AC19" i="10"/>
  <c r="AC18" i="10"/>
  <c r="AC17" i="10"/>
  <c r="AC16" i="10"/>
  <c r="AC15" i="10"/>
  <c r="AC14" i="10"/>
  <c r="AC13" i="10"/>
  <c r="AC12" i="10"/>
  <c r="AC11" i="10"/>
  <c r="AC10" i="10"/>
  <c r="AC9" i="10"/>
  <c r="AC8" i="10"/>
  <c r="AC7" i="10"/>
  <c r="AC6" i="10"/>
  <c r="AC5" i="10"/>
  <c r="AC4" i="10"/>
  <c r="AC3" i="10"/>
  <c r="AD21" i="10"/>
  <c r="AD20" i="10"/>
  <c r="AD19" i="10"/>
  <c r="AD18" i="10"/>
  <c r="AD17" i="10"/>
  <c r="AD16" i="10"/>
  <c r="AD15" i="10"/>
  <c r="AD14" i="10"/>
  <c r="AD13" i="10"/>
  <c r="AD12" i="10"/>
  <c r="AD11" i="10"/>
  <c r="AD10" i="10"/>
  <c r="AD9" i="10"/>
  <c r="AD8" i="10"/>
  <c r="AD7" i="10"/>
  <c r="AD6" i="10"/>
  <c r="AD5" i="10"/>
  <c r="AD4" i="10"/>
  <c r="AD3" i="10"/>
  <c r="AE21" i="10"/>
  <c r="AE20" i="10"/>
  <c r="AE19" i="10"/>
  <c r="AE18" i="10"/>
  <c r="AE17" i="10"/>
  <c r="AE16" i="10"/>
  <c r="AE15" i="10"/>
  <c r="AE14" i="10"/>
  <c r="AE13" i="10"/>
  <c r="AE12" i="10"/>
  <c r="AE11" i="10"/>
  <c r="AE10" i="10"/>
  <c r="AE9" i="10"/>
  <c r="AE8" i="10"/>
  <c r="AE7" i="10"/>
  <c r="AE6" i="10"/>
  <c r="AE5" i="10"/>
  <c r="AE4" i="10"/>
  <c r="AE3" i="10"/>
  <c r="CN21" i="10"/>
  <c r="CN20" i="10"/>
  <c r="CN19" i="10"/>
  <c r="CN18" i="10"/>
  <c r="CN17" i="10"/>
  <c r="CN16" i="10"/>
  <c r="CN15" i="10"/>
  <c r="CN14" i="10"/>
  <c r="CN13" i="10"/>
  <c r="CN12" i="10"/>
  <c r="CN11" i="10"/>
  <c r="CN10" i="10"/>
  <c r="CN9" i="10"/>
  <c r="CN8" i="10"/>
  <c r="CN7" i="10"/>
  <c r="CN6" i="10"/>
  <c r="CN5" i="10"/>
  <c r="CN4" i="10"/>
  <c r="CN3" i="10"/>
  <c r="CM21" i="10"/>
  <c r="CM20" i="10"/>
  <c r="CM19" i="10"/>
  <c r="CM18" i="10"/>
  <c r="CM17" i="10"/>
  <c r="CM16" i="10"/>
  <c r="CM15" i="10"/>
  <c r="CM14" i="10"/>
  <c r="CM13" i="10"/>
  <c r="CM12" i="10"/>
  <c r="CM11" i="10"/>
  <c r="CM10" i="10"/>
  <c r="CM9" i="10"/>
  <c r="CM8" i="10"/>
  <c r="CM7" i="10"/>
  <c r="CM6" i="10"/>
  <c r="CM5" i="10"/>
  <c r="CM4" i="10"/>
  <c r="CM3" i="10"/>
  <c r="CL21" i="10"/>
  <c r="CL20" i="10"/>
  <c r="CL19" i="10"/>
  <c r="CL18" i="10"/>
  <c r="CL17" i="10"/>
  <c r="CL16" i="10"/>
  <c r="CL15" i="10"/>
  <c r="CL14" i="10"/>
  <c r="CL13" i="10"/>
  <c r="CL12" i="10"/>
  <c r="CL11" i="10"/>
  <c r="CL10" i="10"/>
  <c r="CL9" i="10"/>
  <c r="CL8" i="10"/>
  <c r="CL7" i="10"/>
  <c r="CL6" i="10"/>
  <c r="CL5" i="10"/>
  <c r="CL4" i="10"/>
  <c r="CL3" i="10"/>
  <c r="CF21" i="10"/>
  <c r="CF20" i="10"/>
  <c r="CF19" i="10"/>
  <c r="CF18" i="10"/>
  <c r="CF17" i="10"/>
  <c r="CF16" i="10"/>
  <c r="CF15" i="10"/>
  <c r="CF14" i="10"/>
  <c r="CF13" i="10"/>
  <c r="CF12" i="10"/>
  <c r="CF11" i="10"/>
  <c r="CF10" i="10"/>
  <c r="CF9" i="10"/>
  <c r="CF8" i="10"/>
  <c r="CF7" i="10"/>
  <c r="CF6" i="10"/>
  <c r="CF5" i="10"/>
  <c r="CF4" i="10"/>
  <c r="CF3" i="10"/>
  <c r="CE21" i="10"/>
  <c r="CE20" i="10"/>
  <c r="CE19" i="10"/>
  <c r="CE18" i="10"/>
  <c r="CE17" i="10"/>
  <c r="CE16" i="10"/>
  <c r="CE15" i="10"/>
  <c r="CE14" i="10"/>
  <c r="CE13" i="10"/>
  <c r="CE12" i="10"/>
  <c r="CE11" i="10"/>
  <c r="CE10" i="10"/>
  <c r="CE9" i="10"/>
  <c r="CE8" i="10"/>
  <c r="CE7" i="10"/>
  <c r="CE6" i="10"/>
  <c r="CE5" i="10"/>
  <c r="CE4" i="10"/>
  <c r="CE3" i="10"/>
  <c r="CD21" i="10"/>
  <c r="CD20" i="10"/>
  <c r="CD19" i="10"/>
  <c r="CD18" i="10"/>
  <c r="CD17" i="10"/>
  <c r="CD16" i="10"/>
  <c r="CD15" i="10"/>
  <c r="CD14" i="10"/>
  <c r="CD13" i="10"/>
  <c r="CD12" i="10"/>
  <c r="CD11" i="10"/>
  <c r="CD10" i="10"/>
  <c r="CD9" i="10"/>
  <c r="CD8" i="10"/>
  <c r="CD7" i="10"/>
  <c r="CD6" i="10"/>
  <c r="CD5" i="10"/>
  <c r="CD4" i="10"/>
  <c r="CD3" i="10"/>
  <c r="CB21" i="10"/>
  <c r="CB20" i="10"/>
  <c r="CB19" i="10"/>
  <c r="CB18" i="10"/>
  <c r="CB17" i="10"/>
  <c r="CB16" i="10"/>
  <c r="CB15" i="10"/>
  <c r="CB14" i="10"/>
  <c r="CB13" i="10"/>
  <c r="CB12" i="10"/>
  <c r="CB11" i="10"/>
  <c r="CB10" i="10"/>
  <c r="CB9" i="10"/>
  <c r="CB8" i="10"/>
  <c r="CB7" i="10"/>
  <c r="CB6" i="10"/>
  <c r="CB5" i="10"/>
  <c r="CB4" i="10"/>
  <c r="CB3" i="10"/>
  <c r="BV21" i="10"/>
  <c r="BV20" i="10"/>
  <c r="BV19" i="10"/>
  <c r="BV18" i="10"/>
  <c r="BV17" i="10"/>
  <c r="BV16" i="10"/>
  <c r="BV15" i="10"/>
  <c r="BV14" i="10"/>
  <c r="BV13" i="10"/>
  <c r="BV12" i="10"/>
  <c r="BV11" i="10"/>
  <c r="BV10" i="10"/>
  <c r="BV9" i="10"/>
  <c r="BV8" i="10"/>
  <c r="BV7" i="10"/>
  <c r="BV6" i="10"/>
  <c r="BV5" i="10"/>
  <c r="BV4" i="10"/>
  <c r="BV3" i="10"/>
  <c r="BT21" i="10"/>
  <c r="BT20" i="10"/>
  <c r="BT19" i="10"/>
  <c r="BT18" i="10"/>
  <c r="BT17" i="10"/>
  <c r="BT16" i="10"/>
  <c r="BT15" i="10"/>
  <c r="BT14" i="10"/>
  <c r="BT13" i="10"/>
  <c r="BT12" i="10"/>
  <c r="BT11" i="10"/>
  <c r="BT10" i="10"/>
  <c r="BT9" i="10"/>
  <c r="BT8" i="10"/>
  <c r="BT7" i="10"/>
  <c r="BT6" i="10"/>
  <c r="BT4" i="10"/>
  <c r="BT3" i="10"/>
  <c r="BS21" i="10"/>
  <c r="BS20" i="10"/>
  <c r="BS19" i="10"/>
  <c r="BS18" i="10"/>
  <c r="BS17" i="10"/>
  <c r="BS16" i="10"/>
  <c r="BS15" i="10"/>
  <c r="BS14" i="10"/>
  <c r="BS13" i="10"/>
  <c r="BS12" i="10"/>
  <c r="BS11" i="10"/>
  <c r="BS10" i="10"/>
  <c r="BS9" i="10"/>
  <c r="BS8" i="10"/>
  <c r="BS7" i="10"/>
  <c r="BS6" i="10"/>
  <c r="BS5" i="10"/>
  <c r="BS4" i="10"/>
  <c r="BS3" i="10"/>
  <c r="BR21" i="10"/>
  <c r="BR20" i="10"/>
  <c r="BR19" i="10"/>
  <c r="BR18" i="10"/>
  <c r="BR17" i="10"/>
  <c r="BR16" i="10"/>
  <c r="BR15" i="10"/>
  <c r="BR14" i="10"/>
  <c r="BR13" i="10"/>
  <c r="BR12" i="10"/>
  <c r="BR11" i="10"/>
  <c r="BR10" i="10"/>
  <c r="BR9" i="10"/>
  <c r="BR8" i="10"/>
  <c r="BR7" i="10"/>
  <c r="BR6" i="10"/>
  <c r="BR5" i="10"/>
  <c r="BR4" i="10"/>
  <c r="BR3" i="10"/>
  <c r="BQ21" i="10"/>
  <c r="BQ20" i="10"/>
  <c r="BQ19" i="10"/>
  <c r="BQ18" i="10"/>
  <c r="BQ17" i="10"/>
  <c r="BQ16" i="10"/>
  <c r="BQ15" i="10"/>
  <c r="BQ14" i="10"/>
  <c r="BQ13" i="10"/>
  <c r="BQ12" i="10"/>
  <c r="BQ11" i="10"/>
  <c r="BQ10" i="10"/>
  <c r="BQ9" i="10"/>
  <c r="BQ8" i="10"/>
  <c r="BQ7" i="10"/>
  <c r="BQ6" i="10"/>
  <c r="BQ5" i="10"/>
  <c r="BQ4" i="10"/>
  <c r="BQ3" i="10"/>
  <c r="BP21" i="10"/>
  <c r="BP20" i="10"/>
  <c r="BP19" i="10"/>
  <c r="BP18" i="10"/>
  <c r="BP17" i="10"/>
  <c r="BP16" i="10"/>
  <c r="BP15" i="10"/>
  <c r="BP14" i="10"/>
  <c r="BP13" i="10"/>
  <c r="BP12" i="10"/>
  <c r="BP11" i="10"/>
  <c r="BP10" i="10"/>
  <c r="BP9" i="10"/>
  <c r="BP8" i="10"/>
  <c r="BP7" i="10"/>
  <c r="BP6" i="10"/>
  <c r="BP5" i="10"/>
  <c r="BP4" i="10"/>
  <c r="BP3" i="10"/>
  <c r="BO21" i="10"/>
  <c r="BO20" i="10"/>
  <c r="BO19" i="10"/>
  <c r="BO18" i="10"/>
  <c r="BO17" i="10"/>
  <c r="BO16" i="10"/>
  <c r="BO15" i="10"/>
  <c r="BO14" i="10"/>
  <c r="BO13" i="10"/>
  <c r="BO12" i="10"/>
  <c r="BO11" i="10"/>
  <c r="BO10" i="10"/>
  <c r="BO9" i="10"/>
  <c r="BO8" i="10"/>
  <c r="BO7" i="10"/>
  <c r="BO6" i="10"/>
  <c r="BO5" i="10"/>
  <c r="BO4" i="10"/>
  <c r="BO3" i="10"/>
  <c r="BM21" i="10"/>
  <c r="BM20" i="10"/>
  <c r="BM19" i="10"/>
  <c r="BM18" i="10"/>
  <c r="BM17" i="10"/>
  <c r="BM16" i="10"/>
  <c r="BM15" i="10"/>
  <c r="BM14" i="10"/>
  <c r="BM13" i="10"/>
  <c r="BM12" i="10"/>
  <c r="BM11" i="10"/>
  <c r="BM10" i="10"/>
  <c r="BM9" i="10"/>
  <c r="BM8" i="10"/>
  <c r="BM7" i="10"/>
  <c r="BM6" i="10"/>
  <c r="BM5" i="10"/>
  <c r="BM4" i="10"/>
  <c r="BM3" i="10"/>
  <c r="BJ21" i="10"/>
  <c r="BJ20" i="10"/>
  <c r="BJ19" i="10"/>
  <c r="BJ18" i="10"/>
  <c r="BJ17" i="10"/>
  <c r="BJ16" i="10"/>
  <c r="BJ15" i="10"/>
  <c r="BJ14" i="10"/>
  <c r="BJ13" i="10"/>
  <c r="BJ12" i="10"/>
  <c r="BJ11" i="10"/>
  <c r="BJ10" i="10"/>
  <c r="BJ9" i="10"/>
  <c r="BJ8" i="10"/>
  <c r="BJ7" i="10"/>
  <c r="BJ6" i="10"/>
  <c r="BJ5" i="10"/>
  <c r="BJ4" i="10"/>
  <c r="BJ3" i="10"/>
  <c r="BG21" i="10"/>
  <c r="BG20" i="10"/>
  <c r="BG19" i="10"/>
  <c r="BG18" i="10"/>
  <c r="BG17" i="10"/>
  <c r="BG16" i="10"/>
  <c r="BG15" i="10"/>
  <c r="BG14" i="10"/>
  <c r="BG13" i="10"/>
  <c r="BG12" i="10"/>
  <c r="BG11" i="10"/>
  <c r="BG10" i="10"/>
  <c r="BG9" i="10"/>
  <c r="BG8" i="10"/>
  <c r="BG7" i="10"/>
  <c r="BG6" i="10"/>
  <c r="BG5" i="10"/>
  <c r="BG4" i="10"/>
  <c r="BG3" i="10"/>
  <c r="BF21" i="10"/>
  <c r="BF20" i="10"/>
  <c r="BF19" i="10"/>
  <c r="BF18" i="10"/>
  <c r="BF17" i="10"/>
  <c r="BF16" i="10"/>
  <c r="BF15" i="10"/>
  <c r="BF14" i="10"/>
  <c r="BF13" i="10"/>
  <c r="BF12" i="10"/>
  <c r="BF11" i="10"/>
  <c r="BF10" i="10"/>
  <c r="BF9" i="10"/>
  <c r="BF8" i="10"/>
  <c r="BF7" i="10"/>
  <c r="BF6" i="10"/>
  <c r="BF5" i="10"/>
  <c r="BF4" i="10"/>
  <c r="BF3" i="10"/>
  <c r="BE21" i="10"/>
  <c r="BE20" i="10"/>
  <c r="BE19" i="10"/>
  <c r="BE18" i="10"/>
  <c r="BE17" i="10"/>
  <c r="BE16" i="10"/>
  <c r="BE15" i="10"/>
  <c r="BE14" i="10"/>
  <c r="BE13" i="10"/>
  <c r="BE12" i="10"/>
  <c r="BE11" i="10"/>
  <c r="BE10" i="10"/>
  <c r="BE9" i="10"/>
  <c r="BE8" i="10"/>
  <c r="BE7" i="10"/>
  <c r="BE6" i="10"/>
  <c r="BE5" i="10"/>
  <c r="BE4" i="10"/>
  <c r="BE3" i="10"/>
  <c r="BD21" i="10"/>
  <c r="BD20" i="10"/>
  <c r="BD19" i="10"/>
  <c r="BD18" i="10"/>
  <c r="BD17" i="10"/>
  <c r="BD16" i="10"/>
  <c r="BD15" i="10"/>
  <c r="BD14" i="10"/>
  <c r="BD13" i="10"/>
  <c r="BD12" i="10"/>
  <c r="BD11" i="10"/>
  <c r="BD10" i="10"/>
  <c r="BD9" i="10"/>
  <c r="BD8" i="10"/>
  <c r="BD7" i="10"/>
  <c r="BD6" i="10"/>
  <c r="BD5" i="10"/>
  <c r="BD4" i="10"/>
  <c r="BD3" i="10"/>
  <c r="BC20" i="10"/>
  <c r="BC19" i="10"/>
  <c r="BC18" i="10"/>
  <c r="BC17" i="10"/>
  <c r="BC16" i="10"/>
  <c r="BC15" i="10"/>
  <c r="BC14" i="10"/>
  <c r="BC13" i="10"/>
  <c r="BC12" i="10"/>
  <c r="BC11" i="10"/>
  <c r="BC10" i="10"/>
  <c r="BC9" i="10"/>
  <c r="BC8" i="10"/>
  <c r="BC7" i="10"/>
  <c r="BC6" i="10"/>
  <c r="BC5" i="10"/>
  <c r="BC4" i="10"/>
  <c r="BC3" i="10"/>
  <c r="BB21" i="10"/>
  <c r="BB20" i="10"/>
  <c r="BB19" i="10"/>
  <c r="BB18" i="10"/>
  <c r="BB17" i="10"/>
  <c r="BB16" i="10"/>
  <c r="BB15" i="10"/>
  <c r="BB14" i="10"/>
  <c r="BB13" i="10"/>
  <c r="BB12" i="10"/>
  <c r="BB11" i="10"/>
  <c r="BB10" i="10"/>
  <c r="BB9" i="10"/>
  <c r="BB8" i="10"/>
  <c r="BB7" i="10"/>
  <c r="BB6" i="10"/>
  <c r="BB5" i="10"/>
  <c r="BB4" i="10"/>
  <c r="BB3" i="10"/>
  <c r="AZ21" i="10"/>
  <c r="AZ20" i="10"/>
  <c r="AZ19" i="10"/>
  <c r="AZ18" i="10"/>
  <c r="AZ17" i="10"/>
  <c r="AZ16" i="10"/>
  <c r="AZ15" i="10"/>
  <c r="AZ14" i="10"/>
  <c r="AZ13" i="10"/>
  <c r="AZ12" i="10"/>
  <c r="AZ11" i="10"/>
  <c r="AZ10" i="10"/>
  <c r="AZ9" i="10"/>
  <c r="AZ8" i="10"/>
  <c r="AZ7" i="10"/>
  <c r="AZ6" i="10"/>
  <c r="AZ5" i="10"/>
  <c r="AZ4" i="10"/>
  <c r="AZ3" i="10"/>
  <c r="AO18" i="10"/>
  <c r="Y21" i="10"/>
  <c r="Y20" i="10"/>
  <c r="Y19" i="10"/>
  <c r="Y18" i="10"/>
  <c r="Y17" i="10"/>
  <c r="Y16" i="10"/>
  <c r="Y15" i="10"/>
  <c r="Y14" i="10"/>
  <c r="Y13" i="10"/>
  <c r="Y12" i="10"/>
  <c r="Y11" i="10"/>
  <c r="Y10" i="10"/>
  <c r="Y9" i="10"/>
  <c r="Y8" i="10"/>
  <c r="Y7" i="10"/>
  <c r="Y6" i="10"/>
  <c r="Y5" i="10"/>
  <c r="Y4" i="10"/>
  <c r="Y3" i="10"/>
  <c r="X21" i="10"/>
  <c r="X20" i="10"/>
  <c r="X19" i="10"/>
  <c r="X18" i="10"/>
  <c r="X17" i="10"/>
  <c r="X16" i="10"/>
  <c r="X15" i="10"/>
  <c r="X14" i="10"/>
  <c r="X13" i="10"/>
  <c r="X12" i="10"/>
  <c r="X11" i="10"/>
  <c r="X10" i="10"/>
  <c r="X9" i="10"/>
  <c r="X8" i="10"/>
  <c r="X7" i="10"/>
  <c r="X6" i="10"/>
  <c r="X5" i="10"/>
  <c r="X4" i="10"/>
  <c r="X3" i="10"/>
  <c r="V21" i="10"/>
  <c r="V20" i="10"/>
  <c r="V19" i="10"/>
  <c r="V18" i="10"/>
  <c r="V17" i="10"/>
  <c r="V16" i="10"/>
  <c r="V15" i="10"/>
  <c r="V14" i="10"/>
  <c r="V13" i="10"/>
  <c r="V12" i="10"/>
  <c r="V11" i="10"/>
  <c r="V10" i="10"/>
  <c r="V9" i="10"/>
  <c r="V8" i="10"/>
  <c r="V7" i="10"/>
  <c r="V6" i="10"/>
  <c r="V5" i="10"/>
  <c r="V4" i="10"/>
  <c r="V3" i="10"/>
  <c r="U21" i="10"/>
  <c r="U20" i="10"/>
  <c r="U19" i="10"/>
  <c r="U18" i="10"/>
  <c r="U17" i="10"/>
  <c r="U16" i="10"/>
  <c r="U15" i="10"/>
  <c r="U14" i="10"/>
  <c r="U13" i="10"/>
  <c r="U12" i="10"/>
  <c r="U11" i="10"/>
  <c r="U10" i="10"/>
  <c r="U9" i="10"/>
  <c r="U8" i="10"/>
  <c r="U7" i="10"/>
  <c r="U6" i="10"/>
  <c r="U5" i="10"/>
  <c r="U4" i="10"/>
  <c r="U3" i="10"/>
  <c r="S21" i="10"/>
  <c r="S20" i="10"/>
  <c r="S19" i="10"/>
  <c r="S18" i="10"/>
  <c r="S17" i="10"/>
  <c r="S16" i="10"/>
  <c r="S15" i="10"/>
  <c r="S14" i="10"/>
  <c r="S13" i="10"/>
  <c r="S12" i="10"/>
  <c r="S11" i="10"/>
  <c r="S10" i="10"/>
  <c r="S9" i="10"/>
  <c r="S8" i="10"/>
  <c r="S7" i="10"/>
  <c r="S6" i="10"/>
  <c r="S5" i="10"/>
  <c r="S4" i="10"/>
  <c r="S3" i="10"/>
  <c r="Q21" i="10"/>
  <c r="Q20" i="10"/>
  <c r="Q19" i="10"/>
  <c r="Q18" i="10"/>
  <c r="Q17" i="10"/>
  <c r="Q16" i="10"/>
  <c r="Q15" i="10"/>
  <c r="Q14" i="10"/>
  <c r="Q13" i="10"/>
  <c r="Q12" i="10"/>
  <c r="Q11" i="10"/>
  <c r="Q10" i="10"/>
  <c r="Q9" i="10"/>
  <c r="Q8" i="10"/>
  <c r="Q7" i="10"/>
  <c r="Q6" i="10"/>
  <c r="Q5" i="10"/>
  <c r="Q4" i="10"/>
  <c r="Q3" i="10"/>
  <c r="R21" i="10"/>
  <c r="R20" i="10"/>
  <c r="R19" i="10"/>
  <c r="R18" i="10"/>
  <c r="R17" i="10"/>
  <c r="R16" i="10"/>
  <c r="R15" i="10"/>
  <c r="R14" i="10"/>
  <c r="R13" i="10"/>
  <c r="R12" i="10"/>
  <c r="R11" i="10"/>
  <c r="R10" i="10"/>
  <c r="R9" i="10"/>
  <c r="R8" i="10"/>
  <c r="R7" i="10"/>
  <c r="R6" i="10"/>
  <c r="R5" i="10"/>
  <c r="R4" i="10"/>
  <c r="R3" i="10"/>
  <c r="T21" i="10"/>
  <c r="T20" i="10"/>
  <c r="T19" i="10"/>
  <c r="T18" i="10"/>
  <c r="T17" i="10"/>
  <c r="T16" i="10"/>
  <c r="T15" i="10"/>
  <c r="T14" i="10"/>
  <c r="T13" i="10"/>
  <c r="T12" i="10"/>
  <c r="T11" i="10"/>
  <c r="T10" i="10"/>
  <c r="T9" i="10"/>
  <c r="T8" i="10"/>
  <c r="T7" i="10"/>
  <c r="T6" i="10"/>
  <c r="T5" i="10"/>
  <c r="T4" i="10"/>
  <c r="T3" i="10"/>
  <c r="AO21" i="10"/>
  <c r="F21" i="10"/>
  <c r="AY20" i="10"/>
  <c r="AO20" i="10"/>
  <c r="F20" i="10"/>
  <c r="AO19" i="10"/>
  <c r="AO17" i="10"/>
  <c r="F17" i="10"/>
  <c r="AO16" i="10"/>
  <c r="AO15" i="10"/>
  <c r="F15" i="10"/>
  <c r="AO14" i="10"/>
  <c r="F14" i="10"/>
  <c r="AO13" i="10"/>
  <c r="AO12" i="10"/>
  <c r="F12" i="10"/>
  <c r="AO11" i="10"/>
  <c r="F11" i="10"/>
  <c r="AO10" i="10"/>
  <c r="AO9" i="10"/>
  <c r="F9" i="10"/>
  <c r="AO8" i="10"/>
  <c r="AY7" i="10"/>
  <c r="AO7" i="10"/>
  <c r="F7" i="10"/>
  <c r="AO6" i="10"/>
  <c r="F6" i="10"/>
  <c r="AO5" i="10"/>
  <c r="F5" i="10"/>
  <c r="AO4" i="10"/>
  <c r="F4" i="10"/>
  <c r="AO3" i="10"/>
  <c r="AB3" i="10"/>
  <c r="F3" i="10"/>
  <c r="AB75" i="6"/>
  <c r="AB76" i="6"/>
  <c r="AB77" i="6"/>
  <c r="AB78" i="6"/>
  <c r="AB79" i="6"/>
  <c r="AB80" i="6"/>
  <c r="AB81" i="6"/>
  <c r="AB82" i="6"/>
  <c r="AB83" i="6"/>
  <c r="AB84" i="6"/>
  <c r="AB85" i="6"/>
  <c r="AB74" i="6"/>
  <c r="AC75" i="6"/>
  <c r="AC76" i="6"/>
  <c r="AC77" i="6"/>
  <c r="AC78" i="6"/>
  <c r="AC79" i="6"/>
  <c r="AC80" i="6"/>
  <c r="AC81" i="6"/>
  <c r="AC82" i="6"/>
  <c r="AC83" i="6"/>
  <c r="AC84" i="6"/>
  <c r="AC85" i="6"/>
  <c r="AC74" i="6"/>
  <c r="J75" i="6"/>
  <c r="J76" i="6"/>
  <c r="J77" i="6"/>
  <c r="J78" i="6"/>
  <c r="J79" i="6"/>
  <c r="J80" i="6"/>
  <c r="J81" i="6"/>
  <c r="J82" i="6"/>
  <c r="J83" i="6"/>
  <c r="J84" i="6"/>
  <c r="J85" i="6"/>
  <c r="J74" i="6"/>
  <c r="Z6" i="10" l="1"/>
  <c r="Z10" i="10"/>
  <c r="Z14" i="10"/>
  <c r="Z18" i="10"/>
  <c r="Z3" i="10"/>
  <c r="Z11" i="10"/>
  <c r="Z19" i="10"/>
  <c r="Z4" i="10"/>
  <c r="Z8" i="10"/>
  <c r="Z12" i="10"/>
  <c r="Z16" i="10"/>
  <c r="Z20" i="10"/>
  <c r="Z7" i="10"/>
  <c r="Z15" i="10"/>
  <c r="Z5" i="10"/>
  <c r="Z9" i="10"/>
  <c r="Z13" i="10"/>
  <c r="Z17" i="10"/>
  <c r="Z21" i="10"/>
  <c r="BN8" i="10"/>
  <c r="BN16" i="10"/>
  <c r="BN20" i="10"/>
  <c r="BK21" i="10"/>
  <c r="BN4" i="10"/>
  <c r="BI17" i="10"/>
  <c r="BN15" i="10"/>
  <c r="BK3" i="10"/>
  <c r="BK7" i="10"/>
  <c r="BK14" i="10"/>
  <c r="BN14" i="10"/>
  <c r="BK18" i="10"/>
  <c r="BK5" i="10"/>
  <c r="BN21" i="10"/>
  <c r="BK13" i="10"/>
  <c r="BN19" i="10"/>
  <c r="AY21" i="10"/>
  <c r="CG21" i="10"/>
  <c r="CG20" i="10"/>
  <c r="AY19" i="10"/>
  <c r="CG19" i="10"/>
  <c r="AY18" i="10"/>
  <c r="AY17" i="10"/>
  <c r="CG17" i="10"/>
  <c r="AY16" i="10"/>
  <c r="CG16" i="10"/>
  <c r="AY15" i="10"/>
  <c r="CG15" i="10"/>
  <c r="AY14" i="10"/>
  <c r="CG14" i="10"/>
  <c r="AY13" i="10"/>
  <c r="AY12" i="10"/>
  <c r="AY11" i="10"/>
  <c r="AY10" i="10"/>
  <c r="CG10" i="10"/>
  <c r="AY9" i="10"/>
  <c r="AY8" i="10"/>
  <c r="CG7" i="10"/>
  <c r="AY6" i="10"/>
  <c r="CG6" i="10"/>
  <c r="AY5" i="10"/>
  <c r="AY4" i="10"/>
  <c r="CG4" i="10"/>
  <c r="AY3" i="10"/>
  <c r="CG3" i="10"/>
  <c r="AB12" i="10"/>
  <c r="W5" i="10"/>
  <c r="BK16" i="10"/>
  <c r="BN6" i="10"/>
  <c r="BK19" i="10"/>
  <c r="BN10" i="10"/>
  <c r="BN17" i="10"/>
  <c r="AB8" i="10"/>
  <c r="W6" i="10"/>
  <c r="W13" i="10"/>
  <c r="BK8" i="10"/>
  <c r="BN3" i="10"/>
  <c r="AB13" i="10"/>
  <c r="BI6" i="10"/>
  <c r="W14" i="10"/>
  <c r="BK10" i="10"/>
  <c r="BN11" i="10"/>
  <c r="AB16" i="10"/>
  <c r="W9" i="10"/>
  <c r="W17" i="10"/>
  <c r="W21" i="10"/>
  <c r="F13" i="10"/>
  <c r="W10" i="10"/>
  <c r="W18" i="10"/>
  <c r="BN7" i="10"/>
  <c r="F18" i="10"/>
  <c r="BI4" i="10"/>
  <c r="W7" i="10"/>
  <c r="W11" i="10"/>
  <c r="W15" i="10"/>
  <c r="W19" i="10"/>
  <c r="BK12" i="10"/>
  <c r="BK20" i="10"/>
  <c r="BN12" i="10"/>
  <c r="AB6" i="10"/>
  <c r="AB10" i="10"/>
  <c r="AB14" i="10"/>
  <c r="AB18" i="10"/>
  <c r="F19" i="10"/>
  <c r="BL6" i="10"/>
  <c r="AB20" i="10"/>
  <c r="CA15" i="10"/>
  <c r="BN18" i="10"/>
  <c r="BL18" i="10"/>
  <c r="BK11" i="10"/>
  <c r="BK15" i="10"/>
  <c r="AB5" i="10"/>
  <c r="AB9" i="10"/>
  <c r="AB17" i="10"/>
  <c r="AB21" i="10"/>
  <c r="F10" i="10"/>
  <c r="BN2" i="10"/>
  <c r="W4" i="10"/>
  <c r="W8" i="10"/>
  <c r="W12" i="10"/>
  <c r="W16" i="10"/>
  <c r="W20" i="10"/>
  <c r="BK4" i="10"/>
  <c r="BK9" i="10"/>
  <c r="BN5" i="10"/>
  <c r="BN9" i="10"/>
  <c r="BN13" i="10"/>
  <c r="AB7" i="10"/>
  <c r="AB11" i="10"/>
  <c r="AB15" i="10"/>
  <c r="AB19" i="10"/>
  <c r="F8" i="10"/>
  <c r="F16" i="10"/>
  <c r="BL11" i="10"/>
  <c r="W3" i="10"/>
  <c r="BK2" i="10"/>
  <c r="CA21" i="10"/>
  <c r="CA20" i="10"/>
  <c r="CA19" i="10"/>
  <c r="CA16" i="10"/>
  <c r="CA14" i="10"/>
  <c r="CA13" i="10"/>
  <c r="CA12" i="10"/>
  <c r="CA11" i="10"/>
  <c r="CA10" i="10"/>
  <c r="CA9" i="10"/>
  <c r="CA8" i="10"/>
  <c r="CA7" i="10"/>
  <c r="CA5" i="10"/>
  <c r="CA3" i="10"/>
  <c r="AJ80" i="6"/>
  <c r="AO80" i="6" a="1"/>
  <c r="AO80" i="6" s="1"/>
  <c r="E124" i="6" s="1"/>
  <c r="BW2" i="10" s="1"/>
  <c r="AJ73" i="6"/>
  <c r="AJ75" i="6"/>
  <c r="AO73" i="6" a="1"/>
  <c r="AO73" i="6" s="1"/>
  <c r="AO75" i="6" a="1"/>
  <c r="AO75" i="6" s="1"/>
  <c r="J63" i="6"/>
  <c r="J64" i="6"/>
  <c r="J65" i="6"/>
  <c r="I14" i="6"/>
  <c r="AB4" i="10" s="1"/>
  <c r="I142" i="85" l="1"/>
  <c r="J6" i="85"/>
  <c r="I142" i="101"/>
  <c r="J6" i="101"/>
  <c r="I142" i="96"/>
  <c r="J6" i="96"/>
  <c r="I142" i="95"/>
  <c r="I142" i="93"/>
  <c r="J6" i="93"/>
  <c r="I142" i="89"/>
  <c r="J6" i="89"/>
  <c r="J6" i="88"/>
  <c r="I142" i="84"/>
  <c r="J6" i="84"/>
  <c r="I142" i="83"/>
  <c r="I142" i="99"/>
  <c r="I142" i="91"/>
  <c r="J6" i="91"/>
  <c r="I142" i="87"/>
  <c r="J6" i="94"/>
  <c r="I142" i="90"/>
  <c r="I142" i="86"/>
  <c r="J6" i="86"/>
  <c r="I142" i="100"/>
  <c r="J6" i="100"/>
  <c r="I142" i="92"/>
  <c r="J6" i="92"/>
  <c r="I142" i="88"/>
  <c r="J6" i="83"/>
  <c r="J6" i="99"/>
  <c r="J6" i="98"/>
  <c r="J6" i="95"/>
  <c r="J6" i="87"/>
  <c r="I142" i="98"/>
  <c r="I142" i="97"/>
  <c r="J6" i="97"/>
  <c r="I142" i="94"/>
  <c r="J6" i="90"/>
  <c r="CJ17" i="10"/>
  <c r="CJ6" i="10"/>
  <c r="CA17" i="10"/>
  <c r="CA6" i="10"/>
  <c r="CG18" i="10"/>
  <c r="CG12" i="10"/>
  <c r="CG11" i="10"/>
  <c r="CG9" i="10"/>
  <c r="CG8" i="10"/>
  <c r="CG5" i="10"/>
  <c r="CJ15" i="10"/>
  <c r="CA4" i="10"/>
  <c r="BI15" i="10"/>
  <c r="CJ4" i="10"/>
  <c r="CA18" i="10"/>
  <c r="CI21" i="10"/>
  <c r="CJ21" i="10"/>
  <c r="CJ20" i="10"/>
  <c r="CJ19" i="10"/>
  <c r="CJ18" i="10"/>
  <c r="CJ16" i="10"/>
  <c r="CJ14" i="10"/>
  <c r="CJ13" i="10"/>
  <c r="CJ12" i="10"/>
  <c r="CJ11" i="10"/>
  <c r="CJ10" i="10"/>
  <c r="CJ9" i="10"/>
  <c r="CJ8" i="10"/>
  <c r="CJ7" i="10"/>
  <c r="CJ5" i="10"/>
  <c r="CJ3" i="10"/>
  <c r="J66" i="6"/>
  <c r="AY2" i="10" s="1"/>
  <c r="J50" i="6"/>
  <c r="BL2" i="10"/>
  <c r="AE2" i="10"/>
  <c r="AC2" i="10"/>
  <c r="CI17" i="10" l="1"/>
  <c r="CG13" i="10"/>
  <c r="CK21" i="10"/>
  <c r="CI12" i="10"/>
  <c r="CI8" i="10"/>
  <c r="Y2" i="10"/>
  <c r="CK17" i="10" l="1"/>
  <c r="CI20" i="10"/>
  <c r="CI19" i="10"/>
  <c r="CI18" i="10"/>
  <c r="CI16" i="10"/>
  <c r="CI15" i="10"/>
  <c r="CI14" i="10"/>
  <c r="CI13" i="10"/>
  <c r="CK12" i="10"/>
  <c r="CI11" i="10"/>
  <c r="CI10" i="10"/>
  <c r="CI9" i="10"/>
  <c r="CI7" i="10"/>
  <c r="CI6" i="10"/>
  <c r="CI5" i="10"/>
  <c r="CI4" i="10"/>
  <c r="CI3" i="10"/>
  <c r="E71" i="6"/>
  <c r="J71" i="6"/>
  <c r="CK8" i="10" l="1"/>
  <c r="CK20" i="10"/>
  <c r="CK19" i="10"/>
  <c r="CK18" i="10"/>
  <c r="CK16" i="10"/>
  <c r="CK15" i="10"/>
  <c r="CK14" i="10"/>
  <c r="CK13" i="10"/>
  <c r="CK11" i="10"/>
  <c r="CK10" i="10"/>
  <c r="CK9" i="10"/>
  <c r="CK7" i="10"/>
  <c r="CK6" i="10"/>
  <c r="CK5" i="10"/>
  <c r="CK4" i="10"/>
  <c r="CK3" i="10"/>
  <c r="D160" i="6" l="1"/>
  <c r="E154" i="6"/>
  <c r="E152" i="6"/>
  <c r="F150" i="6"/>
  <c r="E148" i="6"/>
  <c r="E146" i="6"/>
  <c r="I144" i="6"/>
  <c r="F144" i="6"/>
  <c r="D144" i="6"/>
  <c r="D142" i="6"/>
  <c r="E114" i="6"/>
  <c r="BI2" i="10"/>
  <c r="J95" i="6"/>
  <c r="E95" i="6"/>
  <c r="E130" i="6"/>
  <c r="J29" i="6"/>
  <c r="E29" i="6"/>
  <c r="I154" i="6"/>
  <c r="I150" i="6"/>
  <c r="I148" i="6"/>
  <c r="E118" i="6" l="1"/>
  <c r="E134" i="6"/>
  <c r="E100" i="6"/>
  <c r="E102" i="6"/>
  <c r="E123" i="6"/>
  <c r="E131" i="6" s="1"/>
  <c r="J14" i="6"/>
  <c r="J154" i="6" s="1"/>
  <c r="CH2" i="10" l="1"/>
  <c r="CA2" i="10"/>
  <c r="BV2" i="10"/>
  <c r="E108" i="6"/>
  <c r="E133" i="6" l="1"/>
  <c r="E135" i="6" s="1"/>
  <c r="BU2" i="10"/>
  <c r="BH2" i="10"/>
  <c r="E120" i="6"/>
  <c r="BM2" i="10"/>
  <c r="BJ2" i="10"/>
  <c r="F156" i="6" l="1"/>
  <c r="AX21" i="10"/>
  <c r="AX20" i="10"/>
  <c r="AX19" i="10"/>
  <c r="AX18" i="10"/>
  <c r="AX17" i="10"/>
  <c r="AX16" i="10"/>
  <c r="AX15" i="10"/>
  <c r="AX14" i="10"/>
  <c r="AX13" i="10"/>
  <c r="AX12" i="10"/>
  <c r="AX11" i="10"/>
  <c r="AX10" i="10"/>
  <c r="AX9" i="10"/>
  <c r="AX8" i="10"/>
  <c r="AX7" i="10"/>
  <c r="AX6" i="10"/>
  <c r="AX5" i="10"/>
  <c r="AX4" i="10"/>
  <c r="AW21" i="10"/>
  <c r="AW20" i="10"/>
  <c r="AW19" i="10"/>
  <c r="AW18" i="10"/>
  <c r="AW17" i="10"/>
  <c r="AW16" i="10"/>
  <c r="AW15" i="10"/>
  <c r="AW14" i="10"/>
  <c r="AW13" i="10"/>
  <c r="AW12" i="10"/>
  <c r="AW11" i="10"/>
  <c r="AW10" i="10"/>
  <c r="AW9" i="10"/>
  <c r="AW8" i="10"/>
  <c r="AW7" i="10"/>
  <c r="AW6" i="10"/>
  <c r="AW5" i="10"/>
  <c r="AW4" i="10"/>
  <c r="AV21" i="10"/>
  <c r="AV20" i="10"/>
  <c r="AV19" i="10"/>
  <c r="AV18" i="10"/>
  <c r="AV17" i="10"/>
  <c r="AV16" i="10"/>
  <c r="AV15" i="10"/>
  <c r="AV14" i="10"/>
  <c r="AV13" i="10"/>
  <c r="AV12" i="10"/>
  <c r="AV11" i="10"/>
  <c r="AV10" i="10"/>
  <c r="AV9" i="10"/>
  <c r="AV8" i="10"/>
  <c r="AV7" i="10"/>
  <c r="AV6" i="10"/>
  <c r="AV5" i="10"/>
  <c r="AV4" i="10"/>
  <c r="AU21" i="10"/>
  <c r="AU20" i="10"/>
  <c r="AU19" i="10"/>
  <c r="AU18" i="10"/>
  <c r="AU17" i="10"/>
  <c r="AU16" i="10"/>
  <c r="AU15" i="10"/>
  <c r="AU14" i="10"/>
  <c r="AU13" i="10"/>
  <c r="AU12" i="10"/>
  <c r="AU11" i="10"/>
  <c r="AU10" i="10"/>
  <c r="AU9" i="10"/>
  <c r="AU8" i="10"/>
  <c r="AU7" i="10"/>
  <c r="AU6" i="10"/>
  <c r="AU5" i="10"/>
  <c r="AU4" i="10"/>
  <c r="AQ21" i="10" l="1"/>
  <c r="AQ20" i="10"/>
  <c r="AQ19" i="10"/>
  <c r="AQ18" i="10"/>
  <c r="AQ17" i="10"/>
  <c r="AQ16" i="10"/>
  <c r="AQ15" i="10"/>
  <c r="AQ14" i="10"/>
  <c r="AQ13" i="10"/>
  <c r="AQ12" i="10"/>
  <c r="AQ11" i="10"/>
  <c r="AQ10" i="10"/>
  <c r="AQ9" i="10"/>
  <c r="AQ8" i="10"/>
  <c r="AQ7" i="10"/>
  <c r="AQ6" i="10"/>
  <c r="AQ5" i="10"/>
  <c r="AQ4" i="10"/>
  <c r="AP21" i="10"/>
  <c r="AP20" i="10"/>
  <c r="AP19" i="10"/>
  <c r="AP18" i="10"/>
  <c r="AP17" i="10"/>
  <c r="AP16" i="10"/>
  <c r="AP15" i="10"/>
  <c r="AP14" i="10"/>
  <c r="AP13" i="10"/>
  <c r="AP12" i="10"/>
  <c r="AP11" i="10"/>
  <c r="AP10" i="10"/>
  <c r="AP9" i="10"/>
  <c r="AP8" i="10"/>
  <c r="AP7" i="10"/>
  <c r="AP6" i="10"/>
  <c r="AP5" i="10"/>
  <c r="AP4" i="10"/>
  <c r="BA3" i="10" l="1"/>
  <c r="AX3" i="10"/>
  <c r="AW3" i="10"/>
  <c r="AV3" i="10"/>
  <c r="AU3" i="10"/>
  <c r="AQ3" i="10"/>
  <c r="AP3" i="10"/>
  <c r="AN3" i="10"/>
  <c r="AM3" i="10"/>
  <c r="AL3" i="10"/>
  <c r="AK3" i="10"/>
  <c r="AJ3" i="10"/>
  <c r="B3" i="10"/>
  <c r="G3" i="10"/>
  <c r="H3" i="10"/>
  <c r="I3" i="10"/>
  <c r="J3" i="10"/>
  <c r="K3" i="10"/>
  <c r="L3" i="10"/>
  <c r="M3" i="10"/>
  <c r="N3" i="10"/>
  <c r="O3" i="10"/>
  <c r="P3" i="10"/>
  <c r="B4" i="10"/>
  <c r="G4" i="10"/>
  <c r="H4" i="10"/>
  <c r="I4" i="10"/>
  <c r="J4" i="10"/>
  <c r="K4" i="10"/>
  <c r="L4" i="10"/>
  <c r="M4" i="10"/>
  <c r="N4" i="10"/>
  <c r="O4" i="10"/>
  <c r="P4" i="10"/>
  <c r="AJ4" i="10"/>
  <c r="AK4" i="10"/>
  <c r="AL4" i="10"/>
  <c r="AM4" i="10"/>
  <c r="AN4" i="10"/>
  <c r="BA4" i="10"/>
  <c r="B5" i="10"/>
  <c r="G5" i="10"/>
  <c r="H5" i="10"/>
  <c r="I5" i="10"/>
  <c r="J5" i="10"/>
  <c r="K5" i="10"/>
  <c r="L5" i="10"/>
  <c r="M5" i="10"/>
  <c r="N5" i="10"/>
  <c r="O5" i="10"/>
  <c r="P5" i="10"/>
  <c r="AJ5" i="10"/>
  <c r="AK5" i="10"/>
  <c r="AL5" i="10"/>
  <c r="AM5" i="10"/>
  <c r="AN5" i="10"/>
  <c r="BA5" i="10"/>
  <c r="B6" i="10"/>
  <c r="G6" i="10"/>
  <c r="H6" i="10"/>
  <c r="I6" i="10"/>
  <c r="J6" i="10"/>
  <c r="K6" i="10"/>
  <c r="L6" i="10"/>
  <c r="M6" i="10"/>
  <c r="N6" i="10"/>
  <c r="O6" i="10"/>
  <c r="P6" i="10"/>
  <c r="AJ6" i="10"/>
  <c r="AK6" i="10"/>
  <c r="AL6" i="10"/>
  <c r="AM6" i="10"/>
  <c r="AN6" i="10"/>
  <c r="BA6" i="10"/>
  <c r="B7" i="10"/>
  <c r="G7" i="10"/>
  <c r="H7" i="10"/>
  <c r="I7" i="10"/>
  <c r="J7" i="10"/>
  <c r="K7" i="10"/>
  <c r="L7" i="10"/>
  <c r="M7" i="10"/>
  <c r="N7" i="10"/>
  <c r="O7" i="10"/>
  <c r="P7" i="10"/>
  <c r="AJ7" i="10"/>
  <c r="AK7" i="10"/>
  <c r="AL7" i="10"/>
  <c r="AM7" i="10"/>
  <c r="AN7" i="10"/>
  <c r="BA7" i="10"/>
  <c r="B8" i="10"/>
  <c r="G8" i="10"/>
  <c r="H8" i="10"/>
  <c r="I8" i="10"/>
  <c r="J8" i="10"/>
  <c r="K8" i="10"/>
  <c r="L8" i="10"/>
  <c r="M8" i="10"/>
  <c r="N8" i="10"/>
  <c r="O8" i="10"/>
  <c r="P8" i="10"/>
  <c r="AJ8" i="10"/>
  <c r="AK8" i="10"/>
  <c r="AL8" i="10"/>
  <c r="AM8" i="10"/>
  <c r="AN8" i="10"/>
  <c r="BA8" i="10"/>
  <c r="B9" i="10"/>
  <c r="G9" i="10"/>
  <c r="H9" i="10"/>
  <c r="I9" i="10"/>
  <c r="J9" i="10"/>
  <c r="K9" i="10"/>
  <c r="L9" i="10"/>
  <c r="M9" i="10"/>
  <c r="N9" i="10"/>
  <c r="O9" i="10"/>
  <c r="P9" i="10"/>
  <c r="AJ9" i="10"/>
  <c r="AK9" i="10"/>
  <c r="AL9" i="10"/>
  <c r="AM9" i="10"/>
  <c r="AN9" i="10"/>
  <c r="BA9" i="10"/>
  <c r="B10" i="10"/>
  <c r="G10" i="10"/>
  <c r="H10" i="10"/>
  <c r="I10" i="10"/>
  <c r="J10" i="10"/>
  <c r="K10" i="10"/>
  <c r="L10" i="10"/>
  <c r="M10" i="10"/>
  <c r="N10" i="10"/>
  <c r="O10" i="10"/>
  <c r="P10" i="10"/>
  <c r="AJ10" i="10"/>
  <c r="AK10" i="10"/>
  <c r="AL10" i="10"/>
  <c r="AM10" i="10"/>
  <c r="AN10" i="10"/>
  <c r="BA10" i="10"/>
  <c r="B11" i="10"/>
  <c r="G11" i="10"/>
  <c r="H11" i="10"/>
  <c r="I11" i="10"/>
  <c r="J11" i="10"/>
  <c r="K11" i="10"/>
  <c r="L11" i="10"/>
  <c r="M11" i="10"/>
  <c r="N11" i="10"/>
  <c r="O11" i="10"/>
  <c r="P11" i="10"/>
  <c r="AJ11" i="10"/>
  <c r="AK11" i="10"/>
  <c r="AL11" i="10"/>
  <c r="AM11" i="10"/>
  <c r="AN11" i="10"/>
  <c r="BA11" i="10"/>
  <c r="B12" i="10"/>
  <c r="G12" i="10"/>
  <c r="H12" i="10"/>
  <c r="I12" i="10"/>
  <c r="J12" i="10"/>
  <c r="K12" i="10"/>
  <c r="L12" i="10"/>
  <c r="M12" i="10"/>
  <c r="N12" i="10"/>
  <c r="O12" i="10"/>
  <c r="P12" i="10"/>
  <c r="AJ12" i="10"/>
  <c r="AK12" i="10"/>
  <c r="AL12" i="10"/>
  <c r="AM12" i="10"/>
  <c r="AN12" i="10"/>
  <c r="BA12" i="10"/>
  <c r="B13" i="10"/>
  <c r="G13" i="10"/>
  <c r="H13" i="10"/>
  <c r="I13" i="10"/>
  <c r="J13" i="10"/>
  <c r="K13" i="10"/>
  <c r="L13" i="10"/>
  <c r="M13" i="10"/>
  <c r="N13" i="10"/>
  <c r="O13" i="10"/>
  <c r="P13" i="10"/>
  <c r="AJ13" i="10"/>
  <c r="AK13" i="10"/>
  <c r="AL13" i="10"/>
  <c r="AM13" i="10"/>
  <c r="AN13" i="10"/>
  <c r="BA13" i="10"/>
  <c r="B14" i="10"/>
  <c r="G14" i="10"/>
  <c r="H14" i="10"/>
  <c r="I14" i="10"/>
  <c r="J14" i="10"/>
  <c r="K14" i="10"/>
  <c r="L14" i="10"/>
  <c r="M14" i="10"/>
  <c r="N14" i="10"/>
  <c r="O14" i="10"/>
  <c r="P14" i="10"/>
  <c r="AJ14" i="10"/>
  <c r="AK14" i="10"/>
  <c r="AL14" i="10"/>
  <c r="AM14" i="10"/>
  <c r="AN14" i="10"/>
  <c r="BA14" i="10"/>
  <c r="B15" i="10"/>
  <c r="G15" i="10"/>
  <c r="H15" i="10"/>
  <c r="I15" i="10"/>
  <c r="J15" i="10"/>
  <c r="K15" i="10"/>
  <c r="L15" i="10"/>
  <c r="M15" i="10"/>
  <c r="N15" i="10"/>
  <c r="O15" i="10"/>
  <c r="P15" i="10"/>
  <c r="AJ15" i="10"/>
  <c r="AK15" i="10"/>
  <c r="AL15" i="10"/>
  <c r="AM15" i="10"/>
  <c r="AN15" i="10"/>
  <c r="BA15" i="10"/>
  <c r="B16" i="10"/>
  <c r="G16" i="10"/>
  <c r="H16" i="10"/>
  <c r="I16" i="10"/>
  <c r="J16" i="10"/>
  <c r="K16" i="10"/>
  <c r="L16" i="10"/>
  <c r="M16" i="10"/>
  <c r="N16" i="10"/>
  <c r="O16" i="10"/>
  <c r="P16" i="10"/>
  <c r="AJ16" i="10"/>
  <c r="AK16" i="10"/>
  <c r="AL16" i="10"/>
  <c r="AM16" i="10"/>
  <c r="AN16" i="10"/>
  <c r="BA16" i="10"/>
  <c r="B17" i="10"/>
  <c r="G17" i="10"/>
  <c r="H17" i="10"/>
  <c r="I17" i="10"/>
  <c r="J17" i="10"/>
  <c r="K17" i="10"/>
  <c r="L17" i="10"/>
  <c r="M17" i="10"/>
  <c r="N17" i="10"/>
  <c r="O17" i="10"/>
  <c r="P17" i="10"/>
  <c r="AJ17" i="10"/>
  <c r="AK17" i="10"/>
  <c r="AL17" i="10"/>
  <c r="AM17" i="10"/>
  <c r="AN17" i="10"/>
  <c r="BA17" i="10"/>
  <c r="B18" i="10"/>
  <c r="G18" i="10"/>
  <c r="H18" i="10"/>
  <c r="I18" i="10"/>
  <c r="J18" i="10"/>
  <c r="K18" i="10"/>
  <c r="L18" i="10"/>
  <c r="M18" i="10"/>
  <c r="N18" i="10"/>
  <c r="O18" i="10"/>
  <c r="P18" i="10"/>
  <c r="AJ18" i="10"/>
  <c r="AK18" i="10"/>
  <c r="AL18" i="10"/>
  <c r="AM18" i="10"/>
  <c r="AN18" i="10"/>
  <c r="BA18" i="10"/>
  <c r="B19" i="10"/>
  <c r="G19" i="10"/>
  <c r="H19" i="10"/>
  <c r="I19" i="10"/>
  <c r="J19" i="10"/>
  <c r="K19" i="10"/>
  <c r="L19" i="10"/>
  <c r="M19" i="10"/>
  <c r="N19" i="10"/>
  <c r="O19" i="10"/>
  <c r="P19" i="10"/>
  <c r="AJ19" i="10"/>
  <c r="AK19" i="10"/>
  <c r="AL19" i="10"/>
  <c r="AM19" i="10"/>
  <c r="AN19" i="10"/>
  <c r="BA19" i="10"/>
  <c r="B20" i="10"/>
  <c r="G20" i="10"/>
  <c r="H20" i="10"/>
  <c r="I20" i="10"/>
  <c r="J20" i="10"/>
  <c r="K20" i="10"/>
  <c r="L20" i="10"/>
  <c r="M20" i="10"/>
  <c r="N20" i="10"/>
  <c r="O20" i="10"/>
  <c r="P20" i="10"/>
  <c r="AJ20" i="10"/>
  <c r="AK20" i="10"/>
  <c r="AL20" i="10"/>
  <c r="AM20" i="10"/>
  <c r="AN20" i="10"/>
  <c r="BA20" i="10"/>
  <c r="B21" i="10"/>
  <c r="G21" i="10"/>
  <c r="H21" i="10"/>
  <c r="I21" i="10"/>
  <c r="J21" i="10"/>
  <c r="K21" i="10"/>
  <c r="L21" i="10"/>
  <c r="M21" i="10"/>
  <c r="N21" i="10"/>
  <c r="O21" i="10"/>
  <c r="P21" i="10"/>
  <c r="AJ21" i="10"/>
  <c r="AK21" i="10"/>
  <c r="AL21" i="10"/>
  <c r="AM21" i="10"/>
  <c r="AN21" i="10"/>
  <c r="BA21" i="10"/>
  <c r="AA15" i="10" l="1"/>
  <c r="AA11" i="10"/>
  <c r="AA21" i="10"/>
  <c r="AA8" i="10"/>
  <c r="AA4" i="10"/>
  <c r="AA20" i="10"/>
  <c r="AA19" i="10"/>
  <c r="AA16" i="10"/>
  <c r="AA13" i="10"/>
  <c r="AA12" i="10"/>
  <c r="AA18" i="10"/>
  <c r="AA17" i="10"/>
  <c r="AA14" i="10"/>
  <c r="AA10" i="10"/>
  <c r="AA9" i="10"/>
  <c r="AA7" i="10"/>
  <c r="AA6" i="10"/>
  <c r="AA5" i="10"/>
  <c r="AA3" i="10"/>
  <c r="CN2" i="10"/>
  <c r="CM2" i="10"/>
  <c r="CL2" i="10"/>
  <c r="CF2" i="10"/>
  <c r="CE2" i="10"/>
  <c r="CD2" i="10"/>
  <c r="BT2" i="10"/>
  <c r="BS2" i="10"/>
  <c r="BQ2" i="10"/>
  <c r="BP2" i="10"/>
  <c r="BG2" i="10"/>
  <c r="BF2" i="10"/>
  <c r="BE2" i="10"/>
  <c r="BD2" i="10"/>
  <c r="BC2" i="10"/>
  <c r="AX2" i="10"/>
  <c r="AW2" i="10"/>
  <c r="AV2" i="10"/>
  <c r="AU2" i="10"/>
  <c r="AQ2" i="10"/>
  <c r="AP2" i="10"/>
  <c r="AN2" i="10"/>
  <c r="AM2" i="10"/>
  <c r="AL2" i="10"/>
  <c r="AK2" i="10"/>
  <c r="AJ2" i="10"/>
  <c r="AD2" i="10"/>
  <c r="X2" i="10"/>
  <c r="V2" i="10"/>
  <c r="U2" i="10"/>
  <c r="T2" i="10"/>
  <c r="S2" i="10"/>
  <c r="R2" i="10"/>
  <c r="Q2" i="10"/>
  <c r="P2" i="10"/>
  <c r="O2" i="10"/>
  <c r="N2" i="10"/>
  <c r="M2" i="10"/>
  <c r="L2" i="10"/>
  <c r="K2" i="10"/>
  <c r="J2" i="10"/>
  <c r="I2" i="10"/>
  <c r="H2" i="10"/>
  <c r="G2" i="10"/>
  <c r="E2" i="10"/>
  <c r="B2" i="10"/>
  <c r="Z2" i="10" l="1"/>
  <c r="J25" i="12" s="1"/>
  <c r="BC5" i="12" l="1"/>
  <c r="BR2" i="10" l="1"/>
  <c r="BO2" i="10"/>
  <c r="AO2" i="10"/>
  <c r="W2" i="10"/>
  <c r="AA2" i="10" s="1"/>
  <c r="F2" i="10" l="1"/>
  <c r="AB2" i="10"/>
  <c r="CG2" i="10"/>
  <c r="CJ2" i="10" l="1"/>
  <c r="I142" i="6" l="1"/>
  <c r="J6" i="6"/>
  <c r="C6" i="10"/>
  <c r="C9" i="10"/>
  <c r="C13" i="10"/>
  <c r="C16" i="10"/>
  <c r="C19" i="10"/>
  <c r="C7" i="10"/>
  <c r="C10" i="10"/>
  <c r="C14" i="10"/>
  <c r="C17" i="10"/>
  <c r="C20" i="10"/>
  <c r="C3" i="10"/>
  <c r="C4" i="10"/>
  <c r="C8" i="10"/>
  <c r="C11" i="10"/>
  <c r="C18" i="10"/>
  <c r="C21" i="10"/>
  <c r="C5" i="10"/>
  <c r="C12" i="10"/>
  <c r="C15" i="10"/>
  <c r="C2" i="10"/>
  <c r="D5" i="10"/>
  <c r="D12" i="10"/>
  <c r="D15" i="10"/>
  <c r="D9" i="10"/>
  <c r="D13" i="10"/>
  <c r="D16" i="10"/>
  <c r="D19" i="10"/>
  <c r="D7" i="10"/>
  <c r="D10" i="10"/>
  <c r="D14" i="10"/>
  <c r="D17" i="10"/>
  <c r="D20" i="10"/>
  <c r="D3" i="10"/>
  <c r="D4" i="10"/>
  <c r="D8" i="10"/>
  <c r="D11" i="10"/>
  <c r="D21" i="10"/>
  <c r="D6" i="10"/>
  <c r="D18" i="10"/>
  <c r="D2" i="10"/>
  <c r="J39" i="12"/>
  <c r="J30" i="12"/>
  <c r="J33" i="12"/>
  <c r="J35" i="12"/>
  <c r="J36" i="12"/>
  <c r="J38" i="12"/>
  <c r="J42" i="12"/>
  <c r="J43" i="12"/>
  <c r="J31" i="12"/>
  <c r="J37" i="12"/>
  <c r="J40" i="12"/>
  <c r="J41" i="12"/>
  <c r="J44" i="12"/>
  <c r="J32" i="12"/>
  <c r="J45" i="12" l="1"/>
  <c r="J27" i="12" l="1"/>
  <c r="J28" i="12"/>
  <c r="J29" i="12"/>
  <c r="J26" i="12"/>
  <c r="BE13" i="12"/>
  <c r="BD13" i="12"/>
  <c r="BC13" i="12"/>
  <c r="BE12" i="12"/>
  <c r="BD12" i="12"/>
  <c r="BC12" i="12"/>
  <c r="BE11" i="12"/>
  <c r="BD11" i="12"/>
  <c r="BC11" i="12"/>
  <c r="BC9" i="12"/>
  <c r="E26" i="12"/>
  <c r="F26" i="12"/>
  <c r="E27" i="12"/>
  <c r="F27" i="12"/>
  <c r="E28" i="12"/>
  <c r="F28" i="12"/>
  <c r="E29" i="12"/>
  <c r="F29" i="12"/>
  <c r="E30" i="12"/>
  <c r="F30" i="12"/>
  <c r="E31" i="12"/>
  <c r="F31" i="12"/>
  <c r="E32" i="12"/>
  <c r="F32" i="12"/>
  <c r="E33" i="12"/>
  <c r="F33" i="12"/>
  <c r="E35" i="12"/>
  <c r="F35" i="12"/>
  <c r="E36" i="12"/>
  <c r="F36" i="12"/>
  <c r="E37" i="12"/>
  <c r="F37" i="12"/>
  <c r="E38" i="12"/>
  <c r="F38" i="12"/>
  <c r="E39" i="12"/>
  <c r="F39" i="12"/>
  <c r="E40" i="12"/>
  <c r="F40" i="12"/>
  <c r="E41" i="12"/>
  <c r="F41" i="12"/>
  <c r="E42" i="12"/>
  <c r="F42" i="12"/>
  <c r="E43" i="12"/>
  <c r="F43" i="12"/>
  <c r="E44" i="12"/>
  <c r="F44" i="12"/>
  <c r="E45" i="12"/>
  <c r="F45" i="12"/>
  <c r="G26" i="12"/>
  <c r="G27" i="12"/>
  <c r="G28" i="12"/>
  <c r="G29" i="12"/>
  <c r="G30" i="12"/>
  <c r="G31" i="12"/>
  <c r="G32" i="12"/>
  <c r="G33" i="12"/>
  <c r="G35" i="12"/>
  <c r="G36" i="12"/>
  <c r="G37" i="12"/>
  <c r="G38" i="12"/>
  <c r="G39" i="12"/>
  <c r="G40" i="12"/>
  <c r="G41" i="12"/>
  <c r="G42" i="12"/>
  <c r="G43" i="12"/>
  <c r="G44" i="12"/>
  <c r="G45" i="12"/>
  <c r="E158" i="85" l="1"/>
  <c r="H158" i="85"/>
  <c r="H160" i="85"/>
  <c r="E158" i="101"/>
  <c r="E158" i="100"/>
  <c r="E158" i="99"/>
  <c r="E158" i="98"/>
  <c r="H160" i="97"/>
  <c r="H160" i="96"/>
  <c r="H160" i="95"/>
  <c r="H160" i="84"/>
  <c r="H160" i="101"/>
  <c r="H160" i="100"/>
  <c r="H160" i="99"/>
  <c r="H160" i="98"/>
  <c r="H158" i="94"/>
  <c r="H158" i="93"/>
  <c r="H158" i="92"/>
  <c r="H158" i="91"/>
  <c r="H158" i="90"/>
  <c r="H158" i="89"/>
  <c r="H158" i="88"/>
  <c r="H158" i="87"/>
  <c r="H158" i="86"/>
  <c r="H158" i="84"/>
  <c r="H158" i="83"/>
  <c r="E158" i="87"/>
  <c r="E158" i="84"/>
  <c r="E158" i="83"/>
  <c r="H158" i="99"/>
  <c r="H158" i="98"/>
  <c r="E158" i="97"/>
  <c r="E158" i="96"/>
  <c r="E158" i="95"/>
  <c r="H160" i="94"/>
  <c r="H160" i="93"/>
  <c r="H160" i="92"/>
  <c r="H160" i="91"/>
  <c r="H160" i="89"/>
  <c r="H160" i="83"/>
  <c r="H158" i="97"/>
  <c r="H158" i="96"/>
  <c r="H158" i="95"/>
  <c r="E158" i="94"/>
  <c r="E158" i="93"/>
  <c r="E158" i="92"/>
  <c r="E158" i="91"/>
  <c r="E158" i="90"/>
  <c r="E158" i="89"/>
  <c r="E158" i="88"/>
  <c r="E158" i="86"/>
  <c r="H160" i="90"/>
  <c r="H160" i="88"/>
  <c r="H160" i="87"/>
  <c r="H160" i="86"/>
  <c r="H158" i="101"/>
  <c r="H158" i="100"/>
  <c r="E158" i="6"/>
  <c r="H160" i="6"/>
  <c r="H158" i="6"/>
  <c r="M28" i="12"/>
  <c r="M41" i="12" l="1"/>
  <c r="M39" i="12"/>
  <c r="M26" i="12"/>
  <c r="M44" i="12"/>
  <c r="M27" i="12"/>
  <c r="M43" i="12" l="1"/>
  <c r="M45" i="12"/>
  <c r="M29" i="12"/>
  <c r="M42" i="12" l="1"/>
  <c r="M33" i="12"/>
  <c r="M32" i="12"/>
  <c r="M31" i="12"/>
  <c r="M30" i="12"/>
  <c r="M35" i="12" l="1"/>
  <c r="M40" i="12"/>
  <c r="M38" i="12"/>
  <c r="M37" i="12"/>
  <c r="M36" i="12"/>
  <c r="D45" i="12" l="1"/>
  <c r="D44" i="12"/>
  <c r="D43" i="12"/>
  <c r="D42" i="12"/>
  <c r="D41" i="12"/>
  <c r="D40" i="12"/>
  <c r="D39" i="12"/>
  <c r="D38" i="12"/>
  <c r="D37" i="12"/>
  <c r="D36" i="12"/>
  <c r="D35" i="12"/>
  <c r="D33" i="12"/>
  <c r="D32" i="12"/>
  <c r="D31" i="12"/>
  <c r="D30" i="12"/>
  <c r="D29" i="12"/>
  <c r="D28" i="12"/>
  <c r="D27" i="12"/>
  <c r="D26" i="12"/>
  <c r="D25" i="12"/>
  <c r="F25" i="12"/>
  <c r="E25" i="12"/>
  <c r="G25" i="12"/>
  <c r="AZ2" i="10" l="1"/>
  <c r="BB2" i="10" l="1"/>
  <c r="CI2" i="10" l="1"/>
  <c r="CK2" i="10" l="1"/>
  <c r="M25" i="12" s="1"/>
  <c r="M46" i="12" l="1"/>
</calcChain>
</file>

<file path=xl/sharedStrings.xml><?xml version="1.0" encoding="utf-8"?>
<sst xmlns="http://schemas.openxmlformats.org/spreadsheetml/2006/main" count="6841" uniqueCount="1488">
  <si>
    <t>[T] - 
Rate Contractor Charges Per Mile Per Student</t>
  </si>
  <si>
    <t>2010</t>
  </si>
  <si>
    <t>2020</t>
  </si>
  <si>
    <t>2035</t>
  </si>
  <si>
    <t>2055</t>
  </si>
  <si>
    <t>2070</t>
  </si>
  <si>
    <t>2180</t>
  </si>
  <si>
    <t>2190</t>
  </si>
  <si>
    <t>2395</t>
  </si>
  <si>
    <t>2405</t>
  </si>
  <si>
    <t>2505</t>
  </si>
  <si>
    <t>2515</t>
  </si>
  <si>
    <t>2520</t>
  </si>
  <si>
    <t>2530</t>
  </si>
  <si>
    <t>2535</t>
  </si>
  <si>
    <t>2540</t>
  </si>
  <si>
    <t>2560</t>
  </si>
  <si>
    <t>2570</t>
  </si>
  <si>
    <t>2580</t>
  </si>
  <si>
    <t>2590</t>
  </si>
  <si>
    <t>2600</t>
  </si>
  <si>
    <t>2610</t>
  </si>
  <si>
    <t>2620</t>
  </si>
  <si>
    <t>2630</t>
  </si>
  <si>
    <t>2640</t>
  </si>
  <si>
    <t>2650</t>
  </si>
  <si>
    <t>2660</t>
  </si>
  <si>
    <t>2670</t>
  </si>
  <si>
    <t>2680</t>
  </si>
  <si>
    <t>2690</t>
  </si>
  <si>
    <t>2700</t>
  </si>
  <si>
    <t>2710</t>
  </si>
  <si>
    <t>2720</t>
  </si>
  <si>
    <t>2730</t>
  </si>
  <si>
    <t>2740</t>
  </si>
  <si>
    <t>2750</t>
  </si>
  <si>
    <t>2760</t>
  </si>
  <si>
    <t>2770</t>
  </si>
  <si>
    <t>2780</t>
  </si>
  <si>
    <t>2790</t>
  </si>
  <si>
    <t>2800</t>
  </si>
  <si>
    <t>2810</t>
  </si>
  <si>
    <t>2820</t>
  </si>
  <si>
    <t>2830</t>
  </si>
  <si>
    <t>2840</t>
  </si>
  <si>
    <t>2862</t>
  </si>
  <si>
    <t>2865</t>
  </si>
  <si>
    <t>3000</t>
  </si>
  <si>
    <t>3010</t>
  </si>
  <si>
    <t>3020</t>
  </si>
  <si>
    <t>3030</t>
  </si>
  <si>
    <t>3040</t>
  </si>
  <si>
    <t>3050</t>
  </si>
  <si>
    <t>3060</t>
  </si>
  <si>
    <t>3070</t>
  </si>
  <si>
    <t>3080</t>
  </si>
  <si>
    <t>3085</t>
  </si>
  <si>
    <t>3090</t>
  </si>
  <si>
    <t>3100</t>
  </si>
  <si>
    <t>3110</t>
  </si>
  <si>
    <t>3120</t>
  </si>
  <si>
    <t>3130</t>
  </si>
  <si>
    <t>3140</t>
  </si>
  <si>
    <t>3145</t>
  </si>
  <si>
    <t>3146</t>
  </si>
  <si>
    <t>3147</t>
  </si>
  <si>
    <t>3148</t>
  </si>
  <si>
    <t>3200</t>
  </si>
  <si>
    <t>3210</t>
  </si>
  <si>
    <t>3220</t>
  </si>
  <si>
    <t>3230</t>
  </si>
  <si>
    <t>8001</t>
  </si>
  <si>
    <t>9030</t>
  </si>
  <si>
    <t>9035</t>
  </si>
  <si>
    <t>9045</t>
  </si>
  <si>
    <t>9095</t>
  </si>
  <si>
    <t>#1</t>
  </si>
  <si>
    <t>#2</t>
  </si>
  <si>
    <t>#3</t>
  </si>
  <si>
    <t>#4</t>
  </si>
  <si>
    <t>#5</t>
  </si>
  <si>
    <t>#6</t>
  </si>
  <si>
    <t>#7</t>
  </si>
  <si>
    <t>#8</t>
  </si>
  <si>
    <t>#9</t>
  </si>
  <si>
    <t>#10</t>
  </si>
  <si>
    <t>#11</t>
  </si>
  <si>
    <t>#12</t>
  </si>
  <si>
    <t>#13</t>
  </si>
  <si>
    <t>#14</t>
  </si>
  <si>
    <t>#15</t>
  </si>
  <si>
    <t>#16</t>
  </si>
  <si>
    <t>#17</t>
  </si>
  <si>
    <t>#18</t>
  </si>
  <si>
    <t>#19</t>
  </si>
  <si>
    <t>#20</t>
  </si>
  <si>
    <t>BOTH PAGES:   GRAND TOTAL</t>
  </si>
  <si>
    <t>[Q]
 - Cost for Driver-Salary/Benefits</t>
  </si>
  <si>
    <t>[R]
 - Number of Students Assigned to Bus Aide (include this student)</t>
  </si>
  <si>
    <t>[S] - 
Costs for Bus Aide Services</t>
  </si>
  <si>
    <t>[T] - 
Rate Contractor Charges per Mile</t>
  </si>
  <si>
    <t>[U] - 
Total Daily Miles for this Student</t>
  </si>
  <si>
    <t>DISTRICT TRANSPORTATION
[V] - 
Number of Days this Student Transported</t>
  </si>
  <si>
    <t>[Y] - 
Number of Students Assigned to Bus Aide (include this student)</t>
  </si>
  <si>
    <t>[Z-1] - 
Cost for Bus Aide Services</t>
  </si>
  <si>
    <t>[Z-3] - Miles this Student Transported Daily</t>
  </si>
  <si>
    <t>Instructional</t>
  </si>
  <si>
    <t>Support</t>
  </si>
  <si>
    <t>08 - Speech or Language Impairment</t>
  </si>
  <si>
    <t>12 - Infant/Toddler with a Disability</t>
  </si>
  <si>
    <t>PurSvc</t>
  </si>
  <si>
    <t>Month</t>
  </si>
  <si>
    <t>January</t>
  </si>
  <si>
    <t>February</t>
  </si>
  <si>
    <t>March</t>
  </si>
  <si>
    <t>April</t>
  </si>
  <si>
    <t>May</t>
  </si>
  <si>
    <t>June</t>
  </si>
  <si>
    <t>July</t>
  </si>
  <si>
    <t>August</t>
  </si>
  <si>
    <t>September</t>
  </si>
  <si>
    <t>October</t>
  </si>
  <si>
    <t>November</t>
  </si>
  <si>
    <t>December</t>
  </si>
  <si>
    <t>I - Teacher, Special Education</t>
  </si>
  <si>
    <t>I - Teacher, Home/Hospital</t>
  </si>
  <si>
    <t>I - Teacher, Special Education Preschool</t>
  </si>
  <si>
    <t>I - Speech-Language Pathologist</t>
  </si>
  <si>
    <t>I - Teaching Assistant, Special Education</t>
  </si>
  <si>
    <t>I - Speech-Language Pathology Assistant</t>
  </si>
  <si>
    <t>I - Educational Interpreter</t>
  </si>
  <si>
    <t>S - Instructional Program Coordinator/Supervisor</t>
  </si>
  <si>
    <t>S - Non-Instructional Program Coordinator/Supervisor</t>
  </si>
  <si>
    <t>S - Audiologist</t>
  </si>
  <si>
    <t>S - Occupational Therapist</t>
  </si>
  <si>
    <t>S - Physical Therapist</t>
  </si>
  <si>
    <t>S - Psychologist</t>
  </si>
  <si>
    <t>S - Social Worker</t>
  </si>
  <si>
    <t>S - Counselor</t>
  </si>
  <si>
    <t>S - School Orientation and Mobility Specialist</t>
  </si>
  <si>
    <t>S - Curriculum Specialist Consultant</t>
  </si>
  <si>
    <t>S - Educational Diagnostician</t>
  </si>
  <si>
    <t>S - Instructional Program Consultant</t>
  </si>
  <si>
    <t>S - Non-Instructional Program Consultant</t>
  </si>
  <si>
    <t>S - Librarian/Media Consultant</t>
  </si>
  <si>
    <t>S - Teacher Mentor</t>
  </si>
  <si>
    <t>S - Behavioral Specialist</t>
  </si>
  <si>
    <t>S - Autism Specialist</t>
  </si>
  <si>
    <t>S - Transition Coordinator</t>
  </si>
  <si>
    <t>S - Work Study Coordinator</t>
  </si>
  <si>
    <t>S - SWAAAC Coordinator</t>
  </si>
  <si>
    <t>S - Psychiatrist</t>
  </si>
  <si>
    <t>S - SWAP Coordinator</t>
  </si>
  <si>
    <t>S - Medicaid Specialist</t>
  </si>
  <si>
    <t>S - Licensed Practical Nurse (LPN)</t>
  </si>
  <si>
    <t>S - Audiometric Technician</t>
  </si>
  <si>
    <t>S - Psychometrist</t>
  </si>
  <si>
    <t>S - Rehabilitation Counselor</t>
  </si>
  <si>
    <t>S - Translator</t>
  </si>
  <si>
    <t>S - Career Assistant/Job Coach</t>
  </si>
  <si>
    <t>S - Health Care Technician</t>
  </si>
  <si>
    <t>S - Library/Media Assistant</t>
  </si>
  <si>
    <t>S - Teaching/Classroom Technician</t>
  </si>
  <si>
    <t>S - Braillist</t>
  </si>
  <si>
    <t>S - Occupational Therapist Assistant</t>
  </si>
  <si>
    <t>S - Physical Therapist Assistant</t>
  </si>
  <si>
    <t>S - SWAP Specialist</t>
  </si>
  <si>
    <t>S - Health Screener</t>
  </si>
  <si>
    <t>TRANSPORTATION WORKSHEET</t>
  </si>
  <si>
    <t>EXPENDITURE FORM</t>
  </si>
  <si>
    <t>STAFF WORKSHEET</t>
  </si>
  <si>
    <t>[A] - AU/BOCES:</t>
  </si>
  <si>
    <t>TOTAL</t>
  </si>
  <si>
    <t>[A] - Administrative Unit Name:</t>
  </si>
  <si>
    <t>[H] - DOB:
Year</t>
  </si>
  <si>
    <t>District or BOCES, Business Manager
Print Name</t>
  </si>
  <si>
    <t>[AA]
- Job Title</t>
  </si>
  <si>
    <t>TYPE OF EXPENDITURE
(per State Chart of Accounts)</t>
  </si>
  <si>
    <t>STUDENT'S AUDITED SPECIAL EDUCATION EXPENDITURES</t>
  </si>
  <si>
    <t>[J] - Primary
Disability:</t>
  </si>
  <si>
    <t>Business Manager
Signature and Date</t>
  </si>
  <si>
    <t>Special Education Director
Signature and Date</t>
  </si>
  <si>
    <t>Roundup School &amp; Day Treatment</t>
  </si>
  <si>
    <t>Serenity Education &amp; Day Treatment Center</t>
  </si>
  <si>
    <t>Southern Peaks Regional Treatment Center</t>
  </si>
  <si>
    <t>6025</t>
  </si>
  <si>
    <t>6028</t>
  </si>
  <si>
    <t>6032</t>
  </si>
  <si>
    <t>6092</t>
  </si>
  <si>
    <t>6095</t>
  </si>
  <si>
    <t>6108</t>
  </si>
  <si>
    <t>6210</t>
  </si>
  <si>
    <t>6199</t>
  </si>
  <si>
    <t>[B] - District Name:</t>
  </si>
  <si>
    <t xml:space="preserve">[M-1] - NARRATIVE 1 - Intensity of Costs and Financial Impact                                                                                                                                                                                                                                    </t>
  </si>
  <si>
    <t>[M-2] - NARRATIVE 2 - Transportation</t>
  </si>
  <si>
    <t>0010</t>
  </si>
  <si>
    <t>0020</t>
  </si>
  <si>
    <t>0030</t>
  </si>
  <si>
    <t>0040</t>
  </si>
  <si>
    <t>0050</t>
  </si>
  <si>
    <t>0060</t>
  </si>
  <si>
    <t>0070</t>
  </si>
  <si>
    <t>0100</t>
  </si>
  <si>
    <t>0110</t>
  </si>
  <si>
    <t>0120</t>
  </si>
  <si>
    <t>0123</t>
  </si>
  <si>
    <t>0130</t>
  </si>
  <si>
    <t>0140</t>
  </si>
  <si>
    <t>0170</t>
  </si>
  <si>
    <t>0180</t>
  </si>
  <si>
    <t>0190</t>
  </si>
  <si>
    <t>0220</t>
  </si>
  <si>
    <t>0230</t>
  </si>
  <si>
    <t>0240</t>
  </si>
  <si>
    <t>0250</t>
  </si>
  <si>
    <t>0260</t>
  </si>
  <si>
    <t>0270</t>
  </si>
  <si>
    <t>0290</t>
  </si>
  <si>
    <t>0310</t>
  </si>
  <si>
    <t>0470</t>
  </si>
  <si>
    <t>0480</t>
  </si>
  <si>
    <t>0490</t>
  </si>
  <si>
    <t>0500</t>
  </si>
  <si>
    <t>0510</t>
  </si>
  <si>
    <t>0520</t>
  </si>
  <si>
    <t>0540</t>
  </si>
  <si>
    <t>0550</t>
  </si>
  <si>
    <t>0560</t>
  </si>
  <si>
    <t>0580</t>
  </si>
  <si>
    <t>0640</t>
  </si>
  <si>
    <t>0740</t>
  </si>
  <si>
    <t>0770</t>
  </si>
  <si>
    <t>0860</t>
  </si>
  <si>
    <t>0870</t>
  </si>
  <si>
    <t>0880</t>
  </si>
  <si>
    <t>0890</t>
  </si>
  <si>
    <t>0900</t>
  </si>
  <si>
    <t>0910</t>
  </si>
  <si>
    <t>0920</t>
  </si>
  <si>
    <t>0930</t>
  </si>
  <si>
    <t>0940</t>
  </si>
  <si>
    <t>0950</t>
  </si>
  <si>
    <t>0960</t>
  </si>
  <si>
    <t>0970</t>
  </si>
  <si>
    <t>0980</t>
  </si>
  <si>
    <t>0990</t>
  </si>
  <si>
    <t>1000</t>
  </si>
  <si>
    <t>1010</t>
  </si>
  <si>
    <t>1020</t>
  </si>
  <si>
    <t>1030</t>
  </si>
  <si>
    <t>1040</t>
  </si>
  <si>
    <t>1050</t>
  </si>
  <si>
    <t>1060</t>
  </si>
  <si>
    <t>1070</t>
  </si>
  <si>
    <t>1080</t>
  </si>
  <si>
    <t>1110</t>
  </si>
  <si>
    <t>1120</t>
  </si>
  <si>
    <t>1130</t>
  </si>
  <si>
    <t>1140</t>
  </si>
  <si>
    <t>1150</t>
  </si>
  <si>
    <t>1160</t>
  </si>
  <si>
    <t>1180</t>
  </si>
  <si>
    <t>1195</t>
  </si>
  <si>
    <t>1220</t>
  </si>
  <si>
    <t>1330</t>
  </si>
  <si>
    <t>1340</t>
  </si>
  <si>
    <t>1350</t>
  </si>
  <si>
    <t>1360</t>
  </si>
  <si>
    <t>1380</t>
  </si>
  <si>
    <t>1390</t>
  </si>
  <si>
    <t>1400</t>
  </si>
  <si>
    <t>1410</t>
  </si>
  <si>
    <t>1420</t>
  </si>
  <si>
    <t>1430</t>
  </si>
  <si>
    <t>1440</t>
  </si>
  <si>
    <t>1450</t>
  </si>
  <si>
    <t>1460</t>
  </si>
  <si>
    <t>1480</t>
  </si>
  <si>
    <t>1490</t>
  </si>
  <si>
    <t>1500</t>
  </si>
  <si>
    <t>1510</t>
  </si>
  <si>
    <t>1520</t>
  </si>
  <si>
    <t>1530</t>
  </si>
  <si>
    <t>1540</t>
  </si>
  <si>
    <t>1550</t>
  </si>
  <si>
    <t>1560</t>
  </si>
  <si>
    <t>1570</t>
  </si>
  <si>
    <t>1580</t>
  </si>
  <si>
    <t>1590</t>
  </si>
  <si>
    <t>1600</t>
  </si>
  <si>
    <t>1620</t>
  </si>
  <si>
    <t>1750</t>
  </si>
  <si>
    <t>1760</t>
  </si>
  <si>
    <t>1780</t>
  </si>
  <si>
    <t>1790</t>
  </si>
  <si>
    <t>1810</t>
  </si>
  <si>
    <t>1828</t>
  </si>
  <si>
    <t>1850</t>
  </si>
  <si>
    <t>1860</t>
  </si>
  <si>
    <t>1870</t>
  </si>
  <si>
    <t>1980</t>
  </si>
  <si>
    <t>1990</t>
  </si>
  <si>
    <t>2000</t>
  </si>
  <si>
    <t>[N-2a] - Enter the Total Annual miles for this vehicle:</t>
  </si>
  <si>
    <t>[N-2] - District Vehicle Description</t>
  </si>
  <si>
    <t>6022</t>
  </si>
  <si>
    <t>6020</t>
  </si>
  <si>
    <t>Community Reach Center</t>
  </si>
  <si>
    <t>6015</t>
  </si>
  <si>
    <t>6075</t>
  </si>
  <si>
    <t>6082</t>
  </si>
  <si>
    <t>6024</t>
  </si>
  <si>
    <t>6091</t>
  </si>
  <si>
    <t>6414</t>
  </si>
  <si>
    <t>6102</t>
  </si>
  <si>
    <t>6031</t>
  </si>
  <si>
    <t>6110</t>
  </si>
  <si>
    <t>6112</t>
  </si>
  <si>
    <t>6204</t>
  </si>
  <si>
    <t>6408</t>
  </si>
  <si>
    <t>6211</t>
  </si>
  <si>
    <t>FACAUSOP5digitCode</t>
  </si>
  <si>
    <t>EXCOFAC4digitCode</t>
  </si>
  <si>
    <t>FACAUSOP4digitCode</t>
  </si>
  <si>
    <t>62060</t>
  </si>
  <si>
    <t>01020</t>
  </si>
  <si>
    <t>03060</t>
  </si>
  <si>
    <t>03030</t>
  </si>
  <si>
    <t>03010</t>
  </si>
  <si>
    <t>07020</t>
  </si>
  <si>
    <t>16010</t>
  </si>
  <si>
    <t>30011</t>
  </si>
  <si>
    <t>51020</t>
  </si>
  <si>
    <t>15010</t>
  </si>
  <si>
    <t>39031</t>
  </si>
  <si>
    <t>21050</t>
  </si>
  <si>
    <t>35010</t>
  </si>
  <si>
    <t>03040</t>
  </si>
  <si>
    <t>21020</t>
  </si>
  <si>
    <t>35020</t>
  </si>
  <si>
    <t>01040</t>
  </si>
  <si>
    <t>64153</t>
  </si>
  <si>
    <t>01030</t>
  </si>
  <si>
    <t>07010</t>
  </si>
  <si>
    <t>8115</t>
  </si>
  <si>
    <t>22010</t>
  </si>
  <si>
    <t>64093</t>
  </si>
  <si>
    <t>66050</t>
  </si>
  <si>
    <t>AUCode5code</t>
  </si>
  <si>
    <t>AUDistrict4code</t>
  </si>
  <si>
    <t>AUPriAUname</t>
  </si>
  <si>
    <t>AUSOP5digitCodeMatch</t>
  </si>
  <si>
    <t>AUSOPNameCodeMatch</t>
  </si>
  <si>
    <t>AUSOP4digitCodeMatch</t>
  </si>
  <si>
    <t>01010</t>
  </si>
  <si>
    <t>ADAMS 1 MAPLETON</t>
  </si>
  <si>
    <t>MAPLETON 1</t>
  </si>
  <si>
    <t>ADAMS 12 NORTHGLENN</t>
  </si>
  <si>
    <t>ADAMS 12 FIVE STAR SCHOOLS</t>
  </si>
  <si>
    <t>ADAMS 14 COMMERCE CITY</t>
  </si>
  <si>
    <t>ADAMS COUNTY 14</t>
  </si>
  <si>
    <t>01070</t>
  </si>
  <si>
    <t>ARAPAHOE 1 ENGLEWOOD</t>
  </si>
  <si>
    <t>ENGLEWOOD 1</t>
  </si>
  <si>
    <t>03020</t>
  </si>
  <si>
    <t>ARAPAHOE 2 SHERIDAN</t>
  </si>
  <si>
    <t>SHERIDAN 2</t>
  </si>
  <si>
    <t>ARAPAHOE 5 CHERRY CREEK</t>
  </si>
  <si>
    <t>CHERRY CREEK 5</t>
  </si>
  <si>
    <t>ARAPAHOE 6 LITTLETON</t>
  </si>
  <si>
    <t>LITTLETON 6</t>
  </si>
  <si>
    <t>ADAMS-ARAP 28J AURORA</t>
  </si>
  <si>
    <t>ADAMS-ARAPAHOE 28J</t>
  </si>
  <si>
    <t>BOULDER RE-1J ST VRAIN</t>
  </si>
  <si>
    <t>ST VRAIN VALLEY RE 1J</t>
  </si>
  <si>
    <t>BOULDER RE-2 BOULDER</t>
  </si>
  <si>
    <t>BOULDER VALLEY RE 2</t>
  </si>
  <si>
    <t>DELTA 50J</t>
  </si>
  <si>
    <t>DELTA COUNTY 50(J)</t>
  </si>
  <si>
    <t>DENVER 1</t>
  </si>
  <si>
    <t>DENVER COUNTY 1</t>
  </si>
  <si>
    <t>18010</t>
  </si>
  <si>
    <t>DOUGLAS RE-1</t>
  </si>
  <si>
    <t>DOUGLAS COUNTY RE 1</t>
  </si>
  <si>
    <t>EL PASO 2 HARRISON</t>
  </si>
  <si>
    <t>HARRISON 2</t>
  </si>
  <si>
    <t>21030</t>
  </si>
  <si>
    <t>EL PASO 3 WIDEFIELD</t>
  </si>
  <si>
    <t>WIDEFIELD 3</t>
  </si>
  <si>
    <t>21040</t>
  </si>
  <si>
    <t>EL PASO 8 FOUNTAIN</t>
  </si>
  <si>
    <t>FOUNTAIN 8</t>
  </si>
  <si>
    <t>EL PASO 11 COLO SPRINGS</t>
  </si>
  <si>
    <t>COLORADO SPRINGS 11</t>
  </si>
  <si>
    <t>21060</t>
  </si>
  <si>
    <t>EL PASO 12 CHEYENNE MOUNTAIN</t>
  </si>
  <si>
    <t>CHEYENNE MOUNTAIN 12</t>
  </si>
  <si>
    <t>21080</t>
  </si>
  <si>
    <t>EL PASO 20 ACADEMY</t>
  </si>
  <si>
    <t>ACADEMY 20</t>
  </si>
  <si>
    <t>21085</t>
  </si>
  <si>
    <t>EL PASO 38, LEWIS PALMER</t>
  </si>
  <si>
    <t>LEWIS-PALMER 38</t>
  </si>
  <si>
    <t>21090</t>
  </si>
  <si>
    <t>EL PASO 49 FALCON</t>
  </si>
  <si>
    <t>FALCON 49</t>
  </si>
  <si>
    <t>21490</t>
  </si>
  <si>
    <t>FORT LUPTON/KEENESBURG</t>
  </si>
  <si>
    <t>WELD COUNTY S/D RE-8</t>
  </si>
  <si>
    <t>FREMONT RE-1 CANON CITY</t>
  </si>
  <si>
    <t>CANON CITY RE-1</t>
  </si>
  <si>
    <t>26011</t>
  </si>
  <si>
    <t>GUNNISON RE-1J</t>
  </si>
  <si>
    <t>GUNNISON WATERSHED RE1J</t>
  </si>
  <si>
    <t>HINSDALE COUNTY RE 1</t>
  </si>
  <si>
    <t>JEFFERSON R-1</t>
  </si>
  <si>
    <t>JEFFERSON COUNTY R-1</t>
  </si>
  <si>
    <t>LARIMER R-1 FORT COLLINS</t>
  </si>
  <si>
    <t>POUDRE R-1</t>
  </si>
  <si>
    <t>LARIMER R-2J LOVELAND</t>
  </si>
  <si>
    <t>THOMPSON R-2J</t>
  </si>
  <si>
    <t>35030</t>
  </si>
  <si>
    <t>LARIMER R-3 ESTES PARK</t>
  </si>
  <si>
    <t>PARK (ESTES PARK) R-3</t>
  </si>
  <si>
    <t>38010</t>
  </si>
  <si>
    <t>LOGAN RE-1 STERLING</t>
  </si>
  <si>
    <t>VALLEY RE-1</t>
  </si>
  <si>
    <t>MESA 51 GRAND JUNCTION</t>
  </si>
  <si>
    <t>DE BEQUE 49JT</t>
  </si>
  <si>
    <t>PLATEAU VALLEY 50</t>
  </si>
  <si>
    <t>MESA COUNTY VALLEY 51</t>
  </si>
  <si>
    <t>41010</t>
  </si>
  <si>
    <t>MOFFAT RE-1 CRAIG</t>
  </si>
  <si>
    <t>MOFFAT COUNTY RE:NO 1</t>
  </si>
  <si>
    <t>43010</t>
  </si>
  <si>
    <t>MONTROSE RE-1J</t>
  </si>
  <si>
    <t>MONTROSE COUNTY RE-1J</t>
  </si>
  <si>
    <t>44020</t>
  </si>
  <si>
    <t>MORGAN RE-3, FORT MORGAN</t>
  </si>
  <si>
    <t>FORT MORGAN RE-3</t>
  </si>
  <si>
    <t>51010</t>
  </si>
  <si>
    <t>PUEBLO 60 URBAN</t>
  </si>
  <si>
    <t>PUEBLO CITY 60</t>
  </si>
  <si>
    <t>PUEBLO 70 RURAL</t>
  </si>
  <si>
    <t>62040</t>
  </si>
  <si>
    <t>WELD RE-4 WINDSOR</t>
  </si>
  <si>
    <t>WINDSOR RE-4</t>
  </si>
  <si>
    <t>WELD 6 GREELEY</t>
  </si>
  <si>
    <t>GREELEY 6</t>
  </si>
  <si>
    <t>64043</t>
  </si>
  <si>
    <t>EAST CENTRAL BOCES</t>
  </si>
  <si>
    <t>BENNETT 29J</t>
  </si>
  <si>
    <t>STRASBURG 31J</t>
  </si>
  <si>
    <t>DEER TRAIL 26J</t>
  </si>
  <si>
    <t>BYERS 32J</t>
  </si>
  <si>
    <t>KIT CARSON R-1</t>
  </si>
  <si>
    <t>CHEYENNE COUNTY RE-5</t>
  </si>
  <si>
    <t>ELIZABETH C-1</t>
  </si>
  <si>
    <t>KIOWA C-2</t>
  </si>
  <si>
    <t>AGATE 300</t>
  </si>
  <si>
    <t>ARRIBA-FLAGLER C-20</t>
  </si>
  <si>
    <t>HI-PLAINS R-23</t>
  </si>
  <si>
    <t>STRATTON R-4</t>
  </si>
  <si>
    <t>BETHUNE R-5</t>
  </si>
  <si>
    <t>BURLINGTON RE-6J</t>
  </si>
  <si>
    <t>GENOA-HUGO C113</t>
  </si>
  <si>
    <t>LIMON RE-4J</t>
  </si>
  <si>
    <t>KARVAL RE-23</t>
  </si>
  <si>
    <t>ARICKAREE R-2</t>
  </si>
  <si>
    <t>WOODLIN R-104</t>
  </si>
  <si>
    <t>IDALIA RJ-3</t>
  </si>
  <si>
    <t>LIBERTY J-4</t>
  </si>
  <si>
    <t>64053</t>
  </si>
  <si>
    <t>CLEAR CREEK RE-1</t>
  </si>
  <si>
    <t>GILPIN COUNTY RE-1</t>
  </si>
  <si>
    <t>PLATTE CANYON 1</t>
  </si>
  <si>
    <t>MONTEZUMA-CORTEZ RE-1</t>
  </si>
  <si>
    <t>DOLORES RE-4A</t>
  </si>
  <si>
    <t>MANCOS RE-6</t>
  </si>
  <si>
    <t>MOUNTAIN BOCES</t>
  </si>
  <si>
    <t>BUENA VISTA R-31</t>
  </si>
  <si>
    <t>SALIDA R-32</t>
  </si>
  <si>
    <t>EAGLE COUNTY RE 50</t>
  </si>
  <si>
    <t>ROARING FORK RE-1</t>
  </si>
  <si>
    <t>GARFIELD RE-2</t>
  </si>
  <si>
    <t>GARFIELD 16</t>
  </si>
  <si>
    <t>LAKE COUNTY R-1</t>
  </si>
  <si>
    <t>PARK COUNTY RE-2</t>
  </si>
  <si>
    <t>ASPEN 1</t>
  </si>
  <si>
    <t>SUMMIT RE-1</t>
  </si>
  <si>
    <t>64103</t>
  </si>
  <si>
    <t>NORTHEAST BOCES</t>
  </si>
  <si>
    <t>FRENCHMAN RE-3</t>
  </si>
  <si>
    <t>BUFFALO RE-4</t>
  </si>
  <si>
    <t>PLATEAU RE-5</t>
  </si>
  <si>
    <t>HOLYOKE RE-1J</t>
  </si>
  <si>
    <t>HAXTUN RE-2J</t>
  </si>
  <si>
    <t>JULESBURG RE-1</t>
  </si>
  <si>
    <t>PLATTE VALLEY RE-3</t>
  </si>
  <si>
    <t>AKRON R-1</t>
  </si>
  <si>
    <t>OTIS R-3</t>
  </si>
  <si>
    <t>LONE STAR 101</t>
  </si>
  <si>
    <t>YUMA 1</t>
  </si>
  <si>
    <t>WRAY RD-2</t>
  </si>
  <si>
    <t>64123</t>
  </si>
  <si>
    <t>NORTHWEST BOCES</t>
  </si>
  <si>
    <t>EAST GRAND 2</t>
  </si>
  <si>
    <t xml:space="preserve">NORTH PARK R-1 </t>
  </si>
  <si>
    <t>HAYDEN RE-1</t>
  </si>
  <si>
    <t>STEAMBOAT SPRINGS RE-2</t>
  </si>
  <si>
    <t>SOUTH ROUTT RE 3</t>
  </si>
  <si>
    <t>NORTHWEST COLO BOCES</t>
  </si>
  <si>
    <t>64133</t>
  </si>
  <si>
    <t>PIKES PEAK BOCES</t>
  </si>
  <si>
    <t>BIG SANDY 100J</t>
  </si>
  <si>
    <t>ELBERT 200</t>
  </si>
  <si>
    <t>CALHAN RJ-1</t>
  </si>
  <si>
    <t>ELLICOTT 22</t>
  </si>
  <si>
    <t>PEYTON 23 JT</t>
  </si>
  <si>
    <t>HANOVER 28</t>
  </si>
  <si>
    <t>EDISON 54 JT</t>
  </si>
  <si>
    <t>MIAMI/YODER 60 JT</t>
  </si>
  <si>
    <t>64143</t>
  </si>
  <si>
    <t>SAN JUAN BOCS</t>
  </si>
  <si>
    <t>ARCHULETA COUNTY 50 JT</t>
  </si>
  <si>
    <t>DURANGO 9-R</t>
  </si>
  <si>
    <t>BAYFIELD 10 JT-R</t>
  </si>
  <si>
    <t>IGNACIO 11 JT</t>
  </si>
  <si>
    <t>SILVERTON 1</t>
  </si>
  <si>
    <t>ALAMOSA RE-11J</t>
  </si>
  <si>
    <t>SANGRE DE CRISTO RE-22J</t>
  </si>
  <si>
    <t>NORTH CONEJOS RE-1J</t>
  </si>
  <si>
    <t>SANFORD 6J</t>
  </si>
  <si>
    <t>SOUTH CONEJOS RE-10</t>
  </si>
  <si>
    <t>CENTENNIAL R-1</t>
  </si>
  <si>
    <t>SIERRA GRANDE R-30</t>
  </si>
  <si>
    <t>DEL NORTE C-7</t>
  </si>
  <si>
    <t>MONTE VISTA C-8</t>
  </si>
  <si>
    <t>SARGENT RE-33J</t>
  </si>
  <si>
    <t>MOUNTAIN VALLEY RE 1</t>
  </si>
  <si>
    <t>MOFFAT 2</t>
  </si>
  <si>
    <t>CENTER 26 JT</t>
  </si>
  <si>
    <t>64160</t>
  </si>
  <si>
    <t>SANTA FE TRAIL BOCES</t>
  </si>
  <si>
    <t>LAS ANIMAS RE-1</t>
  </si>
  <si>
    <t>EAST OTERO R-1</t>
  </si>
  <si>
    <t>ROCKY FORD R-2</t>
  </si>
  <si>
    <t>CHERAW 31</t>
  </si>
  <si>
    <t>SWINK 33</t>
  </si>
  <si>
    <t>64163</t>
  </si>
  <si>
    <t>SOUTH CENTRAL BOCES</t>
  </si>
  <si>
    <t>CROWLEY COUNTY RE-1-J</t>
  </si>
  <si>
    <t>CUSTER COUNTY SCHOOL DISTRICT C-1</t>
  </si>
  <si>
    <t>FLORENCE RE-2</t>
  </si>
  <si>
    <t>COTOPAXI RE-3</t>
  </si>
  <si>
    <t>HUERFANO RE-1</t>
  </si>
  <si>
    <t>LA VETA RE-2</t>
  </si>
  <si>
    <t>TRINIDAD 1</t>
  </si>
  <si>
    <t>PRIMERO REORGANIZED 2</t>
  </si>
  <si>
    <t>HOEHNE REORGANIZED 3</t>
  </si>
  <si>
    <t>AGUILAR REORGANIZED 6</t>
  </si>
  <si>
    <t>BRANSON REORGANIZED 82</t>
  </si>
  <si>
    <t>MANZANOLA 3J</t>
  </si>
  <si>
    <t>FOWLER R-4J</t>
  </si>
  <si>
    <t>64193</t>
  </si>
  <si>
    <t>SOUTHEASTERN BOCES</t>
  </si>
  <si>
    <t>WALSH RE-1</t>
  </si>
  <si>
    <t>PRITCHETT RE-3</t>
  </si>
  <si>
    <t>SPRINGFIELD RE-4</t>
  </si>
  <si>
    <t>VILAS RE-5</t>
  </si>
  <si>
    <t>CAMPO RE-6</t>
  </si>
  <si>
    <t>EADS RE-1</t>
  </si>
  <si>
    <t>PLAINVIEW RE-2</t>
  </si>
  <si>
    <t>KIM REORGANIZED 88</t>
  </si>
  <si>
    <t>GRANADA RE-1</t>
  </si>
  <si>
    <t>LAMAR RE-2</t>
  </si>
  <si>
    <t>HOLLY RE-3</t>
  </si>
  <si>
    <t>WILEY RE-13 JT</t>
  </si>
  <si>
    <t>64200</t>
  </si>
  <si>
    <t>WEST END RE-2</t>
  </si>
  <si>
    <t>OURAY R-1</t>
  </si>
  <si>
    <t>RIDGWAY R-2</t>
  </si>
  <si>
    <t>TELLURIDE R-1</t>
  </si>
  <si>
    <t>NORWOOD R-2J</t>
  </si>
  <si>
    <t>64203</t>
  </si>
  <si>
    <t>CENTENNIAL BOCES</t>
  </si>
  <si>
    <t>BRUSH RE-2(J)</t>
  </si>
  <si>
    <t>WELDON VALLEY RE-20(J)</t>
  </si>
  <si>
    <t>WIGGINS RE-50(J)</t>
  </si>
  <si>
    <t>WELD COUNTY RE-1</t>
  </si>
  <si>
    <t>EATON RE-2</t>
  </si>
  <si>
    <t>JOHNSTOWN-MILLIKEN RE-5J</t>
  </si>
  <si>
    <t>PLATTE VALLEY RE-7</t>
  </si>
  <si>
    <t>AULT-HIGHLAND RE-9</t>
  </si>
  <si>
    <t>BRIGGSDALE RE-10</t>
  </si>
  <si>
    <t>PRAIRIE RE-11</t>
  </si>
  <si>
    <t>PAWNEE RE-12</t>
  </si>
  <si>
    <t>64205</t>
  </si>
  <si>
    <t>UTE PASS BOCES</t>
  </si>
  <si>
    <t>MANITOU SPRINGS 14</t>
  </si>
  <si>
    <t>CRIPPLE CREEK-VICTOR RE-1</t>
  </si>
  <si>
    <t>WOODLAND PARK RE-2</t>
  </si>
  <si>
    <t>64213</t>
  </si>
  <si>
    <t>RIO BLANCO BOCES</t>
  </si>
  <si>
    <t>MEEKER RE1</t>
  </si>
  <si>
    <t>RANGELY RE-4</t>
  </si>
  <si>
    <t>COLORADO SCHOOL FOR THE DEAF &amp; BLIND</t>
  </si>
  <si>
    <t>80010</t>
  </si>
  <si>
    <t>CHARTER SCHOOL INSTITUTE</t>
  </si>
  <si>
    <t>65280</t>
  </si>
  <si>
    <t>EXCODistrictMatch</t>
  </si>
  <si>
    <t>EXCOAUmatch</t>
  </si>
  <si>
    <t>Student
Work
sheet</t>
  </si>
  <si>
    <t>[I] - 
Student
SASID:</t>
  </si>
  <si>
    <t>[H] - 
DOB: 
Month</t>
  </si>
  <si>
    <t>Primary Contact Person</t>
  </si>
  <si>
    <t>Special Education Director</t>
  </si>
  <si>
    <t>Business Manager</t>
  </si>
  <si>
    <t>Other:</t>
  </si>
  <si>
    <r>
      <t xml:space="preserve">Tuition to Other Administrative Units (0562)   </t>
    </r>
    <r>
      <rPr>
        <i/>
        <sz val="10.5"/>
        <rFont val="Calibri"/>
        <family val="2"/>
      </rPr>
      <t xml:space="preserve">(attach contract)  </t>
    </r>
    <r>
      <rPr>
        <sz val="10.5"/>
        <rFont val="Calibri"/>
        <family val="2"/>
      </rPr>
      <t>Instructional</t>
    </r>
  </si>
  <si>
    <t>OUT OF DISTRICT STUDENT APPLICATION SUMMARY</t>
  </si>
  <si>
    <t>[C] - SPED Name:</t>
  </si>
  <si>
    <t>[C] - SPED Phone:</t>
  </si>
  <si>
    <t>[C] - SPED Email:</t>
  </si>
  <si>
    <t>[C] - BM Name:</t>
  </si>
  <si>
    <t>[C] - BM Phone:</t>
  </si>
  <si>
    <t>[C] - BM Email:</t>
  </si>
  <si>
    <t>[C] - Other Name:</t>
  </si>
  <si>
    <t>[C] - Other Phone:</t>
  </si>
  <si>
    <t>[C] - Other Email:</t>
  </si>
  <si>
    <t>[C] - Other Title:</t>
  </si>
  <si>
    <t>Special Education Director
Print Name</t>
  </si>
  <si>
    <r>
      <rPr>
        <b/>
        <sz val="10.5"/>
        <color rgb="FFC00000"/>
        <rFont val="Calibri"/>
        <family val="2"/>
      </rPr>
      <t xml:space="preserve">EXTENDED SCHOOL YEAR </t>
    </r>
    <r>
      <rPr>
        <b/>
        <sz val="10.5"/>
        <rFont val="Calibri"/>
        <family val="2"/>
      </rPr>
      <t xml:space="preserve">(ESY)
Only with IEP Documentation and Supporting Contracts 
</t>
    </r>
    <r>
      <rPr>
        <b/>
        <i/>
        <u/>
        <sz val="10.5"/>
        <rFont val="Calibri"/>
        <family val="2"/>
      </rPr>
      <t>- see the High Cost Instructions</t>
    </r>
  </si>
  <si>
    <t>TOTAL OF SECTION I</t>
  </si>
  <si>
    <t>[C] - Primary Contact Name:</t>
  </si>
  <si>
    <t>Name</t>
  </si>
  <si>
    <t>Phone</t>
  </si>
  <si>
    <t>Email</t>
  </si>
  <si>
    <t>Title</t>
  </si>
  <si>
    <r>
      <t xml:space="preserve">Audited funds are determined from objective third party examinations of the school district financial reporting process completed by a CPA firm, State or Federal auditors. </t>
    </r>
    <r>
      <rPr>
        <b/>
        <i/>
        <sz val="12"/>
        <rFont val="Calibri"/>
        <family val="2"/>
      </rPr>
      <t>Note:</t>
    </r>
    <r>
      <rPr>
        <sz val="12"/>
        <rFont val="Calibri"/>
        <family val="2"/>
      </rPr>
      <t xml:space="preserve"> Due process &amp; administrative costs are </t>
    </r>
    <r>
      <rPr>
        <b/>
        <u/>
        <sz val="12"/>
        <rFont val="Calibri"/>
        <family val="2"/>
      </rPr>
      <t>NOT</t>
    </r>
    <r>
      <rPr>
        <sz val="12"/>
        <rFont val="Calibri"/>
        <family val="2"/>
      </rPr>
      <t xml:space="preserve"> reimbursable under this program.
Staff development &amp; in-service for teachers are </t>
    </r>
    <r>
      <rPr>
        <b/>
        <u/>
        <sz val="12"/>
        <rFont val="Calibri"/>
        <family val="2"/>
      </rPr>
      <t>NOT</t>
    </r>
    <r>
      <rPr>
        <sz val="12"/>
        <rFont val="Calibri"/>
        <family val="2"/>
      </rPr>
      <t xml:space="preserve"> allowable costs.</t>
    </r>
  </si>
  <si>
    <t>TOTAL FOR THIS STUDENT</t>
  </si>
  <si>
    <t>10 - Multiple Disabilities</t>
  </si>
  <si>
    <t>14 - Traumatic Brain Injury (TBI)</t>
  </si>
  <si>
    <t>15 - Orthopedic Impairment</t>
  </si>
  <si>
    <t>[A] - AU Name:</t>
  </si>
  <si>
    <t>Choose Primary Contact:</t>
  </si>
  <si>
    <t>PRICON</t>
  </si>
  <si>
    <t>[D] - Tuition to Other Administrative Units:</t>
  </si>
  <si>
    <t>[E] - Tuition to Private School or Agency:</t>
  </si>
  <si>
    <t>[G] - Primary Disability:</t>
  </si>
  <si>
    <t>[H] - DOB: Month</t>
  </si>
  <si>
    <t>[I] - DOB: Year (YYYY)</t>
  </si>
  <si>
    <t>[J] - Student SASID:</t>
  </si>
  <si>
    <t>[J] - SASID:</t>
  </si>
  <si>
    <t>[I] - DOB: Year</t>
  </si>
  <si>
    <t>[C] - PC Title</t>
  </si>
  <si>
    <t>[C] - PC Phone</t>
  </si>
  <si>
    <t>[C] - PC Email</t>
  </si>
  <si>
    <t>Spectra Autism Center</t>
  </si>
  <si>
    <t>66771</t>
  </si>
  <si>
    <t>I</t>
  </si>
  <si>
    <t>E</t>
  </si>
  <si>
    <t>C</t>
  </si>
  <si>
    <t>F</t>
  </si>
  <si>
    <t>M</t>
  </si>
  <si>
    <t>D</t>
  </si>
  <si>
    <t>G</t>
  </si>
  <si>
    <t>ROW</t>
  </si>
  <si>
    <t>COLUMN</t>
  </si>
  <si>
    <t>PAGE</t>
  </si>
  <si>
    <t>Summary_Contact_Page</t>
  </si>
  <si>
    <t>Student_</t>
  </si>
  <si>
    <t>J</t>
  </si>
  <si>
    <t>vloolup</t>
  </si>
  <si>
    <t>iserror</t>
  </si>
  <si>
    <t>TYPE</t>
  </si>
  <si>
    <t>direct link</t>
  </si>
  <si>
    <t>H</t>
  </si>
  <si>
    <t>=Summary_Contact_Page!$F$5</t>
  </si>
  <si>
    <t>FORMULA</t>
  </si>
  <si>
    <t>=IF(ISERROR(Summary_Contact_Page!$M$5&gt;0=TRUE),"0",(Summary_Contact_Page!$M$5))</t>
  </si>
  <si>
    <t>=IF(ISERROR(Summary_Contact_Page!$M$7&gt;0=TRUE),"0",(Summary_Contact_Page!$M$7))</t>
  </si>
  <si>
    <t>=Student_1!$D$8</t>
  </si>
  <si>
    <t>=IF(ISERROR(Student_1!$G$8&gt;0=TRUE),"0",(Student_1!$G$8))</t>
  </si>
  <si>
    <t>=Summary_Contact_Page!$F$7</t>
  </si>
  <si>
    <t>=Summary_Contact_Page!$F$9</t>
  </si>
  <si>
    <t>=Summary_Contact_Page!$F$10</t>
  </si>
  <si>
    <t>=Summary_Contact_Page!$F$11</t>
  </si>
  <si>
    <t>=Summary_Contact_Page!$F$13</t>
  </si>
  <si>
    <t>=Summary_Contact_Page!$F$14</t>
  </si>
  <si>
    <t>=Summary_Contact_Page!$F$15</t>
  </si>
  <si>
    <t>=Summary_Contact_Page!$F$17</t>
  </si>
  <si>
    <t>=Summary_Contact_Page!$F$18</t>
  </si>
  <si>
    <t>=Summary_Contact_Page!$F$19</t>
  </si>
  <si>
    <t>=Student_1!$E$16</t>
  </si>
  <si>
    <t>=Student_1!$D$18</t>
  </si>
  <si>
    <t>=Student_1!$G$18</t>
  </si>
  <si>
    <t>=Student_1!$J$18</t>
  </si>
  <si>
    <t>=Student_1!$F$37</t>
  </si>
  <si>
    <t>=Student_1!$C$41</t>
  </si>
  <si>
    <t>=Student_1!$D$41</t>
  </si>
  <si>
    <t>=Student_1!$E$41</t>
  </si>
  <si>
    <t>=Student_1!$F$41</t>
  </si>
  <si>
    <t>=Student_1!$G$41</t>
  </si>
  <si>
    <t>=Student_1!$H$41</t>
  </si>
  <si>
    <t>=Student_1!$I$41</t>
  </si>
  <si>
    <t>=Student_1!$J$41</t>
  </si>
  <si>
    <t>=Student_1!$E$45</t>
  </si>
  <si>
    <t>=Student_1!$G$46</t>
  </si>
  <si>
    <t>=Student_1!$C$49</t>
  </si>
  <si>
    <t>=Student_1!$D$49</t>
  </si>
  <si>
    <t>=Student_1!$E$49</t>
  </si>
  <si>
    <t>=Student_1!$F$49</t>
  </si>
  <si>
    <t>=Student_1!$G$49</t>
  </si>
  <si>
    <t>=Student_1!$H$49</t>
  </si>
  <si>
    <t>=Student_1!$I$49</t>
  </si>
  <si>
    <t>=Student_1!$J$49</t>
  </si>
  <si>
    <t>=Student_1!$E$82</t>
  </si>
  <si>
    <t>=Student_1!$E$83</t>
  </si>
  <si>
    <t>=Student_1!$E$86</t>
  </si>
  <si>
    <t>=Student_1!$E$87</t>
  </si>
  <si>
    <t>=Student_1!$E$88</t>
  </si>
  <si>
    <t>=Student_1!$E$91</t>
  </si>
  <si>
    <t>=Student_1!$E$97</t>
  </si>
  <si>
    <t>=Student_1!$H$97</t>
  </si>
  <si>
    <t>=Student_1!$I$97</t>
  </si>
  <si>
    <t>=Student_1!$E$99</t>
  </si>
  <si>
    <t>=Student_1!$H$99</t>
  </si>
  <si>
    <t>=Student_1!$I$99</t>
  </si>
  <si>
    <t>=Student_1!$E$100</t>
  </si>
  <si>
    <t>=Student_1!$H$100</t>
  </si>
  <si>
    <t>=Student_1!$I$100</t>
  </si>
  <si>
    <t>=IF(ISERROR(Student_1!$E$101&gt;0=TRUE),"0",(Student_1!$E$101))</t>
  </si>
  <si>
    <t>=IF(ISERROR(Student_1!$E$102&gt;0=TRUE),"0",(Student_1!$E$102))</t>
  </si>
  <si>
    <t>=IF(ISERROR(Student_1!$E$103&gt;0=TRUE),"0",(Student_1!$E$103))</t>
  </si>
  <si>
    <t>=IF(ISERROR(Student_1!$E$106&gt;0=TRUE),"0",(Student_1!$E$106))</t>
  </si>
  <si>
    <t>=IF(ISERROR(Student_1!$E$107&gt;0=TRUE),"0",(Student_1!$E$107))</t>
  </si>
  <si>
    <t>=IF(ISERROR(Student_1!$E$109&gt;0=TRUE),"0",(Student_1!$E$109))</t>
  </si>
  <si>
    <t>=IF(ISERROR(Student_1!$E$110&gt;0=TRUE),"0",(Student_1!$E$110))</t>
  </si>
  <si>
    <t>=IF(ISERROR(Student_1!$E$112&gt;0=TRUE),"0",(Student_1!$E$112))</t>
  </si>
  <si>
    <t>=IF(ISERROR(Student_1!$E$113&gt;0=TRUE),"0",(Student_1!$E$113))</t>
  </si>
  <si>
    <t>=IF(ISERROR(Student_1!$E$114&gt;0=TRUE),"0",(Student_1!$E$114))</t>
  </si>
  <si>
    <t>=IF(ISERROR(Student_1!$E$116&gt;0=TRUE),"0",(Student_1!$E$116))</t>
  </si>
  <si>
    <t>=IF(ISERROR(Student_1!$E$117&gt;0=TRUE),"0",(Student_1!$E$117))</t>
  </si>
  <si>
    <t>=IF(ISERROR(Student_1!$E$118&gt;0=TRUE),"0",(Student_1!$E$118))</t>
  </si>
  <si>
    <t>=IF(ISERROR(Student_1!$E$119&gt;0=TRUE),"0",(Student_1!$E$119))</t>
  </si>
  <si>
    <t>=Student_1!$C$24</t>
  </si>
  <si>
    <t>=Student_1!$C$34</t>
  </si>
  <si>
    <t>=Student_1!$C$75</t>
  </si>
  <si>
    <t>NO - IAU</t>
  </si>
  <si>
    <t>'=IF(ISERROR(Student_1!$I$10&gt;0=TRUE),"0",(Student_1!$I$10))</t>
  </si>
  <si>
    <t>=Student_1!$E$14</t>
  </si>
  <si>
    <t>=Student_1!$F$10</t>
  </si>
  <si>
    <t>=Student_1!$D$12</t>
  </si>
  <si>
    <t>'=IF(ISERROR(Student_1!$I$14&gt;0=TRUE),"0",(Student_1!$I$14))</t>
  </si>
  <si>
    <t>'=IFERROR(VLOOKUP(Student_1!$E$14,DropDownMenuLists!$J$1:$T$73,6,FALSE),”0”)</t>
  </si>
  <si>
    <t>'=IFERROR(VLOOKUP(Student_1!$E$14,DropDownMenuLists!$J$1:$T$73,7,FALSE),”0”)</t>
  </si>
  <si>
    <t>'=IFERROR(VLOOKUP(Student_1!$E$14,DropDownMenuLists!$J$1:$T$73,9,FALSE),”0”)</t>
  </si>
  <si>
    <t>'=IFERROR(VLOOKUP(Student_1!$E$14,DropDownMenuLists!$J$1:$T$73,10,FALSE),”0”)</t>
  </si>
  <si>
    <t>'=IFERROR(VLOOKUP(Student_1!$E$14,DropDownMenuLists!$J$1:$T$73,12,FALSE),"0")</t>
  </si>
  <si>
    <t>=Student_1!$E$89</t>
  </si>
  <si>
    <t>=Student_1!$E$90</t>
  </si>
  <si>
    <t>=IF(ISERROR(Student_1!$E$95&gt;0=TRUE),"$00.00",(Student_1!$E$95))</t>
  </si>
  <si>
    <t>=Student_1!$H$95</t>
  </si>
  <si>
    <t>'=IF(ISERROR(Student_1!$I$95&gt;0=TRUE),"$00.00",(Student_1!$I$95))</t>
  </si>
  <si>
    <t>'=IF(ISERROR(Student_1!$E$96&gt;0=TRUE),"$00.00",(Student_1!$E$96))</t>
  </si>
  <si>
    <t>'=Student_1!$H$96</t>
  </si>
  <si>
    <t>'=IF(ISERROR(Student_1!$I$96&gt;0=TRUE),"0",(Student_1!$I$96))</t>
  </si>
  <si>
    <t>[D] - Tuition to Other Administrative Units
[E] - Tuition to Private School or Agency
[F] - Eligible Facility</t>
  </si>
  <si>
    <t xml:space="preserve">direct link </t>
  </si>
  <si>
    <t>'=IF(AND(U2=0,W2=0,Y2&lt;&gt;0),Y2,(IF(AND(U2=0,W2&lt;&gt;0,Y2=0),W2,(IF(AND(U2&lt;&gt;0,W2=0,Y2=0),U2,0)))))</t>
  </si>
  <si>
    <t>CopyGhost_  &amp;  Student Summary</t>
  </si>
  <si>
    <t>Columns V , X , Z</t>
  </si>
  <si>
    <t>Columns  U , W , Y</t>
  </si>
  <si>
    <t>=IF(AND(V2=0,X2="0",Z2&lt;&gt;0),Z2,(IF(AND(V2=0,X2&lt;&gt;0,Z2=0),X2,(IF(AND(V2&lt;&gt;0,X2=0,Z2=0),V2,0)))))</t>
  </si>
  <si>
    <t>[F] - Approved Facility School:</t>
  </si>
  <si>
    <t>=IFERROR(VLOOKUP(Student_1!$E$14,DropDownMenuLists!$J$1:$T$73,6,FALSE),”0”)</t>
  </si>
  <si>
    <r>
      <rPr>
        <b/>
        <u/>
        <sz val="10"/>
        <color rgb="FFFF0000"/>
        <rFont val="Calibri"/>
        <family val="2"/>
      </rPr>
      <t>SUPPORT:</t>
    </r>
    <r>
      <rPr>
        <b/>
        <sz val="10"/>
        <rFont val="Calibri"/>
        <family val="2"/>
      </rPr>
      <t xml:space="preserve"> PURCHASED SERVICE STAFF TOTALS - Add purchased service staff salaries and benefits.</t>
    </r>
  </si>
  <si>
    <r>
      <rPr>
        <b/>
        <u/>
        <sz val="10"/>
        <color rgb="FFFF0000"/>
        <rFont val="Calibri"/>
        <family val="2"/>
      </rPr>
      <t>INSTRUCTIONAL:</t>
    </r>
    <r>
      <rPr>
        <b/>
        <sz val="10"/>
        <rFont val="Calibri"/>
        <family val="2"/>
      </rPr>
      <t xml:space="preserve"> PURCHASED SERVICE STAFF TOTALS - Add purchased service staff salaries and benefits.</t>
    </r>
  </si>
  <si>
    <r>
      <rPr>
        <b/>
        <u/>
        <sz val="10"/>
        <color rgb="FFFF0000"/>
        <rFont val="Calibri"/>
        <family val="2"/>
      </rPr>
      <t xml:space="preserve">SUPPORT: </t>
    </r>
    <r>
      <rPr>
        <b/>
        <sz val="10"/>
        <rFont val="Calibri"/>
        <family val="2"/>
      </rPr>
      <t>STAFF TOTALS - Add support salaries and benefits.  Do not include purchased service staff.</t>
    </r>
  </si>
  <si>
    <r>
      <rPr>
        <b/>
        <u/>
        <sz val="10"/>
        <color rgb="FFFF0000"/>
        <rFont val="Calibri"/>
        <family val="2"/>
      </rPr>
      <t xml:space="preserve">INSTRUCTIONAL: </t>
    </r>
    <r>
      <rPr>
        <b/>
        <sz val="10"/>
        <rFont val="Calibri"/>
        <family val="2"/>
      </rPr>
      <t>STAFF TOTALS - Add instructional salaries and benefits.  Do not include purchased service staff.</t>
    </r>
  </si>
  <si>
    <t>0925</t>
  </si>
  <si>
    <t>1521</t>
  </si>
  <si>
    <t>7206</t>
  </si>
  <si>
    <t>[Z-2] - 2014 Federal rate for Reimbursement of Fuel/Maintenance Cost for this route is $.56.
Auto Fill</t>
  </si>
  <si>
    <t>[AH] - Total Instructional Hours (0100)
(Auto fill)  Instructional</t>
  </si>
  <si>
    <t>'=Summary_Contact_Page!$F$5</t>
  </si>
  <si>
    <t>=Student_1!$F$12</t>
  </si>
  <si>
    <t>=IF(ISERROR(Student_1!$I$10&gt;0=TRUE),"0",(Student_1!$I$10))</t>
  </si>
  <si>
    <t>=IF(AND(U2=0,V2=0,X2&lt;&gt;0),X2,(IF(AND(U2=0,V2&lt;&gt;0,X2=0),V2,(IF(AND(U2&lt;&gt;0,V2=0,X2=0),U2,0)))))</t>
  </si>
  <si>
    <t>=IF(AND(#REF!=0,W2="0",Y2&lt;&gt;0),Y2,(IF(AND(#REF!=0,W2&lt;&gt;0,Y2=0),W2,(IF(AND(#REF!&lt;&gt;0,W2=0,Y2=0),#REF!,0)))))</t>
  </si>
  <si>
    <t>=IF(ISERROR(Student_1!$I$14&gt;0=TRUE),"0",(Student_1!$I$14))</t>
  </si>
  <si>
    <t>=IFERROR(VLOOKUP(Student_1!$E$14,DropDownMenuLists!$J$1:$T$73,7,FALSE),”0”)</t>
  </si>
  <si>
    <t>=IFERROR(VLOOKUP(Student_1!$E$14,DropDownMenuLists!$J$1:$T$73,9,FALSE),”0”)</t>
  </si>
  <si>
    <t>=IFERROR(VLOOKUP(Student_1!$E$14,DropDownMenuLists!$J$1:$T$73,10,FALSE),”0”)</t>
  </si>
  <si>
    <t>=IFERROR(VLOOKUP(Student_1!$E$14,DropDownMenuLists!$J$1:$T$73,12,FALSE),"0")</t>
  </si>
  <si>
    <t>=Student_1!$E$44</t>
  </si>
  <si>
    <t>=Student_1!$G$45</t>
  </si>
  <si>
    <t>=Student_1!$C$48</t>
  </si>
  <si>
    <t>=Student_1!$D$48</t>
  </si>
  <si>
    <t>=Student_1!$E$48</t>
  </si>
  <si>
    <t>=Student_1!$F$48</t>
  </si>
  <si>
    <t>=Student_1!$G$48</t>
  </si>
  <si>
    <t>=Student_1!$H$48</t>
  </si>
  <si>
    <t>=Student_1!$I$48</t>
  </si>
  <si>
    <t>=Student_1!$J$48</t>
  </si>
  <si>
    <t>=Student_1!$E$81</t>
  </si>
  <si>
    <t>=Student_1!$AP$55</t>
  </si>
  <si>
    <t>=Student_1!$E$84</t>
  </si>
  <si>
    <t>=Student_1!$E$85</t>
  </si>
  <si>
    <t>=IF(ISERROR(Student_1!$E$94&gt;0=TRUE),"$00.00",(Student_1!$E$94))</t>
  </si>
  <si>
    <t>=Student_1!$H$94</t>
  </si>
  <si>
    <t>=IF(ISERROR(Student_1!$I$94&gt;0=TRUE),"$00.00",(Student_1!$I$94))</t>
  </si>
  <si>
    <t>=IF(ISERROR(Student_1!$I$95&gt;0=TRUE),"0",(Student_1!$I$95))</t>
  </si>
  <si>
    <t>=Student_1!$E$96</t>
  </si>
  <si>
    <t>=Student_1!$H$96</t>
  </si>
  <si>
    <t>=Student_1!$I$96</t>
  </si>
  <si>
    <t>=Student_1!$E$98</t>
  </si>
  <si>
    <t>=Student_1!$H$98</t>
  </si>
  <si>
    <t>=Student_1!$I$98</t>
  </si>
  <si>
    <t>=IF(ISERROR(Student_1!$E$100&gt;0=TRUE),"0",(Student_1!$E$100))</t>
  </si>
  <si>
    <t>=IF(ISERROR(Student_1!$E$105&gt;0=TRUE),"0",(Student_1!$E$105))</t>
  </si>
  <si>
    <t>=Student_1!$AP$57</t>
  </si>
  <si>
    <t>=IF(ISERROR(Student_1!$E$108&gt;0=TRUE),"0",(Student_1!$E$108))</t>
  </si>
  <si>
    <t>=IF(ISERROR(Student_1!$E$111&gt;0=TRUE),"0",(Student_1!$E$111))</t>
  </si>
  <si>
    <t>=IF(ISERROR(Student_1!$E$115&gt;0=TRUE),"0",(Student_1!$E$115))</t>
  </si>
  <si>
    <t>=Student_1!$C$74</t>
  </si>
  <si>
    <t>[D] - Tuition to Other Administrative Unit:</t>
  </si>
  <si>
    <t xml:space="preserve">I certify that I have reviewed the information contained in this document, and that to the best of my knowledge the information is complete and accurate, and that all records for which I am responsible are in agreement with the figures submitted. </t>
  </si>
  <si>
    <r>
      <t xml:space="preserve">SECTION I: </t>
    </r>
    <r>
      <rPr>
        <b/>
        <sz val="10"/>
        <rFont val="Calibri"/>
        <family val="2"/>
      </rPr>
      <t>[AJ] - INSTRUCTIONAL:  PURCHASED SERVICES  (0300-0500) and OTHER COSTS (0600 - 0700)</t>
    </r>
  </si>
  <si>
    <t>(Select the District from the Drop Down List)</t>
  </si>
  <si>
    <t>ok</t>
  </si>
  <si>
    <r>
      <rPr>
        <b/>
        <sz val="10.5"/>
        <rFont val="Calibri"/>
        <family val="2"/>
      </rPr>
      <t xml:space="preserve">Other Professional Services (0330)
</t>
    </r>
    <r>
      <rPr>
        <i/>
        <sz val="10.5"/>
        <rFont val="Calibri"/>
        <family val="2"/>
      </rPr>
      <t xml:space="preserve">(Auto fill) </t>
    </r>
    <r>
      <rPr>
        <sz val="10.5"/>
        <rFont val="Calibri"/>
        <family val="2"/>
      </rPr>
      <t xml:space="preserve"> Support</t>
    </r>
  </si>
  <si>
    <t>(Select the Name of the Other Administrative Unit from the Drop Down List)</t>
  </si>
  <si>
    <t>(Enter the Name of the Private School or Agency)</t>
  </si>
  <si>
    <t>(Select the Name of the Approved Facility School from the Drop Down List)</t>
  </si>
  <si>
    <t>(Select the Primary Disability from the Drop Down List)</t>
  </si>
  <si>
    <r>
      <t xml:space="preserve">[AI] - Total Instructional Hours (0100)
</t>
    </r>
    <r>
      <rPr>
        <i/>
        <sz val="10.5"/>
        <rFont val="Calibri"/>
        <family val="2"/>
      </rPr>
      <t xml:space="preserve">(Auto fill)  </t>
    </r>
    <r>
      <rPr>
        <sz val="10.5"/>
        <rFont val="Calibri"/>
        <family val="2"/>
      </rPr>
      <t>Instructional</t>
    </r>
  </si>
  <si>
    <r>
      <t xml:space="preserve">[AL] - Total Support Hours (0100)
</t>
    </r>
    <r>
      <rPr>
        <i/>
        <sz val="11.5"/>
        <rFont val="Calibri"/>
        <family val="2"/>
      </rPr>
      <t>(Auto fill)</t>
    </r>
    <r>
      <rPr>
        <b/>
        <sz val="11.5"/>
        <rFont val="Calibri"/>
        <family val="2"/>
      </rPr>
      <t xml:space="preserve">  </t>
    </r>
    <r>
      <rPr>
        <sz val="11.5"/>
        <rFont val="Calibri"/>
        <family val="2"/>
      </rPr>
      <t>Support</t>
    </r>
  </si>
  <si>
    <t>[AH] - SALARIES / BENEFITS (0100/0200)
(Auto fill)  Instructional</t>
  </si>
  <si>
    <t>[AK] - SALARIES / BENEFITS (0100/0200)
(Auto fill)  Support</t>
  </si>
  <si>
    <t>Professional-Educational Services (0320) - Fill out Staff Worksheet (Auto fill)  Instructional</t>
  </si>
  <si>
    <r>
      <rPr>
        <b/>
        <u/>
        <sz val="10.5"/>
        <rFont val="Calibri"/>
        <family val="2"/>
        <scheme val="minor"/>
      </rPr>
      <t>Other:</t>
    </r>
    <r>
      <rPr>
        <b/>
        <sz val="10.5"/>
        <rFont val="Calibri"/>
        <family val="2"/>
        <scheme val="minor"/>
      </rPr>
      <t xml:space="preserve"> </t>
    </r>
    <r>
      <rPr>
        <sz val="10.5"/>
        <rFont val="Calibri"/>
        <family val="2"/>
        <scheme val="minor"/>
      </rPr>
      <t xml:space="preserve"> If you are not the Special Education Director or the Business Manager filling out this High Cost Application, please enter your contact information and title in case we need to call you for questions.</t>
    </r>
  </si>
  <si>
    <t>19010</t>
  </si>
  <si>
    <t>19205</t>
  </si>
  <si>
    <r>
      <rPr>
        <b/>
        <sz val="12"/>
        <rFont val="Calibri"/>
        <family val="2"/>
      </rPr>
      <t xml:space="preserve">[N-1b]  </t>
    </r>
    <r>
      <rPr>
        <sz val="12"/>
        <rFont val="Calibri"/>
        <family val="2"/>
      </rPr>
      <t xml:space="preserve">AM/PM Contracted Transportation are Different? </t>
    </r>
  </si>
  <si>
    <t>CONTRACTED TRANSPORTATION
[O] - 
Number of Days this Student Transported</t>
  </si>
  <si>
    <t>[P] - 
Number of Students Transported in Vehicle (include this student)</t>
  </si>
  <si>
    <t>[Q] - 
Cost for Driver-Salary/Benefits</t>
  </si>
  <si>
    <t>[R] -
Number of Students Assigned to Bus Aide (include this student)</t>
  </si>
  <si>
    <t>Total Payments to All Contractors and/or Parent for Transportation of this Student:</t>
  </si>
  <si>
    <t>A</t>
  </si>
  <si>
    <t>B</t>
  </si>
  <si>
    <t>Total District Cost for this Student Transportation:</t>
  </si>
  <si>
    <t>[AB] 
- Purchased Service
Yes or No</t>
  </si>
  <si>
    <t>[AG]
- Staff Cost for this Student</t>
  </si>
  <si>
    <t>01 - Intellectual Disability</t>
  </si>
  <si>
    <t>03 - Serious Emotional Disability</t>
  </si>
  <si>
    <t>04 - Specific Learning Disability (SLD)</t>
  </si>
  <si>
    <t>05 - Hearing Impairment, including Deafness</t>
  </si>
  <si>
    <t>06 - Visual Impairment, including Blindness</t>
  </si>
  <si>
    <t>09 - Deaf-Blindness</t>
  </si>
  <si>
    <t>11 - Developmental Delay</t>
  </si>
  <si>
    <t>13 - Autism Spectrum Disorders</t>
  </si>
  <si>
    <t>16 - Other Health Impaired (OHI)</t>
  </si>
  <si>
    <t>01010    ADAMS 1 MAPLETON</t>
  </si>
  <si>
    <t>01020    ADAMS 12 NORTHGLENN</t>
  </si>
  <si>
    <t>01030    ADAMS 14 COMMERCE CITY</t>
  </si>
  <si>
    <t>03010    ARAPAHOE 1 ENGLEWOOD</t>
  </si>
  <si>
    <t>03020    ARAPAHOE 2 SHERIDAN</t>
  </si>
  <si>
    <t>03030    ARAPAHOE 5 CHERRY CREEK</t>
  </si>
  <si>
    <t>03040    ARAPAHOE 6 LITTLETON</t>
  </si>
  <si>
    <t>03060    ADAMS-ARAP 28J AURORA</t>
  </si>
  <si>
    <t>07010    BOULDER RE-1J ST VRAIN</t>
  </si>
  <si>
    <t>07020    BOULDER RE-2 BOULDER</t>
  </si>
  <si>
    <t>15010    DELTA 50J</t>
  </si>
  <si>
    <t>16010    DENVER 1</t>
  </si>
  <si>
    <t>18010    DOUGLAS RE-1</t>
  </si>
  <si>
    <t>19010    EAGLE COUNTY RD 50</t>
  </si>
  <si>
    <t>19205    ELIZABETH C-1</t>
  </si>
  <si>
    <t>21020    EL PASO 2 HARRISON</t>
  </si>
  <si>
    <t>21030    EL PASO 3 WIDEFIELD</t>
  </si>
  <si>
    <t>21040    EL PASO 8 FOUNTAIN</t>
  </si>
  <si>
    <t>21050    EL PASO 11 COLO SPRINGS</t>
  </si>
  <si>
    <t>21060    EL PASO 12 CHEYENNE MOUNTAIN</t>
  </si>
  <si>
    <t>21080    EL PASO 20 ACADEMY</t>
  </si>
  <si>
    <t>21085    EL PASO 38, LEWIS PALMER</t>
  </si>
  <si>
    <t>21090    EL PASO 49 FALCON</t>
  </si>
  <si>
    <t>21490    FORT LUPTON/KEENESBURG</t>
  </si>
  <si>
    <t>22010    FREMONT RE-1 CANON CITY</t>
  </si>
  <si>
    <t>26011    GUNNISON RE-1J</t>
  </si>
  <si>
    <t>30011    JEFFERSON R-1</t>
  </si>
  <si>
    <t>35010    LARIMER R-1 FORT COLLINS</t>
  </si>
  <si>
    <t>35020    LARIMER R-2J LOVELAND</t>
  </si>
  <si>
    <t>35030    LARIMER R-3 ESTES PARK</t>
  </si>
  <si>
    <t>38010    LOGAN RE-1 STERLING</t>
  </si>
  <si>
    <t>39031    MESA 51 GRAND JUNCTION</t>
  </si>
  <si>
    <t>41010    MOFFAT RE-1 CRAIG</t>
  </si>
  <si>
    <t>43010    MONTROSE RE-1J</t>
  </si>
  <si>
    <t>44020    MORGAN RE-3, FORT MORGAN</t>
  </si>
  <si>
    <t>49010</t>
  </si>
  <si>
    <t>51010    PUEBLO 60 URBAN</t>
  </si>
  <si>
    <t>51020    PUEBLO 70 RURAL</t>
  </si>
  <si>
    <t>PUEBLO COUNTY 70</t>
  </si>
  <si>
    <t>59010</t>
  </si>
  <si>
    <t>62040    WELD RE-4 WINDSOR</t>
  </si>
  <si>
    <t>62050    WELD RE-5J JOHNSTOWN-MILLIKEN</t>
  </si>
  <si>
    <t>62050</t>
  </si>
  <si>
    <t>62060    WELD 6 GREELEY</t>
  </si>
  <si>
    <t>64043    EAST CENTRAL BOCES</t>
  </si>
  <si>
    <t>9025</t>
  </si>
  <si>
    <t>9140</t>
  </si>
  <si>
    <t>64093    MOUNTAIN BOCES</t>
  </si>
  <si>
    <t>64103    NORTHEAST BOCES</t>
  </si>
  <si>
    <t>9040</t>
  </si>
  <si>
    <t>64123    NORTHWEST BOCES</t>
  </si>
  <si>
    <t>64133    PIKES PEAK BOCES</t>
  </si>
  <si>
    <t>9050</t>
  </si>
  <si>
    <t>9055</t>
  </si>
  <si>
    <t>64160    SANTA FE TRAIL BOCES</t>
  </si>
  <si>
    <t>9150</t>
  </si>
  <si>
    <t>64163    SOUTH CENTRAL BOCES</t>
  </si>
  <si>
    <t>9060</t>
  </si>
  <si>
    <t>64193    SOUTHEASTERN BOCES</t>
  </si>
  <si>
    <t>9075</t>
  </si>
  <si>
    <t>9145</t>
  </si>
  <si>
    <t>64203    CENTENNIAL BOCES</t>
  </si>
  <si>
    <t>64205    UTE PASS BOCES</t>
  </si>
  <si>
    <t>9165</t>
  </si>
  <si>
    <t>64213    RIO BLANCO BOCES</t>
  </si>
  <si>
    <t>9125</t>
  </si>
  <si>
    <t>80010    CHARTER SCHOOL INSTITUTE</t>
  </si>
  <si>
    <t>66050    COLORADO SCHOOL FOR THE DEAF &amp; BLIND</t>
  </si>
  <si>
    <t>66060    CMHI - PUEBLO</t>
  </si>
  <si>
    <t>66060</t>
  </si>
  <si>
    <t>CMHI - PUEBLO</t>
  </si>
  <si>
    <t>66070    DEPARTMENT OF CORRECTIONS</t>
  </si>
  <si>
    <t>66070</t>
  </si>
  <si>
    <t>DEPARTMENT OF CORRECTIONS</t>
  </si>
  <si>
    <t>66080</t>
  </si>
  <si>
    <t>69400</t>
  </si>
  <si>
    <t>65110</t>
  </si>
  <si>
    <t>67160</t>
  </si>
  <si>
    <t>67130</t>
  </si>
  <si>
    <t>65140</t>
  </si>
  <si>
    <t>65180</t>
  </si>
  <si>
    <t>67230</t>
  </si>
  <si>
    <t>65400</t>
  </si>
  <si>
    <t>65470</t>
  </si>
  <si>
    <t>65840</t>
  </si>
  <si>
    <t>65841</t>
  </si>
  <si>
    <t>4839</t>
  </si>
  <si>
    <t>66100</t>
  </si>
  <si>
    <t>65970</t>
  </si>
  <si>
    <t>65930</t>
  </si>
  <si>
    <t>65170</t>
  </si>
  <si>
    <t>5415</t>
  </si>
  <si>
    <t>65370</t>
  </si>
  <si>
    <t>65950</t>
  </si>
  <si>
    <t>65770</t>
  </si>
  <si>
    <t>4951</t>
  </si>
  <si>
    <t>Shiloh Home - Littleton</t>
  </si>
  <si>
    <t>Shiloh Home - Longmont</t>
  </si>
  <si>
    <t>Shiloh Home - Sanctuary</t>
  </si>
  <si>
    <t>69690</t>
  </si>
  <si>
    <t>Tennyson Center for Children</t>
  </si>
  <si>
    <t>Third Way Center - Joan Farley Academy</t>
  </si>
  <si>
    <t>Third Way Center - Joan Farley Academy at Lowry</t>
  </si>
  <si>
    <t>Turning Point - Waverly School</t>
  </si>
  <si>
    <t>SCHOOL DISTRICT 27J</t>
  </si>
  <si>
    <t>CREEDE SCHOOL DISTRICT</t>
  </si>
  <si>
    <t>WELD RE-5J JOHNSTOWN-MILLIKEN</t>
  </si>
  <si>
    <t>I - Bilingual Assistant</t>
  </si>
  <si>
    <t>I - Math Interventionist</t>
  </si>
  <si>
    <t>I - Reading Interventionist</t>
  </si>
  <si>
    <t>I - Specialty Teacher, Art</t>
  </si>
  <si>
    <t>I - Specialty Teacher, Family and Consumer Education</t>
  </si>
  <si>
    <t>I - Specialty Teacher, Industrial Arts</t>
  </si>
  <si>
    <t>I - Specialty Teacher, Music</t>
  </si>
  <si>
    <t>I - Specialty Teacher, Physical Education</t>
  </si>
  <si>
    <t>bgvg</t>
  </si>
  <si>
    <t>district column on Student tab must be blank, if 0 the formula does not work</t>
  </si>
  <si>
    <t>Same as Y</t>
  </si>
  <si>
    <t>Same as AB</t>
  </si>
  <si>
    <t>[J] - Last 4 of Student SASID:</t>
  </si>
  <si>
    <r>
      <rPr>
        <b/>
        <sz val="12"/>
        <rFont val="Calibri"/>
        <family val="2"/>
      </rPr>
      <t>[N-1a]</t>
    </r>
    <r>
      <rPr>
        <sz val="12"/>
        <rFont val="Calibri"/>
        <family val="2"/>
      </rPr>
      <t xml:space="preserve">  Contractor/Parent Provided ESY Transportation?</t>
    </r>
  </si>
  <si>
    <t xml:space="preserve">SECTION II: APPROVED FACILITY SCHOOLS: INSTRUCTIONAL </t>
  </si>
  <si>
    <t>GRAND TOTAL OF SECTION I AND SECTION II</t>
  </si>
  <si>
    <t>TOTAL OF SECTION I:
Instructional</t>
  </si>
  <si>
    <r>
      <t xml:space="preserve">SECTION III: </t>
    </r>
    <r>
      <rPr>
        <b/>
        <sz val="10"/>
        <rFont val="Calibri"/>
        <family val="2"/>
      </rPr>
      <t>[AM] - SUPPORT:  PURCHASED SERVICES  (0300-0500) and OTHER COSTS (0600 - 0700)</t>
    </r>
  </si>
  <si>
    <t xml:space="preserve"> TOTAL OF REIMBURSABLE COSTS</t>
  </si>
  <si>
    <t>TOTAL OF SECTION II: 
Approved Facility Schools</t>
  </si>
  <si>
    <r>
      <t xml:space="preserve">[AI] - Total Instructional Hours (0100)
</t>
    </r>
    <r>
      <rPr>
        <i/>
        <sz val="10.5"/>
        <rFont val="Calibri"/>
        <family val="2"/>
      </rPr>
      <t xml:space="preserve">(Auto fill) (Does not include contracted time)  </t>
    </r>
    <r>
      <rPr>
        <sz val="10.5"/>
        <rFont val="Calibri"/>
        <family val="2"/>
      </rPr>
      <t>Instructional</t>
    </r>
  </si>
  <si>
    <t>Student #</t>
  </si>
  <si>
    <t>E99</t>
  </si>
  <si>
    <t>E100</t>
  </si>
  <si>
    <t>E102</t>
  </si>
  <si>
    <t>E123</t>
  </si>
  <si>
    <t>E124</t>
  </si>
  <si>
    <t>E126</t>
  </si>
  <si>
    <r>
      <t>Tuition to Private School or Agency
(0564, 0569)</t>
    </r>
    <r>
      <rPr>
        <i/>
        <sz val="10.5"/>
        <rFont val="Calibri"/>
        <family val="2"/>
      </rPr>
      <t xml:space="preserve">(attach contract)  </t>
    </r>
    <r>
      <rPr>
        <sz val="10.5"/>
        <rFont val="Calibri"/>
        <family val="2"/>
      </rPr>
      <t>Instructional</t>
    </r>
  </si>
  <si>
    <r>
      <t xml:space="preserve">Other Educational Cost Associated with this Student </t>
    </r>
    <r>
      <rPr>
        <i/>
        <sz val="10"/>
        <rFont val="Calibri"/>
        <family val="2"/>
      </rPr>
      <t>(These costs will not be included in the Total of Reimburseable Costs)</t>
    </r>
  </si>
  <si>
    <t>TOTAL PAYMENTS TO CONTRACTORS AND/OR PARENT FOR THIS STUDENT</t>
  </si>
  <si>
    <t>Other Educational Cost Associated with this student
(These costs won't be figured into the total)
-- E 112 --</t>
  </si>
  <si>
    <t>Other Education Cost Associated with this student (These costs won't be figured into the total)
Number # of DAYS
-- H 112 --</t>
  </si>
  <si>
    <t>Other Education Cost Associated with this student (These costs won't be figured into the total)
This rate is pulled from the published EXCO rate
$$ TUITION RATE
-- I 112 --</t>
  </si>
  <si>
    <t>Facility Schools Tuition Cost Rate Associated with this student
This rate is pulled from the published EXCO rate
# of Days
-- H113--</t>
  </si>
  <si>
    <t>Facility School Tuition Cost Rate 2014-2015 - (0565)  (attach contract)
Auto fill from selected Facility School
-- E113 --</t>
  </si>
  <si>
    <t>Facility Schools Tuition Cost Rate Associated with this student
This rate is pulled from the published EXCO rate
$$ DAILY RATE
-- I113 --</t>
  </si>
  <si>
    <t>EXTENDED SCHOOL YEAR (ESY)
Only with IEP Documentation and Supporting Contracts - see the High Cost Instructions
-- E114 --</t>
  </si>
  <si>
    <t>EXTENDED SCHOOL YEAR (ESY)
Only with IEP Documentation and Supporting Contracts - see the High Cost Instructions
Number # of Days
-- H114 --</t>
  </si>
  <si>
    <t>EXTENDED SCHOOL YEAR (ESY)
Only with IEP Documentation and Supporting Contracts - see the High Cost Instructions $$ DAILY RATE
-- I114 --</t>
  </si>
  <si>
    <t>Approved Facility School PARA
-- E116 --</t>
  </si>
  <si>
    <t>Day Treatment Services</t>
  </si>
  <si>
    <t>I - Para Professional, Special Education</t>
  </si>
  <si>
    <t>I - Teacher of Students who are Visually Impaired</t>
  </si>
  <si>
    <t>S - Para Professional, Special Education</t>
  </si>
  <si>
    <t>[AC] 
Number of Students Served
(Include this Student)</t>
  </si>
  <si>
    <t>[AD] 
Number of Weeks Served
(see instructions)</t>
  </si>
  <si>
    <t>[AE] 
Hourly Rate: 
Salary + Benefits
or
Contract Amount
(see instructions)</t>
  </si>
  <si>
    <t>[AF]
Minutes Per Week
(see instructions)</t>
  </si>
  <si>
    <r>
      <t xml:space="preserve">
Total Payments Per Contractor for this Student
</t>
    </r>
    <r>
      <rPr>
        <b/>
        <i/>
        <sz val="11"/>
        <rFont val="Calibri"/>
        <family val="2"/>
      </rPr>
      <t>Auto Fill</t>
    </r>
  </si>
  <si>
    <t>Contract Total for PARA by FTE or Daily Rate</t>
  </si>
  <si>
    <t>PARA FTE or # of Days Billed</t>
  </si>
  <si>
    <r>
      <t xml:space="preserve">
Total Cost for this Student
</t>
    </r>
    <r>
      <rPr>
        <b/>
        <i/>
        <sz val="11"/>
        <rFont val="Calibri"/>
        <family val="2"/>
      </rPr>
      <t>Auto Fill</t>
    </r>
  </si>
  <si>
    <t>Name of Contractor #1</t>
  </si>
  <si>
    <t>Cost for contractor #1</t>
  </si>
  <si>
    <t>Name of contractor #2</t>
  </si>
  <si>
    <t>Cost of contractor #2</t>
  </si>
  <si>
    <t>Name of contractor #3</t>
  </si>
  <si>
    <t>Cost of contractor #3</t>
  </si>
  <si>
    <t>name of contractor #4</t>
  </si>
  <si>
    <t>cost of contractor #4</t>
  </si>
  <si>
    <t>Days transported contractor #1</t>
  </si>
  <si>
    <t>Days transported contractor #2</t>
  </si>
  <si>
    <t>Days transported contractor #3</t>
  </si>
  <si>
    <t>Days transported contractor #4</t>
  </si>
  <si>
    <t>district tranportation #1 days transported</t>
  </si>
  <si>
    <t>total days transported all contractors</t>
  </si>
  <si>
    <t>district transportation #2 days transported</t>
  </si>
  <si>
    <t>district transportation #3 days transported</t>
  </si>
  <si>
    <t>district transportation #4 days transported</t>
  </si>
  <si>
    <t>cost district trans #1</t>
  </si>
  <si>
    <t>cost district trans #2</t>
  </si>
  <si>
    <t>cost district trans #3</t>
  </si>
  <si>
    <t>cost district trans #4</t>
  </si>
  <si>
    <t>total days contracted all district trans</t>
  </si>
  <si>
    <t>total costs for all district transportation</t>
  </si>
  <si>
    <t>total all days transported</t>
  </si>
  <si>
    <t>grand total contractor and district transportation</t>
  </si>
  <si>
    <t>Any transportation include ESY</t>
  </si>
  <si>
    <t>Any Trans am/pm different</t>
  </si>
  <si>
    <t>Column Z and Column AA may have been an attempt to condense U thru Y for the worksheet and analysis</t>
  </si>
  <si>
    <t>Student</t>
  </si>
  <si>
    <t>Estimated Transportation Costs</t>
  </si>
  <si>
    <t>Estimated Staff Costs</t>
  </si>
  <si>
    <t>District</t>
  </si>
  <si>
    <t>District Code</t>
  </si>
  <si>
    <t>AU Name and Number</t>
  </si>
  <si>
    <t>Transportation Revenue</t>
  </si>
  <si>
    <t>Revenues: IDEA, ECEA, PPR</t>
  </si>
  <si>
    <t>Total Audited Expenditures</t>
  </si>
  <si>
    <t xml:space="preserve">Estimated Travel Costs for Staff </t>
  </si>
  <si>
    <t>Estimated Supply Costs</t>
  </si>
  <si>
    <t>Estimated Equipment Costs</t>
  </si>
  <si>
    <t>Estimated ESY Costs</t>
  </si>
  <si>
    <t>Estimated Day Treatment Costs</t>
  </si>
  <si>
    <t>Estimated Impact (as a percent of total prior year audited expenditures)</t>
  </si>
  <si>
    <t>OUT OF DISTRICT - VOLUNTARY COST ESTIMATES WORKSHEET</t>
  </si>
  <si>
    <t>Estimated Tuition Costs 
(Private School, Approved Facility or Other AU)</t>
  </si>
  <si>
    <t>Select from Drop Down Menu</t>
  </si>
  <si>
    <t>Select from Drop Down menu</t>
  </si>
  <si>
    <r>
      <t xml:space="preserve">Potential for Funding Based on </t>
    </r>
    <r>
      <rPr>
        <b/>
        <u/>
        <sz val="11"/>
        <color theme="1"/>
        <rFont val="Calibri"/>
        <family val="2"/>
        <scheme val="minor"/>
      </rPr>
      <t>Estimated</t>
    </r>
    <r>
      <rPr>
        <b/>
        <sz val="11"/>
        <color theme="1"/>
        <rFont val="Calibri"/>
        <family val="2"/>
        <scheme val="minor"/>
      </rPr>
      <t xml:space="preserve"> Funding Parameters
</t>
    </r>
    <r>
      <rPr>
        <b/>
        <i/>
        <sz val="9"/>
        <color theme="1"/>
        <rFont val="Calibri"/>
        <family val="2"/>
        <scheme val="minor"/>
      </rPr>
      <t>Auto fill</t>
    </r>
  </si>
  <si>
    <r>
      <t xml:space="preserve">
Estimated Total Special Ed Costs for this Student
</t>
    </r>
    <r>
      <rPr>
        <b/>
        <i/>
        <sz val="9"/>
        <color theme="1"/>
        <rFont val="Calibri"/>
        <family val="2"/>
        <scheme val="minor"/>
      </rPr>
      <t>Auto Fill</t>
    </r>
  </si>
  <si>
    <r>
      <rPr>
        <b/>
        <u/>
        <sz val="14"/>
        <rFont val="Calibri"/>
        <family val="2"/>
        <scheme val="minor"/>
      </rPr>
      <t>Disclaimer:</t>
    </r>
    <r>
      <rPr>
        <b/>
        <sz val="14"/>
        <rFont val="Calibri"/>
        <family val="2"/>
        <scheme val="minor"/>
      </rPr>
      <t xml:space="preserve">  </t>
    </r>
    <r>
      <rPr>
        <b/>
        <u/>
        <sz val="14"/>
        <color rgb="FFFF0000"/>
        <rFont val="Calibri"/>
        <family val="2"/>
        <scheme val="minor"/>
      </rPr>
      <t>The potential for funding identified by calculations made in this spreadsheet IS NOT a binding determination</t>
    </r>
    <r>
      <rPr>
        <b/>
        <sz val="14"/>
        <color rgb="FFFF0000"/>
        <rFont val="Calibri"/>
        <family val="2"/>
        <scheme val="minor"/>
      </rPr>
      <t>.</t>
    </r>
    <r>
      <rPr>
        <sz val="14"/>
        <rFont val="Calibri"/>
        <family val="2"/>
        <scheme val="minor"/>
      </rPr>
      <t xml:space="preserve">  </t>
    </r>
  </si>
  <si>
    <t>AUs wishing to add to the depth of data for high cost placements and programs for students with disabilities but who do not wish to complete full applications may submit this form without completing the individual student tabs or providing back up documentation.  Submission of this form alone does not qualify a district or AU for consideration in the funding available for high cost reimbursement under ECEA.</t>
  </si>
  <si>
    <t>[J] Last 4 of SASID</t>
  </si>
  <si>
    <r>
      <rPr>
        <b/>
        <sz val="14"/>
        <rFont val="Calibri"/>
        <family val="2"/>
        <scheme val="minor"/>
      </rPr>
      <t xml:space="preserve">Completion of this page of the application is voluntary.   Completion and submittal of this page will not qualify an AU or district for funding.  Only completed Student Applications that meet the threshold amount submitted by the due date with a fully signed Summary Contact Page and back up documentation can be considered for funding. 
</t>
    </r>
    <r>
      <rPr>
        <sz val="11"/>
        <rFont val="Calibri"/>
        <family val="2"/>
        <scheme val="minor"/>
      </rPr>
      <t xml:space="preserve">
</t>
    </r>
  </si>
  <si>
    <t xml:space="preserve"> </t>
  </si>
  <si>
    <r>
      <t xml:space="preserve">You may enter estimated costs for each student, rather than the actual costs required in the Student application tabs, and the form will first indicate if the student meets the threshold for the OOD student application. </t>
    </r>
    <r>
      <rPr>
        <u/>
        <sz val="11"/>
        <rFont val="Calibri"/>
        <family val="2"/>
        <scheme val="minor"/>
      </rPr>
      <t>Do not enter any costs for Other Educational Costs charged by facility schools, as these costs are not reimbursable, and do not contribute to threshold levels.</t>
    </r>
    <r>
      <rPr>
        <sz val="11"/>
        <rFont val="Calibri"/>
        <family val="2"/>
        <scheme val="minor"/>
      </rPr>
      <t xml:space="preserve">  The form will then indicate an estimated potential, from low to high, for the application to meet the criteria of highest impact for funding.  This form can be used to inform your decision on completing individual applications, which require actual costs and the submission of back up documentation.  Use of this form alone does not constitute a complete application nor is it a required part of the application.  Only applications completed in the Student 1 through Student 20 tabs will be evaluated for funding by the SEFAC.   Data entered in this form will not populate any other part of the application.</t>
    </r>
  </si>
  <si>
    <t>Provide the information requested in all yellow shaded areas, using drop down menus where provided.  
The table below will auto-populate as you enter into each student tab.</t>
  </si>
  <si>
    <r>
      <t xml:space="preserve">Audited funds are determined from objective third party examinations of the school district financial reporting process completed by a CPA firm, State or Federal auditors.  </t>
    </r>
    <r>
      <rPr>
        <b/>
        <i/>
        <u/>
        <sz val="11"/>
        <rFont val="Calibri"/>
        <family val="2"/>
      </rPr>
      <t>Note:</t>
    </r>
    <r>
      <rPr>
        <sz val="11"/>
        <rFont val="Calibri"/>
        <family val="2"/>
      </rPr>
      <t xml:space="preserve"> Due process &amp; administrative costs are </t>
    </r>
    <r>
      <rPr>
        <b/>
        <i/>
        <u/>
        <sz val="11"/>
        <rFont val="Calibri"/>
        <family val="2"/>
      </rPr>
      <t>NOT</t>
    </r>
    <r>
      <rPr>
        <sz val="11"/>
        <rFont val="Calibri"/>
        <family val="2"/>
      </rPr>
      <t xml:space="preserve"> reimbursable under this program.  Staff development &amp; in-service for teachers are </t>
    </r>
    <r>
      <rPr>
        <b/>
        <i/>
        <u/>
        <sz val="11"/>
        <rFont val="Calibri"/>
        <family val="2"/>
      </rPr>
      <t>NOT</t>
    </r>
    <r>
      <rPr>
        <sz val="11"/>
        <rFont val="Calibri"/>
        <family val="2"/>
      </rPr>
      <t xml:space="preserve"> allowable costs.</t>
    </r>
  </si>
  <si>
    <t>49010    ASPEN 1</t>
  </si>
  <si>
    <t>59010    SUMMIT RE-1</t>
  </si>
  <si>
    <r>
      <rPr>
        <b/>
        <sz val="13"/>
        <rFont val="Calibri"/>
        <family val="2"/>
      </rPr>
      <t>[M-2]</t>
    </r>
    <r>
      <rPr>
        <sz val="13"/>
        <rFont val="Calibri"/>
        <family val="2"/>
      </rPr>
      <t xml:space="preserve"> - Briefly describe the transportation services provided for this student including unique circumstances.</t>
    </r>
  </si>
  <si>
    <r>
      <rPr>
        <b/>
        <sz val="16"/>
        <rFont val="Calibri"/>
        <family val="2"/>
      </rPr>
      <t>Contracted Transportation Costs</t>
    </r>
    <r>
      <rPr>
        <b/>
        <sz val="12.5"/>
        <rFont val="Calibri"/>
        <family val="2"/>
      </rPr>
      <t xml:space="preserve">
</t>
    </r>
    <r>
      <rPr>
        <b/>
        <i/>
        <sz val="12"/>
        <rFont val="Calibri"/>
        <family val="2"/>
      </rPr>
      <t>Skip to [N-2] if Only District Vehicles were used to provide the Transportation Services</t>
    </r>
    <r>
      <rPr>
        <b/>
        <sz val="12.5"/>
        <rFont val="Calibri"/>
        <family val="2"/>
      </rPr>
      <t xml:space="preserve">
</t>
    </r>
    <r>
      <rPr>
        <b/>
        <sz val="13"/>
        <rFont val="Calibri"/>
        <family val="2"/>
      </rPr>
      <t xml:space="preserve">[N-1] - </t>
    </r>
    <r>
      <rPr>
        <sz val="13"/>
        <rFont val="Calibri"/>
        <family val="2"/>
      </rPr>
      <t xml:space="preserve">Enter the Name(s) of the Contractor or Agency, OR if the Parent Provides Transportation enter the word "Parent"
</t>
    </r>
    <r>
      <rPr>
        <b/>
        <sz val="13"/>
        <rFont val="Calibri"/>
        <family val="2"/>
      </rPr>
      <t>[N-1a]</t>
    </r>
    <r>
      <rPr>
        <sz val="13"/>
        <rFont val="Calibri"/>
        <family val="2"/>
      </rPr>
      <t xml:space="preserve"> </t>
    </r>
    <r>
      <rPr>
        <b/>
        <sz val="13"/>
        <rFont val="Calibri"/>
        <family val="2"/>
      </rPr>
      <t>and [N-1b]</t>
    </r>
    <r>
      <rPr>
        <sz val="13"/>
        <rFont val="Calibri"/>
        <family val="2"/>
      </rPr>
      <t xml:space="preserve"> - Use the drop down menu to answer Yes/No to each question.</t>
    </r>
  </si>
  <si>
    <t>[N-1]:</t>
  </si>
  <si>
    <t>DO NOT ENTER "0" IN ANY FIELDS, Leave the field blank if it does not apply.</t>
  </si>
  <si>
    <t>[W] - 
Number of Students Transported in Vehicle 
(include this student)</t>
  </si>
  <si>
    <r>
      <t xml:space="preserve">District Transportation Costs
</t>
    </r>
    <r>
      <rPr>
        <b/>
        <sz val="13"/>
        <rFont val="Calibri"/>
        <family val="2"/>
      </rPr>
      <t xml:space="preserve">[N-2] - </t>
    </r>
    <r>
      <rPr>
        <sz val="13"/>
        <rFont val="Calibri"/>
        <family val="2"/>
      </rPr>
      <t xml:space="preserve">Enter the vehicle description for each vehicle used to provide this student transportation
</t>
    </r>
    <r>
      <rPr>
        <b/>
        <sz val="13"/>
        <rFont val="Calibri"/>
        <family val="2"/>
      </rPr>
      <t xml:space="preserve">[N-2a] and [N-2b] </t>
    </r>
    <r>
      <rPr>
        <sz val="13"/>
        <rFont val="Calibri"/>
        <family val="2"/>
      </rPr>
      <t>- Use the drop down menu to answer Yes/No to each question.</t>
    </r>
  </si>
  <si>
    <t>[N-2]:</t>
  </si>
  <si>
    <r>
      <t xml:space="preserve">[N-2a] </t>
    </r>
    <r>
      <rPr>
        <sz val="12.5"/>
        <rFont val="Calibri"/>
        <family val="2"/>
      </rPr>
      <t>District Provided ESY Transportation?</t>
    </r>
  </si>
  <si>
    <r>
      <t xml:space="preserve">[N-2b] </t>
    </r>
    <r>
      <rPr>
        <sz val="12.5"/>
        <rFont val="Calibri"/>
        <family val="2"/>
      </rPr>
      <t>AM/PM Transportation are Different?</t>
    </r>
  </si>
  <si>
    <t>SECTION I:  INSTRUCTIONAL SPECIAL EDUCATION (Object Codes 0100 - 0700 and Program Code 1700)</t>
  </si>
  <si>
    <t>here</t>
  </si>
  <si>
    <t>Facility School:</t>
  </si>
  <si>
    <t>Daily Rate or Contracted Amount</t>
  </si>
  <si>
    <t>Number of Days Billed or 
Contracted Quantity</t>
  </si>
  <si>
    <r>
      <t xml:space="preserve">[AJ] - Travel (0580)
</t>
    </r>
    <r>
      <rPr>
        <sz val="10.5"/>
        <rFont val="Calibri"/>
        <family val="2"/>
      </rPr>
      <t>Instructional</t>
    </r>
  </si>
  <si>
    <r>
      <t xml:space="preserve">[AJ] - SUPPLIES  (0610, 0640, 0650, and 0690)  </t>
    </r>
    <r>
      <rPr>
        <sz val="10.5"/>
        <rFont val="Calibri"/>
        <family val="2"/>
      </rPr>
      <t>Instructional</t>
    </r>
  </si>
  <si>
    <r>
      <t xml:space="preserve">[AJ] - EQUIPMENT (0730, 0735)
</t>
    </r>
    <r>
      <rPr>
        <sz val="10.5"/>
        <rFont val="Calibri"/>
        <family val="2"/>
      </rPr>
      <t>Instructional</t>
    </r>
  </si>
  <si>
    <r>
      <t xml:space="preserve">Facility School Tuition Costs - (0565)
</t>
    </r>
    <r>
      <rPr>
        <i/>
        <sz val="10.5"/>
        <rFont val="Calibri"/>
        <family val="2"/>
      </rPr>
      <t xml:space="preserve">(attach contract and billings) 
</t>
    </r>
    <r>
      <rPr>
        <sz val="10.5"/>
        <rFont val="Calibri"/>
        <family val="2"/>
      </rPr>
      <t>Daily Rate</t>
    </r>
    <r>
      <rPr>
        <i/>
        <sz val="10.5"/>
        <rFont val="Calibri"/>
        <family val="2"/>
      </rPr>
      <t xml:space="preserve"> </t>
    </r>
    <r>
      <rPr>
        <sz val="10.5"/>
        <rFont val="Calibri"/>
        <family val="2"/>
      </rPr>
      <t xml:space="preserve">Auto fills.  </t>
    </r>
    <r>
      <rPr>
        <b/>
        <i/>
        <u/>
        <sz val="10.5"/>
        <rFont val="Calibri"/>
        <family val="2"/>
      </rPr>
      <t xml:space="preserve">
</t>
    </r>
    <r>
      <rPr>
        <sz val="10.5"/>
        <rFont val="Calibri"/>
        <family val="2"/>
      </rPr>
      <t>Total calculates after the number of days is entered.</t>
    </r>
  </si>
  <si>
    <t>DAY TREATMENT SERVICES
-- E126 --</t>
  </si>
  <si>
    <t>Approved Facility School Para and/or Supplemental Personnel</t>
  </si>
  <si>
    <t>SECTION II:  SPECIAL EDUCAITON SUPPORT (Object Codes 0100 - 0700 and Program Codes 2100,2200,2700)</t>
  </si>
  <si>
    <r>
      <rPr>
        <b/>
        <sz val="10.5"/>
        <rFont val="Calibri"/>
        <family val="2"/>
      </rPr>
      <t xml:space="preserve">[AK] - SALARIES / BENEFITS (0100/0200)
</t>
    </r>
    <r>
      <rPr>
        <i/>
        <sz val="10.5"/>
        <rFont val="Calibri"/>
        <family val="2"/>
      </rPr>
      <t xml:space="preserve">(Auto fill) (AU staff)  </t>
    </r>
    <r>
      <rPr>
        <sz val="10.5"/>
        <rFont val="Calibri"/>
        <family val="2"/>
      </rPr>
      <t>Support</t>
    </r>
  </si>
  <si>
    <r>
      <rPr>
        <b/>
        <sz val="10.5"/>
        <rFont val="Calibri"/>
        <family val="2"/>
      </rPr>
      <t xml:space="preserve">[AL] </t>
    </r>
    <r>
      <rPr>
        <sz val="10.5"/>
        <rFont val="Calibri"/>
        <family val="2"/>
      </rPr>
      <t xml:space="preserve">- </t>
    </r>
    <r>
      <rPr>
        <b/>
        <sz val="10.5"/>
        <rFont val="Calibri"/>
        <family val="2"/>
      </rPr>
      <t xml:space="preserve">Other Professional Services (0330)
</t>
    </r>
    <r>
      <rPr>
        <i/>
        <sz val="10.5"/>
        <rFont val="Calibri"/>
        <family val="2"/>
      </rPr>
      <t>(Auto fill) (Contracted)</t>
    </r>
    <r>
      <rPr>
        <sz val="10.5"/>
        <rFont val="Calibri"/>
        <family val="2"/>
      </rPr>
      <t xml:space="preserve"> Support</t>
    </r>
  </si>
  <si>
    <r>
      <t xml:space="preserve">[AL] - Travel (0580)
</t>
    </r>
    <r>
      <rPr>
        <sz val="10.5"/>
        <rFont val="Calibri"/>
        <family val="2"/>
      </rPr>
      <t>Support</t>
    </r>
  </si>
  <si>
    <r>
      <t xml:space="preserve">[AL] - EQUIPMENT (0730, 0735)
</t>
    </r>
    <r>
      <rPr>
        <sz val="10.5"/>
        <rFont val="Calibri"/>
        <family val="2"/>
      </rPr>
      <t>Support</t>
    </r>
  </si>
  <si>
    <r>
      <rPr>
        <b/>
        <sz val="10.5"/>
        <rFont val="Calibri"/>
        <family val="2"/>
      </rPr>
      <t xml:space="preserve">TRANSPORTATION (2700)
</t>
    </r>
    <r>
      <rPr>
        <i/>
        <sz val="10.5"/>
        <rFont val="Calibri"/>
        <family val="2"/>
      </rPr>
      <t xml:space="preserve">(Auto fill)  </t>
    </r>
    <r>
      <rPr>
        <sz val="10.5"/>
        <rFont val="Calibri"/>
        <family val="2"/>
      </rPr>
      <t>Support</t>
    </r>
  </si>
  <si>
    <t>TOTAL OF SECTION II
Support</t>
  </si>
  <si>
    <t>GRAND TOTAL OF SECTION I</t>
  </si>
  <si>
    <r>
      <t xml:space="preserve">You can enter data into the </t>
    </r>
    <r>
      <rPr>
        <b/>
        <u/>
        <sz val="14"/>
        <rFont val="Calibri"/>
        <family val="2"/>
      </rPr>
      <t>GREEN</t>
    </r>
    <r>
      <rPr>
        <b/>
        <sz val="14"/>
        <rFont val="Calibri"/>
        <family val="2"/>
      </rPr>
      <t xml:space="preserve"> highlighted areas.
All other areas are Auto Fill.</t>
    </r>
  </si>
  <si>
    <r>
      <rPr>
        <b/>
        <sz val="14"/>
        <rFont val="Calibri"/>
        <family val="2"/>
      </rPr>
      <t xml:space="preserve">You can enter data into the </t>
    </r>
    <r>
      <rPr>
        <b/>
        <u/>
        <sz val="14"/>
        <rFont val="Calibri"/>
        <family val="2"/>
      </rPr>
      <t>GREEN</t>
    </r>
    <r>
      <rPr>
        <b/>
        <sz val="14"/>
        <rFont val="Calibri"/>
        <family val="2"/>
      </rPr>
      <t xml:space="preserve"> highlighted areas.</t>
    </r>
    <r>
      <rPr>
        <b/>
        <sz val="11.5"/>
        <rFont val="Calibri"/>
        <family val="2"/>
      </rPr>
      <t xml:space="preserve">
</t>
    </r>
    <r>
      <rPr>
        <b/>
        <sz val="14"/>
        <rFont val="Calibri"/>
        <family val="2"/>
      </rPr>
      <t>All other areas are Auto fill.</t>
    </r>
  </si>
  <si>
    <t>SUPPORT:  Travel (0580)
---E127---</t>
  </si>
  <si>
    <t>SUPPLIES  (0610, 0640, 0650, and 0690)
---E128---</t>
  </si>
  <si>
    <t>SUPPORT:  EQUIPMENT (0730, 0735)
---E129---</t>
  </si>
  <si>
    <t>SUPPORT:  TRANSPORTATION (2700)  (Auto fill)
---E130---</t>
  </si>
  <si>
    <t>TOTAL OF SECTION II:  SUPPORT (0300-0700)(Auto Fill)  
---E131---</t>
  </si>
  <si>
    <t>Less: "Other Educational Cost" this is a calculated overhead cost for eligible facilities and  is not reimbursable
for High Cost applications.
---E134---</t>
  </si>
  <si>
    <t>TOTAL OF REIMBURSEABLE COSTS
---E135---</t>
  </si>
  <si>
    <t>[M-1] - NARRATIVE 1 - Intensity of Costs and Financial Impact
Narrative 1
---C24---</t>
  </si>
  <si>
    <t>[M-2] - NARRATIVE 2 - Transportation
Narrative 2
---C34---</t>
  </si>
  <si>
    <t>**Additional Staff Information**
Only utilize this area if you feel you need clarification on the staff used to assist this student.
---C92---</t>
  </si>
  <si>
    <t>TOTAL OF SECTION II</t>
  </si>
  <si>
    <t>[A] - Administrative Unit Name
---Summary Contact F5---</t>
  </si>
  <si>
    <t>[A] - Administrative Unit 
5 digit Code
---Summary Contact M5---</t>
  </si>
  <si>
    <t>[A] - Administrative Unit 
District 4 digit Code
---Summary Contact M7---</t>
  </si>
  <si>
    <t>[B] - District Name
---D8---</t>
  </si>
  <si>
    <t>[B] - District Name
4 digit Code
---G8---</t>
  </si>
  <si>
    <t>[C1] - Who is Primary Contact Person:
---Summary Contact F7---</t>
  </si>
  <si>
    <t>[C1] - SPED Name: 
---Summary Contact F9---</t>
  </si>
  <si>
    <t>[C1] - SPED Phone 
---Summary Contact F10---</t>
  </si>
  <si>
    <t>[C1] - SPED Email
---Summary Contact F11---</t>
  </si>
  <si>
    <t>[C1] - BM Name:
---Summary Contact F13---</t>
  </si>
  <si>
    <t>[C1] - BM Phone
---Summary Contact F14---</t>
  </si>
  <si>
    <t>[C1] - BM Email
---Summary Contact F15---</t>
  </si>
  <si>
    <t>[C1] - Other Name:
---Summary Contact F17---</t>
  </si>
  <si>
    <t>[C1] - Other Phone
---Summary Contact F18---</t>
  </si>
  <si>
    <t>[C1] - Other Email
---Summary Contact F19---</t>
  </si>
  <si>
    <t>[F] - Primary Disability:
---E16---</t>
  </si>
  <si>
    <t>[G] - DOB: Month
---D18---</t>
  </si>
  <si>
    <t>[H] - DOB: Year (YYYY)
---G18---</t>
  </si>
  <si>
    <t>[I] - Student SASID (last four digits only):
---J18---</t>
  </si>
  <si>
    <t>[E] - Name of Private School or Agency:
---F12---</t>
  </si>
  <si>
    <t>[D] - Name of Other Administrative Unit
---F10---</t>
  </si>
  <si>
    <t>[D] -  Other Administrative Unit
5 digit code
---J10---</t>
  </si>
  <si>
    <t>[F] - Approved Facility Name:
---E14---</t>
  </si>
  <si>
    <t>Indicates District, Private, Facility School or Multiple Provider on Summary Contact Page</t>
  </si>
  <si>
    <t>Do Not Delete - this is a Formula to choose AU-PA
Pick a School Code</t>
  </si>
  <si>
    <t>[F] - FAC 4 digit code
This column is a duplicate of column AB</t>
  </si>
  <si>
    <t>[L] - FACILITY SCHOOL falls within this ADMIN UNIT BOUNDRIES 5 digit code 
Formula works, but don't think this is needed</t>
  </si>
  <si>
    <t>[F] - FAC 4 digit code   is a DUPLICATE of Column Y; formula works but don't think this is needed</t>
  </si>
  <si>
    <t>[L] - FACILITY SCHOOL falls within this ADMIN UNIT BOUNDRIES - Name   OK
Use to determine if really OOD?</t>
  </si>
  <si>
    <t>[L] - FACILITY SCHOOL falls within this DISTRICT BOUNDRIES Adm Unit 4 digit code 
Formula works but is it needed?</t>
  </si>
  <si>
    <t>[L] - FACILITY SCHOOL falls within this DISTRICT BOUNDRIES - Name 
Formula works but is it needed?</t>
  </si>
  <si>
    <t>[N-1a] - Contractor or Parent Provided ESY
Transportation for this student:
---J40---</t>
  </si>
  <si>
    <t>[N-1b] - AM/PM transportation are different?
---J42---</t>
  </si>
  <si>
    <t>CONTRACTED TRANSPORTATION
[O] - 
Number of Days this Student Transported
---C46 to C49---</t>
  </si>
  <si>
    <t>TOTAL PAYMENTS TO CONTRACTORS AND/OR PARENT FOR THIS STUDENT
---J50---</t>
  </si>
  <si>
    <t>[N-2a]  District provided ESY tranportation?
---J56---</t>
  </si>
  <si>
    <t>[N-2b] AM/PM transportation are different?
---J58---</t>
  </si>
  <si>
    <t>DISTRICT TRANSPORTATION
[V] - 
Number of Days this Student Transported
---C62 to C65---</t>
  </si>
  <si>
    <t>TOTAL DISTRICT COST FOR THIS STUDENT TRANSPORTATION
---J66---</t>
  </si>
  <si>
    <t>[AH] - INSTRUCTIONAL:  SALARIES AND BENEFITS (0100) (Auto fill)
---E99---</t>
  </si>
  <si>
    <t>Professional-Educational Services (0320) - Fill out Staff Worksheet
(Auto fill)  Instructional
---E102---</t>
  </si>
  <si>
    <t>INSTRUCTIONAL:  Travel (0580)
---E103---</t>
  </si>
  <si>
    <t>SUPPLIES  (0610, 0640, 0650, and 0690)
---E104---</t>
  </si>
  <si>
    <t>EQUIPMENT (0730, 0735)  Instructional
---E105---</t>
  </si>
  <si>
    <t>Tuition to Private or Agency
(0564, 0569)   (attach contract)
---E106---</t>
  </si>
  <si>
    <t>Tuition to Other Administrative Units (0562)   (attach contract)
---E107---</t>
  </si>
  <si>
    <t>Approved Facility School PARA and/or supplemental personnel
Number of Days Billed or Contracted Quantity
-- H 116 --</t>
  </si>
  <si>
    <t>Approved Facility School Para and/or supplemental Personnel Daily Rate or Contract Amount
-- I116 --</t>
  </si>
  <si>
    <t>TOTAL OF SECTION I
Formula works but is a
Duplicate of BU
---E119---</t>
  </si>
  <si>
    <t>1 TOTAL OF SECTION I
Duplicate of BH
E 119</t>
  </si>
  <si>
    <t xml:space="preserve"> 2 [AK] - SUPPORT:  SALARIES AND BENEFITS (0100) (Auto fill)
---E123---</t>
  </si>
  <si>
    <t>3 SUPPORT:  Other Professional Services (0320) (Auto fill)
---E124---</t>
  </si>
  <si>
    <t xml:space="preserve"> 5 Day Treatment Services # of Days or Cantracted Quantity
---H126---</t>
  </si>
  <si>
    <t>Duplicate of BY</t>
  </si>
  <si>
    <t>DAY TREATMENT DAILY RATE OR 
CONTRACT AMOUNT
-- I126 --</t>
  </si>
  <si>
    <t>TOTAL OF SECTION II: SUPPORT
Duplicate of CH
---E131---</t>
  </si>
  <si>
    <t>Duplicate of BX</t>
  </si>
  <si>
    <t>TOTAL OF SECTION I
Duplicate of BU
---E133---</t>
  </si>
  <si>
    <t>Informational</t>
  </si>
  <si>
    <t>Transportation</t>
  </si>
  <si>
    <t>Suppot</t>
  </si>
  <si>
    <t>Reimburseable</t>
  </si>
  <si>
    <t>DisabilityCodes</t>
  </si>
  <si>
    <t>FAC5digitCode</t>
  </si>
  <si>
    <t>0</t>
  </si>
  <si>
    <t>I - ESY Bilingual Assistant</t>
  </si>
  <si>
    <t>I - ESY Educational Interpreter</t>
  </si>
  <si>
    <t>I - ESY Math Interventionist</t>
  </si>
  <si>
    <t>I - ESY Para Professional, Special Education</t>
  </si>
  <si>
    <t>I - ESY Reading Interventionist</t>
  </si>
  <si>
    <t>I - ESY Specialty Teacher, Art</t>
  </si>
  <si>
    <t>I - ESY Specialty Teacher, Family and Consumer Education</t>
  </si>
  <si>
    <t>I - ESY Specialty Teacher, Industrial Arts</t>
  </si>
  <si>
    <t>I - ESY Specialty Teacher, Music</t>
  </si>
  <si>
    <t>SAN LUIS VALLEY BOCES</t>
  </si>
  <si>
    <t>I - ESY Specialty Teacher, Physical Education</t>
  </si>
  <si>
    <t>SAN JUAN BOCES</t>
  </si>
  <si>
    <t>I - ESY Speech-Language Pathologist</t>
  </si>
  <si>
    <t>I - ESY Speech-Language Pathology Assistant</t>
  </si>
  <si>
    <t>I - ESY Teacher, Home/Hospital</t>
  </si>
  <si>
    <t>I - ESY Teacher, Special Education</t>
  </si>
  <si>
    <t>I - ESY Teacher, Special Education Preschool</t>
  </si>
  <si>
    <t>I - ESY Teacher of Students who are Visually Impaired</t>
  </si>
  <si>
    <t>I - ESY Teaching Assistant, Special Education</t>
  </si>
  <si>
    <t>S - ESY Audiologist</t>
  </si>
  <si>
    <t>S - ESY Audiometric Technician</t>
  </si>
  <si>
    <t>S - ESY Autism Specialist</t>
  </si>
  <si>
    <t>S - ESY Behavioral Specialist</t>
  </si>
  <si>
    <t>S - ESY Braillist</t>
  </si>
  <si>
    <t>S - ESY Career Assistant/Job Coach</t>
  </si>
  <si>
    <t>S - ESY Counselor</t>
  </si>
  <si>
    <t>S - ESY Curriculum Specialist Consultant</t>
  </si>
  <si>
    <t>S - ESY Educational Diagnostician</t>
  </si>
  <si>
    <t>S - ESY Health Care Technician</t>
  </si>
  <si>
    <t>S - ESY Health Screener</t>
  </si>
  <si>
    <t>S - ESY Instructional Program Consultant</t>
  </si>
  <si>
    <t>34010    DURANGO, LA PLATA 9-R</t>
  </si>
  <si>
    <t>LA PLATA 9-R</t>
  </si>
  <si>
    <t>S - ESY Instructional Program Coordinator/Supervisor</t>
  </si>
  <si>
    <t>S - ESY Librarian/Media Consultant</t>
  </si>
  <si>
    <t>S - ESY Library/Media Assistant</t>
  </si>
  <si>
    <t>S - ESY Licensed Practical Nurse (LPN)</t>
  </si>
  <si>
    <t>S - ESY Medicaid Specialist</t>
  </si>
  <si>
    <t>S - ESY Non-Instructional Program Consultant</t>
  </si>
  <si>
    <t>S - ESY Non-Instructional Program Coordinator/Supervisor</t>
  </si>
  <si>
    <t>S - ESY Occupational Therapist</t>
  </si>
  <si>
    <t>S - ESY Occupational Therapist Assistant</t>
  </si>
  <si>
    <t>MOUNT EVANS BOCES</t>
  </si>
  <si>
    <t>S - ESY Para Professional, Special Education</t>
  </si>
  <si>
    <t>S - ESY Physical Therapist</t>
  </si>
  <si>
    <t>COLORADO RIVER BOCES</t>
  </si>
  <si>
    <t>64233</t>
  </si>
  <si>
    <t>9175</t>
  </si>
  <si>
    <t>S - ESY Physical Therapist Assistant</t>
  </si>
  <si>
    <t>S - ESY Psychiatrist</t>
  </si>
  <si>
    <t>S - ESY Psychologist</t>
  </si>
  <si>
    <t>S - ESY Psychometrist</t>
  </si>
  <si>
    <t>S - ESY Rehabilitation Counselor</t>
  </si>
  <si>
    <t>64053    MOUNT EVANS BOCES</t>
  </si>
  <si>
    <t>S - ESY School Orientation and Mobility Specialist</t>
  </si>
  <si>
    <t>S - ESY  Social Worker</t>
  </si>
  <si>
    <t>S - ESY SWAAAC Coordinator</t>
  </si>
  <si>
    <t>S - ESY SWAP Coordinator</t>
  </si>
  <si>
    <t>S - ESY SWAP Specialist</t>
  </si>
  <si>
    <t>64143    SAN JUAN BOCES</t>
  </si>
  <si>
    <t>S - ESY Teacher Mentor</t>
  </si>
  <si>
    <t>64153    SAN LUIS VALLEY BOCES</t>
  </si>
  <si>
    <t>S - ESY Teaching/Classroom Technician</t>
  </si>
  <si>
    <t>S - ESY Transition Coordinator</t>
  </si>
  <si>
    <t>DIVISION OF YOUTH SERVICES</t>
  </si>
  <si>
    <t>S - ESY Translator</t>
  </si>
  <si>
    <t>S - ESY Work Study Coordinator</t>
  </si>
  <si>
    <t>64200    UNCOMPAHGRE BOCES</t>
  </si>
  <si>
    <t>34010</t>
  </si>
  <si>
    <t>64233    COLORADO RIVER BOCES</t>
  </si>
  <si>
    <t>66080    DIVISION OF YOUTH SERVICES</t>
  </si>
  <si>
    <t>UNCOMPAHGRE BOCES</t>
  </si>
  <si>
    <r>
      <t xml:space="preserve">This table is provided as a way to determine if estimated costs for a student with disabilities would have the potential to be funded with Exceptional Children's Educational Act High Cost Funds based on 3 prior collection years data and your estimated costs for each student.  Actual data from the current collection year will vary from prior years, therefore the potential for funding </t>
    </r>
    <r>
      <rPr>
        <b/>
        <i/>
        <u/>
        <sz val="11"/>
        <color rgb="FFFF0000"/>
        <rFont val="Calibri"/>
        <family val="2"/>
        <scheme val="minor"/>
      </rPr>
      <t>is in no way intended to be an assurance</t>
    </r>
    <r>
      <rPr>
        <sz val="11"/>
        <rFont val="Calibri"/>
        <family val="2"/>
        <scheme val="minor"/>
      </rPr>
      <t xml:space="preserve"> that the costs will be funded.  Student applications identified on this form as having a high potential for funding could ultimately be outside of the final criteria and not be funded.</t>
    </r>
  </si>
  <si>
    <t>[M3] - Narrative 3: Additional Staff Information</t>
  </si>
  <si>
    <r>
      <t xml:space="preserve">[AJ] - Professional-Educational Services (0320) - Fill out Staff Worksheet
</t>
    </r>
    <r>
      <rPr>
        <i/>
        <sz val="10.5"/>
        <rFont val="Calibri"/>
        <family val="2"/>
      </rPr>
      <t xml:space="preserve">(Auto fill) (Contracted) </t>
    </r>
    <r>
      <rPr>
        <sz val="10.5"/>
        <rFont val="Calibri"/>
        <family val="2"/>
      </rPr>
      <t>Instructional</t>
    </r>
  </si>
  <si>
    <r>
      <t xml:space="preserve">Tuition to Private School or Agency
(0564, 0569) </t>
    </r>
    <r>
      <rPr>
        <i/>
        <sz val="10.5"/>
        <rFont val="Calibri"/>
        <family val="2"/>
      </rPr>
      <t xml:space="preserve">(attach contract) </t>
    </r>
    <r>
      <rPr>
        <sz val="10.5"/>
        <rFont val="Calibri"/>
        <family val="2"/>
      </rPr>
      <t>Instructional</t>
    </r>
  </si>
  <si>
    <r>
      <t xml:space="preserve">[Z-2] - 
Miles this Student Transported Daily
</t>
    </r>
    <r>
      <rPr>
        <b/>
        <sz val="8"/>
        <rFont val="Calibri"/>
        <family val="2"/>
      </rPr>
      <t>(Do not include all miles of the route, only the miles that pertain to this student.)</t>
    </r>
  </si>
  <si>
    <r>
      <t xml:space="preserve">[Z-1] - 
Cost for Bus Aide Services
</t>
    </r>
    <r>
      <rPr>
        <b/>
        <sz val="8"/>
        <rFont val="Calibri"/>
        <family val="2"/>
      </rPr>
      <t>(The need for the Bus Aide must be for this student and indicated on the IEP)</t>
    </r>
  </si>
  <si>
    <r>
      <rPr>
        <b/>
        <sz val="13"/>
        <rFont val="Calibri"/>
        <family val="2"/>
      </rPr>
      <t xml:space="preserve">[M3] </t>
    </r>
    <r>
      <rPr>
        <sz val="13"/>
        <rFont val="Calibri"/>
        <family val="2"/>
      </rPr>
      <t>- Paraprofessionals providing services at 1:1 or greater and claimed in this application need to be unique to the specific needs of this student.  The need for 1:1 or greater paraprofessionals must be evident in the IEP and the IEP should clearly describe the level of adult supervision.  The reviewers understand that this support may not be in the service delivery grid of the IEP, please use this area to indicate where the review team will find the support for any claimed 1:1 or greater paraprofessionals, i.e. special considerations, accomodations, service delivery statement, etc.  Costs for paraprofessionals will be deducted from the claim if IEP support can't be found.</t>
    </r>
  </si>
  <si>
    <r>
      <rPr>
        <b/>
        <sz val="12"/>
        <rFont val="Calibri"/>
        <family val="2"/>
      </rPr>
      <t>[M-1]</t>
    </r>
    <r>
      <rPr>
        <sz val="12"/>
        <rFont val="Calibri"/>
        <family val="2"/>
      </rPr>
      <t xml:space="preserve"> - The narrative is essential to help the reviewers see the whole picture of the student's needs, use the narrative to tell the student's story.  Give a brief explanation of how the intensity of all costs reported on this form for this student differs significantly from the costs for other special education students.  Briefly describe the financial impact of this student on your district.  (For example, give the range of costs for other students with disabilities compared to this student.)  
If there are special circumstances for this student, information pertinent for review of this application, or if you have been instructed to explain any special circumstances included in the costs of this application by CDE personnel, please do so in this narrative box.
</t>
    </r>
    <r>
      <rPr>
        <b/>
        <sz val="12"/>
        <rFont val="Calibri"/>
        <family val="2"/>
      </rPr>
      <t>Do NOT leave this narrative blank.</t>
    </r>
    <r>
      <rPr>
        <sz val="12"/>
        <rFont val="Calibri"/>
        <family val="2"/>
      </rPr>
      <t xml:space="preserve">
</t>
    </r>
  </si>
  <si>
    <r>
      <rPr>
        <b/>
        <sz val="10.5"/>
        <rFont val="Calibri"/>
        <family val="2"/>
      </rPr>
      <t xml:space="preserve">[AH] - SALARIES / BENEFITS (0100/0200)
</t>
    </r>
    <r>
      <rPr>
        <i/>
        <sz val="10.5"/>
        <rFont val="Calibri"/>
        <family val="2"/>
      </rPr>
      <t xml:space="preserve">(Auto fill) (AU Staff) </t>
    </r>
    <r>
      <rPr>
        <sz val="10.5"/>
        <rFont val="Calibri"/>
        <family val="2"/>
      </rPr>
      <t>Instructional</t>
    </r>
  </si>
  <si>
    <t>AFTER COMPLETING STUDENT DATA ENTRY, PRINT, SIGN, SCAN AND SAVE THE SUMMARY AND CONTACT PAGE TO THE ZIPPED FOLDER UPLOADED TO THE FISCAL SECTION OF THE ESSU DATA MANAGEMENT SYSTEM (SEE SUBMISSION INSTRUCTIONS).</t>
  </si>
  <si>
    <t xml:space="preserve">Include electronic copies of all applicable contracts, addendums, IEPs or supporting documentation for each student submitted.  Save this Microsoft Excel file(s) to the zipped folder uploaded to ESSU DMS.  Your High Cost Application Packet should be entirely electronic with all documents in zipped files scanned to the Fiscal Tab of the DMS (See submission instructions).
</t>
  </si>
  <si>
    <r>
      <rPr>
        <b/>
        <u/>
        <sz val="12.5"/>
        <rFont val="Calibri"/>
        <family val="2"/>
      </rPr>
      <t>COMPLETE ONE FORM PER STUDENT</t>
    </r>
    <r>
      <rPr>
        <sz val="12.5"/>
        <rFont val="Calibri"/>
        <family val="2"/>
      </rPr>
      <t xml:space="preserve">
Only include expenditures directly attributable to this student and supported by the student's IEPs, along with any contracts
or supporting documentation as outlined in the High Cost Instructions.  Due process, administrative costs, staff development and in-service for teachers are NOT reimbursable costs under this program.</t>
    </r>
  </si>
  <si>
    <r>
      <rPr>
        <b/>
        <sz val="13"/>
        <rFont val="Calibri"/>
        <family val="2"/>
      </rPr>
      <t xml:space="preserve">[M3] </t>
    </r>
    <r>
      <rPr>
        <sz val="13"/>
        <rFont val="Calibri"/>
        <family val="2"/>
      </rPr>
      <t>- Paraprofessionals providing services at 1:1 or greater and claimed in this application need to be unique to the specific needs of this student.  The need for 1:1 or greater paraprofessionals must be evident in the IEP and the IEP should clearly describe the level of adult supervision.  The reviewers understand that this support may not be in the service delivery grid of the IEP, please use this area to indicate where the review team will find the support for any claimed 1:1 or greater paraprofessionals, i.e. special considerations, accommodations, service delivery statement, etc.  Costs for paraprofessionals will be deducted from the claim if IEP support can't be found.</t>
    </r>
  </si>
  <si>
    <t>01040    SCHOOL DISTRICT 27J</t>
  </si>
  <si>
    <t>01070    WESTMINSTER PUBLIC SCHOOLS</t>
  </si>
  <si>
    <t>WESTMINSTER PUBLIC SCHOOLS</t>
  </si>
  <si>
    <t xml:space="preserve">ADAMS 12 </t>
  </si>
  <si>
    <t>Denver Children's Home - Bansbach Academy</t>
  </si>
  <si>
    <t>Denver Children's Home - Bansbach Academy LIFE</t>
  </si>
  <si>
    <t>Devereux Cleo Wallace</t>
  </si>
  <si>
    <t xml:space="preserve">Mount Saint Vincent                  </t>
  </si>
  <si>
    <t>Shiloh Home - Family Resource Pavilion</t>
  </si>
  <si>
    <t>Shiloh Home - Family Resource Pavilion-Autism</t>
  </si>
  <si>
    <t>Tennyson Center for Children - ASPEN</t>
  </si>
  <si>
    <t>The Joshua School - Boulder</t>
  </si>
  <si>
    <t>The Joshua School - Denver</t>
  </si>
  <si>
    <t>=IFERROR(VLOOKUP(G5,DropDownMenuLists!$C$71:$D$268,2,FALSE),"")</t>
  </si>
  <si>
    <t>M5 formula</t>
  </si>
  <si>
    <t>G5 formula</t>
  </si>
  <si>
    <t>dropdown list = C73:C267</t>
  </si>
  <si>
    <t>G3 formula</t>
  </si>
  <si>
    <t>'=IF(AND(SUM(E12:L12)&lt;40000,SUM(E12:L12)&gt;0),"Ineligible",SUM(E12:L12))</t>
  </si>
  <si>
    <t>m12 - m31</t>
  </si>
  <si>
    <t>do not update</t>
  </si>
  <si>
    <t>'=(M12-P12-Q12)/R12</t>
  </si>
  <si>
    <t>n12 - n31</t>
  </si>
  <si>
    <t>o12 - o31</t>
  </si>
  <si>
    <t>'=IFERROR(IF(N12&lt;0.00155283,"Low",(IF(AND(N12&gt;0.00155283,N12&lt;=0.00670909),"Medium","High"))),"")</t>
  </si>
  <si>
    <t>update from 3 years paid rankings sheet (green, yellow, pink)</t>
  </si>
  <si>
    <t>'=E12*0.1902</t>
  </si>
  <si>
    <t>p12 - p31</t>
  </si>
  <si>
    <t>update with annual transportation reimbursement % from Adam Williams in school finance</t>
  </si>
  <si>
    <t>'=VLOOKUP($M$5,DropDownMenuLists!$AC$2:$AL$200,10,FALSE)</t>
  </si>
  <si>
    <t>Q12 - Q31</t>
  </si>
  <si>
    <t>update drop down menu list, check range (AC - AL)</t>
  </si>
  <si>
    <t>'=VLOOKUP($M$5,DropDownMenuLists!$AC$2:$AD$200,2,FALSE)</t>
  </si>
  <si>
    <t>R12 - R31</t>
  </si>
  <si>
    <t>update drop down menu list, check range (AC - AD)</t>
  </si>
  <si>
    <t>column P, Q, R and N are hidden for Aus</t>
  </si>
  <si>
    <t>64045    EDUCATION ReENVISIONED BOCES</t>
  </si>
  <si>
    <t>64045</t>
  </si>
  <si>
    <t>9170</t>
  </si>
  <si>
    <t>EDUCATION ReENVISIONED BOCES</t>
  </si>
  <si>
    <t>dropdown list= C2:C65</t>
  </si>
  <si>
    <t>S - ESY Board Certified Behavior Analyst (BCBA)</t>
  </si>
  <si>
    <t>S - Board Certified Behavior Analyst (BCBA)</t>
  </si>
  <si>
    <t>I - Teacher of Students who are Deaf/Hard of Hearing</t>
  </si>
  <si>
    <t>I - ESY Teacher of Students who are Deaf/Hard of Hearing</t>
  </si>
  <si>
    <t>S - ESY School Nurse, Registered Nurse</t>
  </si>
  <si>
    <t>S - School Nurse, Registered Nurse</t>
  </si>
  <si>
    <t>Elevation Ability Services</t>
  </si>
  <si>
    <t>Hilltop Youth Services</t>
  </si>
  <si>
    <t>Jefferson Hills - Lakewood Academy</t>
  </si>
  <si>
    <t>Jefferson Hills - Lakewood Day Treatment</t>
  </si>
  <si>
    <t>Jefferson Hills - Lakewood New Vistas</t>
  </si>
  <si>
    <t xml:space="preserve">Laradon Hall                         </t>
  </si>
  <si>
    <t xml:space="preserve">North Greeley Academy                </t>
  </si>
  <si>
    <t>m5</t>
  </si>
  <si>
    <t>'=VLOOKUP(F5,DropDownMenuLists!$C$2:$F$65,2,FALSE)</t>
  </si>
  <si>
    <t>'=VLOOKUP(F5,DropDownMenuLists!$C$1:$F$64,3,FALSE)</t>
  </si>
  <si>
    <t>m7</t>
  </si>
  <si>
    <t>'=F13</t>
  </si>
  <si>
    <t>d49</t>
  </si>
  <si>
    <t>d51</t>
  </si>
  <si>
    <t>'=F9</t>
  </si>
  <si>
    <t>'=Summary_Contact_Page!C2</t>
  </si>
  <si>
    <t>C2</t>
  </si>
  <si>
    <t>B4</t>
  </si>
  <si>
    <t>'=Summary_Contact_Page!C3</t>
  </si>
  <si>
    <t>'=Summary_Contact_Page!F5</t>
  </si>
  <si>
    <t>E6</t>
  </si>
  <si>
    <t>J6</t>
  </si>
  <si>
    <t>D8</t>
  </si>
  <si>
    <t>drop down from name range'=AUSOPDistrictNameCodeMatch</t>
  </si>
  <si>
    <t>G8</t>
  </si>
  <si>
    <t>F10</t>
  </si>
  <si>
    <t>drop down from name range'=DropDownMenuLists!$C$2:$C$65</t>
  </si>
  <si>
    <t>=VLOOKUP(F10,DropDownMenuLists!C2:E65,2,FALSE)</t>
  </si>
  <si>
    <t>J10</t>
  </si>
  <si>
    <t>=DropDownMenuLists!$J$3:$J$45</t>
  </si>
  <si>
    <t>E14</t>
  </si>
  <si>
    <t>'=IF(ISERROR(VLOOKUP(E14,DropDownMenuLists!$J$3:$O$45,2,FALSE)),"$0.00",VLOOKUP(E14,DropDownMenuLists!$J$3:$O$45,2,FALSE))</t>
  </si>
  <si>
    <t>I113</t>
  </si>
  <si>
    <t>'=IF(ISERROR(VLOOKUP(E14,DropDownMenuLists!$J$3:$U$52,3,FALSE)),"$0.00",VLOOKUP(E14,DropDownMenuLists!$J$3:$U$52,3,FALSE))</t>
  </si>
  <si>
    <t>I112</t>
  </si>
  <si>
    <t>J14</t>
  </si>
  <si>
    <t>=I113</t>
  </si>
  <si>
    <t>E16</t>
  </si>
  <si>
    <t>drop down from name range'=DisabilityCodes</t>
  </si>
  <si>
    <t>=DropDownMenuLists!$A$24:$A$35</t>
  </si>
  <si>
    <t>D18</t>
  </si>
  <si>
    <r>
      <rPr>
        <b/>
        <sz val="12"/>
        <rFont val="Calibri"/>
        <family val="2"/>
      </rPr>
      <t>[M-1]</t>
    </r>
    <r>
      <rPr>
        <sz val="12"/>
        <rFont val="Calibri"/>
        <family val="2"/>
      </rPr>
      <t xml:space="preserve"> - The narrative is essential to help the reviewers see the whole picture of the student's needs, use the narrative to tell the student's story.  Give a brief explanation of how the intensity of all costs reported on this form for this student differs significantly from the costs for other special education students.  Briefly describe the financial impact of this student on your district.  (For example, give the range of costs for other students with disabilities compared to this student.)  
If there are special circumstances for this student, information pertinent for review of this application, or if you have been instructed to explain any special circumstances included in the costs of this application by CDE personnel, please do so in this narrative box.  
Supplies/equipment that were purchased for this student can be claimed.  If supplies/equipment were  not specified in the IEP, please use this narrative box to provide a detailed explanation of the supplies/equipment and its use specific to the student.
</t>
    </r>
    <r>
      <rPr>
        <b/>
        <sz val="12"/>
        <rFont val="Calibri"/>
        <family val="2"/>
      </rPr>
      <t>Do NOT leave this narrative blank.</t>
    </r>
    <r>
      <rPr>
        <sz val="12"/>
        <rFont val="Calibri"/>
        <family val="2"/>
      </rPr>
      <t xml:space="preserve">
</t>
    </r>
  </si>
  <si>
    <t>I62 through I65=(C62*H62)*.575 pull formula down through row 65.  Update mileage rate.</t>
  </si>
  <si>
    <t>J62'=IF(ISBLANK(E62),0,(E62+I62)/D62+IF(ISBLANK(G62),0,(G62/F62)))</t>
  </si>
  <si>
    <t>=VLOOKUP(D8,DropDownMenuLists!W1:Z202,4,FALSE)</t>
  </si>
  <si>
    <t>2019-2020 IDEA (Allocation) Revenue</t>
  </si>
  <si>
    <t>2019-2020 IDEA Per Pupil</t>
  </si>
  <si>
    <t>2019-2020 PPR</t>
  </si>
  <si>
    <t>2019-2020 Total Revenues without Transportation</t>
  </si>
  <si>
    <t>ADAMS 12 FIVE STAR</t>
  </si>
  <si>
    <t>ADAMS CITY 14</t>
  </si>
  <si>
    <t>BRIGHTON 27J</t>
  </si>
  <si>
    <t>WESTMINSTER 50</t>
  </si>
  <si>
    <t>ST VRAIN VALLEY RE-1J</t>
  </si>
  <si>
    <t>BOULDER VALLEY RE-2J</t>
  </si>
  <si>
    <t>DOUGLAS COUNTY RE-1</t>
  </si>
  <si>
    <t>WELD RE-3 (KEENESBURG)</t>
  </si>
  <si>
    <t/>
  </si>
  <si>
    <t>FT. LUPTON RE-8</t>
  </si>
  <si>
    <t>GUNNISON WATERSHED RE-1J</t>
  </si>
  <si>
    <t>HINSDALE COUNTY RE-1</t>
  </si>
  <si>
    <t>ESTES PARK R-3</t>
  </si>
  <si>
    <t>DEBEQUE 49JT</t>
  </si>
  <si>
    <t>MOFFAT COUNTY RE NO. 1</t>
  </si>
  <si>
    <t>FT. MORGAN RE-3</t>
  </si>
  <si>
    <t>PUEBLO RURAL 70</t>
  </si>
  <si>
    <t>WELD RE-5J (JOHNSTOWN,MILLIKEN)</t>
  </si>
  <si>
    <t>GREELEY RE-6</t>
  </si>
  <si>
    <t>CHEYENNE RE-5</t>
  </si>
  <si>
    <t>HI PLAINS R-23</t>
  </si>
  <si>
    <t>GENOA-HUGO C-113</t>
  </si>
  <si>
    <t>COLORADO DIGITAL BOCES</t>
  </si>
  <si>
    <t>PLATTE CANYON R-1</t>
  </si>
  <si>
    <t>MT. EVANS BOCES</t>
  </si>
  <si>
    <t>SALIDA R-32(J)</t>
  </si>
  <si>
    <t>LEADVILLE R-1</t>
  </si>
  <si>
    <t>PARK RE-2</t>
  </si>
  <si>
    <t>WEST GRAND 1-JT</t>
  </si>
  <si>
    <t>NORTH PARK R-1</t>
  </si>
  <si>
    <t>SOUTH ROUTT RE-3</t>
  </si>
  <si>
    <t>NORTHWEST COLORADO BOCES</t>
  </si>
  <si>
    <t>CALHAN RJ1</t>
  </si>
  <si>
    <t>PEYTON 23JT</t>
  </si>
  <si>
    <t>EDISON 54JT</t>
  </si>
  <si>
    <t>MIAMI-YODER 60</t>
  </si>
  <si>
    <t>ARCHULETA COUNTY 50JT</t>
  </si>
  <si>
    <t>DOLORES RE NO.2</t>
  </si>
  <si>
    <t>BAYFIELD 10JT-R</t>
  </si>
  <si>
    <t>CREEDE CONSOLIDATED 1</t>
  </si>
  <si>
    <t>MOUNTAIN VALLEY RE-1</t>
  </si>
  <si>
    <t>CENTER 26JT</t>
  </si>
  <si>
    <t>WILEY RE-13JT</t>
  </si>
  <si>
    <t>CONSOLIDATED C-1</t>
  </si>
  <si>
    <t>MCCLAVE RE-2</t>
  </si>
  <si>
    <t>WELD RE-1 (GILCREST, LASALLE, PLATTEVILLE)</t>
  </si>
  <si>
    <t>CRIPPLE CREEK RE-1</t>
  </si>
  <si>
    <t>MEEKER RE-1</t>
  </si>
  <si>
    <t>GARIFLED 16</t>
  </si>
  <si>
    <t>01040    ADAMS 27J</t>
  </si>
  <si>
    <t>01070    ADAMS 50 WESTMINSTER</t>
  </si>
  <si>
    <t>34010    DURANGO 9-R</t>
  </si>
  <si>
    <t>64053    MOUNT EVANS BOCES, IDAHO SPRINGS</t>
  </si>
  <si>
    <t>64143    SAN JUAN BOCS</t>
  </si>
  <si>
    <t>64153    SAN LUIS VALLEY BOCS</t>
  </si>
  <si>
    <t>54010</t>
  </si>
  <si>
    <t>54010    ROARING FORK RE-1</t>
  </si>
  <si>
    <t xml:space="preserve">Tuition 
Cost
Rate
</t>
  </si>
  <si>
    <t xml:space="preserve">Additional 
Education 
Costs </t>
  </si>
  <si>
    <t>Number 
of Program Days</t>
  </si>
  <si>
    <t>Begin 
Date</t>
  </si>
  <si>
    <t>End 
Date</t>
  </si>
  <si>
    <t>Hampden Youth Campus - Hampden Academy</t>
  </si>
  <si>
    <t>Hampden Youth Campus - Metro Children's Center</t>
  </si>
  <si>
    <t>J. Wilkins Opportunity School</t>
  </si>
  <si>
    <t>Skyline Academy at MHCD</t>
  </si>
  <si>
    <t>AUBOCEScodes  21/22 
FY '22: 68 Total; 64 AUs and 4 SOPs; 17 of the 64 AUs are BOCES; 
1 is the CSI
Source:  AU/District Crosswalk</t>
  </si>
  <si>
    <t>InstructionalSupport - Source: Lauren -- will be whoever is checking licensing after Lauren retires</t>
  </si>
  <si>
    <t>TUITCOFACFY2122  - Approved Facility School
Source: Lori Kochevar</t>
  </si>
  <si>
    <t>AUSOPDistrictNameCodeMatch
Source: Colorado Education Directories from CDE website:
All Colorado School District Addresses and Staff</t>
  </si>
  <si>
    <t>2020/2021 Audited Expenditures (because 21/22 not in when applications are posted)</t>
  </si>
  <si>
    <t>Dec count 2020/2021</t>
  </si>
  <si>
    <t>2020-2021 ECEA (Allocation) Revenue</t>
  </si>
  <si>
    <t>2020 - 2021 ECEA Per Pupil</t>
  </si>
  <si>
    <t>Cedar Springs</t>
  </si>
  <si>
    <t>ADAMS 50 WESTMINSTER</t>
  </si>
  <si>
    <t>GoldStar Learning Opportunties</t>
  </si>
  <si>
    <t>ELIZABETH SCHOOL DISTRICT</t>
  </si>
  <si>
    <t>ROP - Jeffco</t>
  </si>
  <si>
    <t>DISTRICT 49</t>
  </si>
  <si>
    <t>WELD RE-3J (KEENESBURG)</t>
  </si>
  <si>
    <t>WELD RE-8 (FORT LUPTON)</t>
  </si>
  <si>
    <t>MOFFAT COUNTY RE: NO 1</t>
  </si>
  <si>
    <t>PUEBLO 60</t>
  </si>
  <si>
    <t>PUEBLO 70</t>
  </si>
  <si>
    <t>WELD RE-4</t>
  </si>
  <si>
    <t>EDUCATION reENVISIONED BOCES</t>
  </si>
  <si>
    <t>MT EVANS BOCES</t>
  </si>
  <si>
    <t>REVERE SCHOOL DISTRICT (PLATTE VALLEY RE-3)</t>
  </si>
  <si>
    <t>FREMONT RE-2 (FLORENCE)</t>
  </si>
  <si>
    <t>DOLORES COUNTY RE-2J</t>
  </si>
  <si>
    <t>UPPER RIO GRANDE C-7 (DEL NORTE)</t>
  </si>
  <si>
    <t>McCLAVE RE-2</t>
  </si>
  <si>
    <t>BRUSH RE-2</t>
  </si>
  <si>
    <t>WELDON VALLEY RE-20</t>
  </si>
  <si>
    <t>WIGGINS RE-50</t>
  </si>
  <si>
    <t>OUT OF DISTRICT - STUDENT SUMMARY AND CONTACT PAGE
2021 - 2022 EXPENDITURES REIMBURSED IN 2022 - 2023</t>
  </si>
  <si>
    <r>
      <t xml:space="preserve">Application for Special Education High Cost Reimbursement under the Exceptional Children's Educational Act 
Fiscal Year 2021-2022 Audited Expenditures Per Student Costs must be </t>
    </r>
    <r>
      <rPr>
        <b/>
        <u/>
        <sz val="10"/>
        <color rgb="FFC00000"/>
        <rFont val="Calibri"/>
        <family val="2"/>
      </rPr>
      <t>GREATER THAN $40,000</t>
    </r>
  </si>
  <si>
    <t>Due: Applications and Notification of Submission Email Required to be Eligible for Funding by 5:00 p.m. on Wednesday, March 1, 2023</t>
  </si>
  <si>
    <r>
      <t xml:space="preserve">Please enter the name, phone and email of the </t>
    </r>
    <r>
      <rPr>
        <b/>
        <sz val="10.5"/>
        <rFont val="Calibri"/>
        <family val="2"/>
        <scheme val="minor"/>
      </rPr>
      <t>Business Manager</t>
    </r>
    <r>
      <rPr>
        <sz val="10.5"/>
        <rFont val="Calibri"/>
        <family val="2"/>
        <scheme val="minor"/>
      </rPr>
      <t xml:space="preserve"> responsible for signing the High Cost Application for your Administrative Unit/BOCES</t>
    </r>
  </si>
  <si>
    <r>
      <t xml:space="preserve">Please enter the name, phone and email of the </t>
    </r>
    <r>
      <rPr>
        <b/>
        <sz val="10.5"/>
        <rFont val="Calibri"/>
        <family val="2"/>
        <scheme val="minor"/>
      </rPr>
      <t xml:space="preserve">Special Education Director </t>
    </r>
    <r>
      <rPr>
        <sz val="10.5"/>
        <rFont val="Calibri"/>
        <family val="2"/>
        <scheme val="minor"/>
      </rPr>
      <t>of record on file with the Exceptional Student Services Unit (ESSU).  This person</t>
    </r>
    <r>
      <rPr>
        <b/>
        <sz val="10.5"/>
        <rFont val="Calibri"/>
        <family val="2"/>
        <scheme val="minor"/>
      </rPr>
      <t xml:space="preserve"> </t>
    </r>
    <r>
      <rPr>
        <sz val="10.5"/>
        <rFont val="Calibri"/>
        <family val="2"/>
        <scheme val="minor"/>
      </rPr>
      <t>is responsible for signing the High Cost Application for your AU/BOCES.</t>
    </r>
  </si>
  <si>
    <t>SEFAC Policy: If the Administrative Unit or BOCES has not completed the submission of their audited expenditures to CDE (for the Public School Finance Department) by Wednesday, March 1, 2023 that Administrative Unit or BOCES will not be eligible for high cost funding.</t>
  </si>
  <si>
    <t>OUT OF DISTRICT STUDENT WORKSHEET 
2021 - 2022 Costs Collected FY 2023</t>
  </si>
  <si>
    <r>
      <rPr>
        <b/>
        <sz val="16"/>
        <rFont val="Calibri"/>
        <family val="2"/>
      </rPr>
      <t>Contracted Transportation Costs</t>
    </r>
    <r>
      <rPr>
        <b/>
        <sz val="12.5"/>
        <rFont val="Calibri"/>
        <family val="2"/>
      </rPr>
      <t xml:space="preserve">
</t>
    </r>
    <r>
      <rPr>
        <b/>
        <i/>
        <sz val="12"/>
        <rFont val="Calibri"/>
        <family val="2"/>
      </rPr>
      <t>Skip to [N-2] if Only District Vehicles were used to provide the Transportation Services</t>
    </r>
    <r>
      <rPr>
        <b/>
        <sz val="12.5"/>
        <rFont val="Calibri"/>
        <family val="2"/>
      </rPr>
      <t xml:space="preserve">
</t>
    </r>
    <r>
      <rPr>
        <b/>
        <sz val="13"/>
        <rFont val="Calibri"/>
        <family val="2"/>
      </rPr>
      <t xml:space="preserve">[N-1] - </t>
    </r>
    <r>
      <rPr>
        <sz val="13"/>
        <rFont val="Calibri"/>
        <family val="2"/>
      </rPr>
      <t xml:space="preserve">Enter the Name(s) of the Contractor or Agency, OR if the parent provides transportation enter the word "Parent"
</t>
    </r>
    <r>
      <rPr>
        <b/>
        <sz val="13"/>
        <rFont val="Calibri"/>
        <family val="2"/>
      </rPr>
      <t>[N-1a]</t>
    </r>
    <r>
      <rPr>
        <sz val="13"/>
        <rFont val="Calibri"/>
        <family val="2"/>
      </rPr>
      <t xml:space="preserve"> </t>
    </r>
    <r>
      <rPr>
        <b/>
        <sz val="13"/>
        <rFont val="Calibri"/>
        <family val="2"/>
      </rPr>
      <t>and [N-1b]</t>
    </r>
    <r>
      <rPr>
        <sz val="13"/>
        <rFont val="Calibri"/>
        <family val="2"/>
      </rPr>
      <t xml:space="preserve"> - Use the drop down menu to answer Yes/No to each question.</t>
    </r>
  </si>
  <si>
    <r>
      <t xml:space="preserve">[Z-3] - 
2022 Federal Rate for Reimbursement of Fuel/Maintenance Cost is $.585/Mile
</t>
    </r>
    <r>
      <rPr>
        <b/>
        <i/>
        <sz val="11"/>
        <rFont val="Calibri"/>
        <family val="2"/>
      </rPr>
      <t>Auto Fill</t>
    </r>
  </si>
  <si>
    <r>
      <rPr>
        <b/>
        <u/>
        <sz val="10.5"/>
        <rFont val="Calibri"/>
        <family val="2"/>
      </rPr>
      <t>Less:</t>
    </r>
    <r>
      <rPr>
        <b/>
        <sz val="10.5"/>
        <rFont val="Calibri"/>
        <family val="2"/>
      </rPr>
      <t xml:space="preserve"> "Other Educational Cost" this is a calculated overhead cost for approved facility schools and  is not reimbursable
under the High Cost program.</t>
    </r>
  </si>
  <si>
    <r>
      <t xml:space="preserve">Application for Special Education High Cost Reimbursement under the Exceptional Children's Educational Act
Fiscal Year 2021 - 2022 Audited Expenditures Per Student Costs must be </t>
    </r>
    <r>
      <rPr>
        <b/>
        <sz val="11"/>
        <rFont val="Calibri"/>
        <family val="2"/>
      </rPr>
      <t>greater than $40,000</t>
    </r>
  </si>
  <si>
    <t>Due: Wednesday, March 1, 2023; 5:00 PM</t>
  </si>
  <si>
    <t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t>
  </si>
  <si>
    <t>[X] - 
Cost for driver-Salary/Benefits
See Instructions</t>
  </si>
  <si>
    <r>
      <t xml:space="preserve">[AJ] - SUPPLIES  (0610, 0640, 0650, and 0690)  </t>
    </r>
    <r>
      <rPr>
        <sz val="9"/>
        <rFont val="Calibri"/>
        <family val="2"/>
      </rPr>
      <t>Instructional</t>
    </r>
    <r>
      <rPr>
        <b/>
        <sz val="9"/>
        <rFont val="Calibri"/>
        <family val="2"/>
      </rPr>
      <t xml:space="preserve"> - See High-Cost Instructions</t>
    </r>
  </si>
  <si>
    <r>
      <t xml:space="preserve">[AL] -SUPPLIES  (0610, 0640, 0650, and 0690)  </t>
    </r>
    <r>
      <rPr>
        <sz val="10.5"/>
        <rFont val="Calibri"/>
        <family val="2"/>
      </rPr>
      <t>Support</t>
    </r>
    <r>
      <rPr>
        <b/>
        <sz val="10.5"/>
        <rFont val="Calibri"/>
        <family val="2"/>
      </rPr>
      <t xml:space="preserve"> - See High-Cost Instructions</t>
    </r>
  </si>
  <si>
    <r>
      <t xml:space="preserve">[AL] -SUPPLIES  (0610, 0640, 0650, and 0690)  </t>
    </r>
    <r>
      <rPr>
        <sz val="9"/>
        <rFont val="Calibri"/>
        <family val="2"/>
      </rPr>
      <t>Support</t>
    </r>
    <r>
      <rPr>
        <b/>
        <sz val="9"/>
        <rFont val="Calibri"/>
        <family val="2"/>
      </rPr>
      <t xml:space="preserve"> - See High-Cost Instructions</t>
    </r>
  </si>
  <si>
    <r>
      <t xml:space="preserve">[AJ] - SUPPLIES  (0610, 0640, 0650, and 0690)  </t>
    </r>
    <r>
      <rPr>
        <sz val="9"/>
        <rFont val="Calibri"/>
        <family val="2"/>
      </rPr>
      <t>Instructional</t>
    </r>
    <r>
      <rPr>
        <b/>
        <sz val="9"/>
        <rFont val="Calibri"/>
        <family val="2"/>
      </rPr>
      <t xml:space="preserve"> - See High-Cost Instrructions</t>
    </r>
  </si>
  <si>
    <r>
      <t xml:space="preserve">[AJ] - SUPPLIES  (0610, 0640, 0650, and 0690)  </t>
    </r>
    <r>
      <rPr>
        <sz val="9"/>
        <rFont val="Calibri"/>
        <family val="2"/>
      </rPr>
      <t>Instructional</t>
    </r>
    <r>
      <rPr>
        <b/>
        <sz val="9"/>
        <rFont val="Calibri"/>
        <family val="2"/>
      </rPr>
      <t xml:space="preserve"> - See Hihg-Cost Instructions</t>
    </r>
  </si>
  <si>
    <r>
      <t xml:space="preserve">[AJ] - SUPPLIES  (0610, 0640, 0650, and 0690) </t>
    </r>
    <r>
      <rPr>
        <b/>
        <sz val="9"/>
        <rFont val="Calibri"/>
        <family val="2"/>
      </rPr>
      <t xml:space="preserve"> </t>
    </r>
    <r>
      <rPr>
        <sz val="9"/>
        <rFont val="Calibri"/>
        <family val="2"/>
      </rPr>
      <t>Instructional</t>
    </r>
    <r>
      <rPr>
        <b/>
        <sz val="9"/>
        <rFont val="Calibri"/>
        <family val="2"/>
      </rPr>
      <t xml:space="preserve"> - See High-Cost Instructions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</si>
</sst>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8" formatCode="&quot;$&quot;#,##0.00_);[Red]\(&quot;$&quot;#,##0.00\)"/>
    <numFmt numFmtId="44" formatCode="_(&quot;$&quot;* #,##0.00_);_(&quot;$&quot;* \(#,##0.00\);_(&quot;$&quot;* &quot;-&quot;??_);_(@_)"/>
    <numFmt numFmtId="43" formatCode="_(* #,##0.00_);_(* \(#,##0.00\);_(* &quot;-&quot;??_);_(@_)"/>
    <numFmt numFmtId="164" formatCode="&quot;$&quot;#,##0.00"/>
    <numFmt numFmtId="165" formatCode="00000"/>
    <numFmt numFmtId="166" formatCode="[&lt;=9999999]###\-####;\(###\)\ ###\-####"/>
    <numFmt numFmtId="167" formatCode="0000"/>
    <numFmt numFmtId="168" formatCode="000"/>
    <numFmt numFmtId="169" formatCode="00"/>
    <numFmt numFmtId="170" formatCode="0.00_);[Red]\(0.00\)"/>
    <numFmt numFmtId="171" formatCode="_(* #,##0.0_);_(* \(#,##0.0\);_(* &quot;-&quot;??_);_(@_)"/>
    <numFmt numFmtId="172" formatCode="_(* #,##0_);_(* \(#,##0\);_(* &quot;-&quot;??_);_(@_)"/>
    <numFmt numFmtId="173" formatCode="0.000000"/>
    <numFmt numFmtId="174" formatCode="_(&quot;$&quot;* #,##0_);_(&quot;$&quot;* \(#,##0\);_(&quot;$&quot;*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font>
    <font>
      <b/>
      <sz val="12"/>
      <name val="Calibri"/>
      <family val="2"/>
    </font>
    <font>
      <b/>
      <sz val="10"/>
      <name val="Calibri"/>
      <family val="2"/>
    </font>
    <font>
      <sz val="11"/>
      <name val="Calibri"/>
      <family val="2"/>
    </font>
    <font>
      <b/>
      <sz val="9"/>
      <name val="Calibri"/>
      <family val="2"/>
    </font>
    <font>
      <b/>
      <sz val="11"/>
      <name val="Calibri"/>
      <family val="2"/>
    </font>
    <font>
      <b/>
      <sz val="11.5"/>
      <name val="Calibri"/>
      <family val="2"/>
    </font>
    <font>
      <sz val="9"/>
      <name val="Arial"/>
      <family val="2"/>
    </font>
    <font>
      <i/>
      <sz val="10"/>
      <name val="Calibri"/>
      <family val="2"/>
    </font>
    <font>
      <b/>
      <sz val="13"/>
      <name val="Calibri"/>
      <family val="2"/>
    </font>
    <font>
      <sz val="10"/>
      <name val="Calibri"/>
      <family val="2"/>
      <scheme val="minor"/>
    </font>
    <font>
      <b/>
      <sz val="9"/>
      <name val="Calibri"/>
      <family val="2"/>
      <scheme val="minor"/>
    </font>
    <font>
      <b/>
      <sz val="12"/>
      <name val="Calibri"/>
      <family val="2"/>
      <scheme val="minor"/>
    </font>
    <font>
      <sz val="9"/>
      <name val="Calibri"/>
      <family val="2"/>
      <scheme val="minor"/>
    </font>
    <font>
      <b/>
      <sz val="10"/>
      <name val="Calibri"/>
      <family val="2"/>
      <scheme val="minor"/>
    </font>
    <font>
      <b/>
      <sz val="8.5"/>
      <name val="Calibri"/>
      <family val="2"/>
      <scheme val="minor"/>
    </font>
    <font>
      <sz val="8.5"/>
      <name val="Calibri"/>
      <family val="2"/>
      <scheme val="minor"/>
    </font>
    <font>
      <sz val="10"/>
      <name val="Arial"/>
      <family val="2"/>
    </font>
    <font>
      <i/>
      <sz val="8"/>
      <name val="Calibri"/>
      <family val="2"/>
    </font>
    <font>
      <i/>
      <sz val="8"/>
      <name val="Arial"/>
      <family val="2"/>
    </font>
    <font>
      <sz val="2.5"/>
      <name val="Calibri"/>
      <family val="2"/>
    </font>
    <font>
      <b/>
      <sz val="2.5"/>
      <name val="Calibri"/>
      <family val="2"/>
    </font>
    <font>
      <b/>
      <sz val="10"/>
      <name val="Arial"/>
      <family val="2"/>
    </font>
    <font>
      <sz val="12"/>
      <name val="Helv"/>
    </font>
    <font>
      <sz val="12"/>
      <name val="Calibri"/>
      <family val="2"/>
    </font>
    <font>
      <i/>
      <sz val="10.5"/>
      <name val="Calibri"/>
      <family val="2"/>
    </font>
    <font>
      <b/>
      <sz val="22"/>
      <color indexed="12"/>
      <name val="Calibri"/>
      <family val="2"/>
    </font>
    <font>
      <sz val="22"/>
      <name val="Calibri"/>
      <family val="2"/>
    </font>
    <font>
      <b/>
      <u/>
      <sz val="12"/>
      <name val="Calibri"/>
      <family val="2"/>
    </font>
    <font>
      <b/>
      <sz val="10.5"/>
      <name val="Calibri"/>
      <family val="2"/>
    </font>
    <font>
      <sz val="10.5"/>
      <name val="Calibri"/>
      <family val="2"/>
    </font>
    <font>
      <b/>
      <sz val="10.5"/>
      <color rgb="FFC00000"/>
      <name val="Calibri"/>
      <family val="2"/>
    </font>
    <font>
      <sz val="12.5"/>
      <name val="Calibri"/>
      <family val="2"/>
    </font>
    <font>
      <b/>
      <sz val="12.5"/>
      <name val="Calibri"/>
      <family val="2"/>
    </font>
    <font>
      <b/>
      <u/>
      <sz val="12.5"/>
      <name val="Calibri"/>
      <family val="2"/>
    </font>
    <font>
      <b/>
      <sz val="14"/>
      <name val="Calibri"/>
      <family val="2"/>
    </font>
    <font>
      <b/>
      <u/>
      <sz val="10"/>
      <color indexed="12"/>
      <name val="Arial"/>
      <family val="2"/>
    </font>
    <font>
      <b/>
      <sz val="12"/>
      <name val="Arial"/>
      <family val="2"/>
    </font>
    <font>
      <sz val="8.5"/>
      <name val="Arial"/>
      <family val="2"/>
    </font>
    <font>
      <sz val="11"/>
      <name val="Arial"/>
      <family val="2"/>
    </font>
    <font>
      <b/>
      <i/>
      <sz val="12"/>
      <name val="Calibri"/>
      <family val="2"/>
    </font>
    <font>
      <b/>
      <i/>
      <sz val="11"/>
      <name val="Calibri"/>
      <family val="2"/>
    </font>
    <font>
      <b/>
      <i/>
      <u/>
      <sz val="10.5"/>
      <name val="Calibri"/>
      <family val="2"/>
    </font>
    <font>
      <sz val="13"/>
      <name val="Calibri"/>
      <family val="2"/>
    </font>
    <font>
      <b/>
      <sz val="15"/>
      <name val="Calibri"/>
      <family val="2"/>
    </font>
    <font>
      <b/>
      <sz val="20"/>
      <color rgb="FFFF0000"/>
      <name val="Calibri"/>
      <family val="2"/>
    </font>
    <font>
      <b/>
      <sz val="11"/>
      <color indexed="12"/>
      <name val="Calibri"/>
      <family val="2"/>
    </font>
    <font>
      <sz val="14"/>
      <name val="Calibri"/>
      <family val="2"/>
    </font>
    <font>
      <sz val="11.5"/>
      <name val="Arial"/>
      <family val="2"/>
    </font>
    <font>
      <b/>
      <u/>
      <sz val="10.5"/>
      <name val="Calibri"/>
      <family val="2"/>
    </font>
    <font>
      <sz val="12.5"/>
      <name val="Arial"/>
      <family val="2"/>
    </font>
    <font>
      <b/>
      <sz val="13.5"/>
      <name val="Calibri"/>
      <family val="2"/>
    </font>
    <font>
      <b/>
      <sz val="18"/>
      <color indexed="12"/>
      <name val="Calibri"/>
      <family val="2"/>
    </font>
    <font>
      <sz val="18"/>
      <name val="Arial"/>
      <family val="2"/>
    </font>
    <font>
      <sz val="9"/>
      <color theme="1"/>
      <name val="Calibri"/>
      <family val="2"/>
      <scheme val="minor"/>
    </font>
    <font>
      <b/>
      <sz val="11"/>
      <name val="Calibri"/>
      <family val="2"/>
      <scheme val="minor"/>
    </font>
    <font>
      <sz val="10"/>
      <name val="Arial"/>
      <family val="2"/>
    </font>
    <font>
      <b/>
      <sz val="7"/>
      <name val="Calibri"/>
      <family val="2"/>
      <scheme val="minor"/>
    </font>
    <font>
      <sz val="7"/>
      <name val="Arial"/>
      <family val="2"/>
    </font>
    <font>
      <b/>
      <sz val="10.5"/>
      <name val="Calibri"/>
      <family val="2"/>
      <scheme val="minor"/>
    </font>
    <font>
      <b/>
      <u/>
      <sz val="10"/>
      <color rgb="FFFF0000"/>
      <name val="Calibri"/>
      <family val="2"/>
    </font>
    <font>
      <b/>
      <sz val="10"/>
      <color rgb="FFFF0000"/>
      <name val="Calibri"/>
      <family val="2"/>
      <scheme val="minor"/>
    </font>
    <font>
      <b/>
      <sz val="14"/>
      <name val="Calibri"/>
      <family val="2"/>
      <scheme val="minor"/>
    </font>
    <font>
      <sz val="11.5"/>
      <name val="Calibri"/>
      <family val="2"/>
    </font>
    <font>
      <i/>
      <sz val="11.5"/>
      <name val="Calibri"/>
      <family val="2"/>
    </font>
    <font>
      <i/>
      <sz val="9"/>
      <name val="Calibri"/>
      <family val="2"/>
    </font>
    <font>
      <sz val="10.5"/>
      <name val="Calibri"/>
      <family val="2"/>
      <scheme val="minor"/>
    </font>
    <font>
      <sz val="10.5"/>
      <name val="Arial"/>
      <family val="2"/>
    </font>
    <font>
      <b/>
      <u/>
      <sz val="10.5"/>
      <name val="Calibri"/>
      <family val="2"/>
      <scheme val="minor"/>
    </font>
    <font>
      <sz val="12"/>
      <name val="Arial"/>
      <family val="2"/>
    </font>
    <font>
      <sz val="10"/>
      <color indexed="8"/>
      <name val="Arial"/>
      <family val="2"/>
    </font>
    <font>
      <sz val="10"/>
      <name val="Arial"/>
      <family val="2"/>
    </font>
    <font>
      <sz val="11"/>
      <name val="Calibri"/>
      <family val="2"/>
      <scheme val="minor"/>
    </font>
    <font>
      <b/>
      <u/>
      <sz val="10"/>
      <color rgb="FFC00000"/>
      <name val="Calibri"/>
      <family val="2"/>
    </font>
    <font>
      <sz val="11"/>
      <color rgb="FF000000"/>
      <name val="Calibri"/>
      <family val="2"/>
    </font>
    <font>
      <u/>
      <sz val="11"/>
      <color theme="10"/>
      <name val="Calibri"/>
      <family val="2"/>
      <scheme val="minor"/>
    </font>
    <font>
      <b/>
      <u/>
      <sz val="14"/>
      <name val="Calibri"/>
      <family val="2"/>
      <scheme val="minor"/>
    </font>
    <font>
      <sz val="12"/>
      <name val="Calibri"/>
      <family val="2"/>
      <scheme val="minor"/>
    </font>
    <font>
      <b/>
      <sz val="11"/>
      <color theme="1"/>
      <name val="Calibri"/>
      <family val="2"/>
      <scheme val="minor"/>
    </font>
    <font>
      <b/>
      <u/>
      <sz val="11"/>
      <color theme="1"/>
      <name val="Calibri"/>
      <family val="2"/>
      <scheme val="minor"/>
    </font>
    <font>
      <sz val="14"/>
      <name val="Calibri"/>
      <family val="2"/>
      <scheme val="minor"/>
    </font>
    <font>
      <b/>
      <u/>
      <sz val="14"/>
      <color rgb="FFFF0000"/>
      <name val="Calibri"/>
      <family val="2"/>
      <scheme val="minor"/>
    </font>
    <font>
      <b/>
      <sz val="14"/>
      <color rgb="FFFF0000"/>
      <name val="Calibri"/>
      <family val="2"/>
      <scheme val="minor"/>
    </font>
    <font>
      <sz val="12"/>
      <color theme="0" tint="-0.499984740745262"/>
      <name val="Calibri"/>
      <family val="2"/>
      <scheme val="minor"/>
    </font>
    <font>
      <b/>
      <sz val="22"/>
      <color rgb="FF0000FF"/>
      <name val="Calibri"/>
      <family val="2"/>
      <scheme val="minor"/>
    </font>
    <font>
      <b/>
      <sz val="22"/>
      <color rgb="FF0070C0"/>
      <name val="Calibri"/>
      <family val="2"/>
      <scheme val="minor"/>
    </font>
    <font>
      <i/>
      <sz val="8"/>
      <color theme="0" tint="-0.34998626667073579"/>
      <name val="Calibri"/>
      <family val="2"/>
      <scheme val="minor"/>
    </font>
    <font>
      <i/>
      <sz val="8"/>
      <color theme="0" tint="-0.499984740745262"/>
      <name val="Calibri"/>
      <family val="2"/>
      <scheme val="minor"/>
    </font>
    <font>
      <sz val="8"/>
      <color theme="0" tint="-0.499984740745262"/>
      <name val="Calibri"/>
      <family val="2"/>
      <scheme val="minor"/>
    </font>
    <font>
      <sz val="12"/>
      <color theme="0"/>
      <name val="Calibri"/>
      <family val="2"/>
      <scheme val="minor"/>
    </font>
    <font>
      <sz val="14"/>
      <color theme="0"/>
      <name val="Calibri"/>
      <family val="2"/>
      <scheme val="minor"/>
    </font>
    <font>
      <b/>
      <i/>
      <sz val="9"/>
      <color theme="1"/>
      <name val="Calibri"/>
      <family val="2"/>
      <scheme val="minor"/>
    </font>
    <font>
      <b/>
      <i/>
      <u/>
      <sz val="11"/>
      <color rgb="FFFF0000"/>
      <name val="Calibri"/>
      <family val="2"/>
      <scheme val="minor"/>
    </font>
    <font>
      <u/>
      <sz val="11"/>
      <name val="Calibri"/>
      <family val="2"/>
      <scheme val="minor"/>
    </font>
    <font>
      <b/>
      <i/>
      <u/>
      <sz val="11"/>
      <name val="Calibri"/>
      <family val="2"/>
    </font>
    <font>
      <sz val="10"/>
      <color rgb="FFC00000"/>
      <name val="Calibri"/>
      <family val="2"/>
    </font>
    <font>
      <b/>
      <sz val="16"/>
      <name val="Calibri"/>
      <family val="2"/>
    </font>
    <font>
      <b/>
      <sz val="14"/>
      <color rgb="FFFF0000"/>
      <name val="Calibri"/>
      <family val="2"/>
    </font>
    <font>
      <sz val="10"/>
      <color rgb="FFFF0000"/>
      <name val="Calibri"/>
      <family val="2"/>
    </font>
    <font>
      <b/>
      <u/>
      <sz val="14"/>
      <name val="Calibri"/>
      <family val="2"/>
    </font>
    <font>
      <b/>
      <sz val="8"/>
      <name val="Calibri"/>
      <family val="2"/>
    </font>
    <font>
      <sz val="13"/>
      <name val="Arial"/>
      <family val="2"/>
    </font>
    <font>
      <b/>
      <u/>
      <sz val="10"/>
      <name val="Calibri"/>
      <family val="2"/>
    </font>
    <font>
      <u/>
      <sz val="10"/>
      <name val="Arial"/>
      <family val="2"/>
    </font>
    <font>
      <b/>
      <sz val="12"/>
      <color rgb="FFC00000"/>
      <name val="Calibri"/>
      <family val="2"/>
    </font>
    <font>
      <b/>
      <sz val="12"/>
      <color theme="0"/>
      <name val="Calibri"/>
      <family val="2"/>
    </font>
    <font>
      <b/>
      <sz val="11"/>
      <color theme="0"/>
      <name val="Calibri"/>
      <family val="2"/>
    </font>
    <font>
      <sz val="11"/>
      <color indexed="8"/>
      <name val="Calibri"/>
      <family val="2"/>
      <scheme val="minor"/>
    </font>
    <font>
      <sz val="9"/>
      <name val="Calibri"/>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rgb="FFFFFF00"/>
        <bgColor indexed="64"/>
      </patternFill>
    </fill>
    <fill>
      <patternFill patternType="solid">
        <fgColor theme="0"/>
        <bgColor indexed="64"/>
      </patternFill>
    </fill>
    <fill>
      <patternFill patternType="solid">
        <fgColor rgb="FFDDDDDD"/>
        <bgColor indexed="64"/>
      </patternFill>
    </fill>
    <fill>
      <patternFill patternType="solid">
        <fgColor rgb="FFFFFF99"/>
        <bgColor indexed="64"/>
      </patternFill>
    </fill>
    <fill>
      <patternFill patternType="gray0625">
        <bgColor theme="0"/>
      </patternFill>
    </fill>
    <fill>
      <patternFill patternType="gray0625"/>
    </fill>
    <fill>
      <patternFill patternType="solid">
        <fgColor rgb="FFEFFFFF"/>
        <bgColor indexed="64"/>
      </patternFill>
    </fill>
    <fill>
      <patternFill patternType="solid">
        <fgColor theme="0" tint="-0.14996795556505021"/>
        <bgColor indexed="64"/>
      </patternFill>
    </fill>
    <fill>
      <patternFill patternType="solid">
        <fgColor rgb="FFDDFFDD"/>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gray0625">
        <bgColor theme="1"/>
      </patternFill>
    </fill>
    <fill>
      <patternFill patternType="solid">
        <fgColor theme="8" tint="0.59999389629810485"/>
        <bgColor indexed="64"/>
      </patternFill>
    </fill>
    <fill>
      <patternFill patternType="solid">
        <fgColor theme="7" tint="0.59999389629810485"/>
        <bgColor indexed="64"/>
      </patternFill>
    </fill>
    <fill>
      <patternFill patternType="gray0625">
        <bgColor rgb="FFFFFF00"/>
      </patternFill>
    </fill>
    <fill>
      <patternFill patternType="solid">
        <fgColor indexed="9"/>
      </patternFill>
    </fill>
    <fill>
      <patternFill patternType="solid">
        <fgColor theme="0" tint="-0.14999847407452621"/>
        <bgColor indexed="64"/>
      </patternFill>
    </fill>
    <fill>
      <patternFill patternType="solid">
        <fgColor indexed="65"/>
        <bgColor indexed="64"/>
      </patternFill>
    </fill>
    <fill>
      <patternFill patternType="solid">
        <fgColor rgb="FF92D050"/>
        <bgColor indexed="64"/>
      </patternFill>
    </fill>
    <fill>
      <patternFill patternType="solid">
        <fgColor theme="0" tint="-0.249977111117893"/>
        <bgColor indexed="64"/>
      </patternFill>
    </fill>
    <fill>
      <patternFill patternType="darkGray">
        <bgColor theme="0"/>
      </patternFill>
    </fill>
    <fill>
      <patternFill patternType="solid">
        <fgColor theme="8" tint="0.399975585192419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6E1AD"/>
        <bgColor indexed="64"/>
      </patternFill>
    </fill>
    <fill>
      <patternFill patternType="solid">
        <fgColor theme="7" tint="0.79998168889431442"/>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right style="thick">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indexed="64"/>
      </left>
      <right style="thin">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indexed="64"/>
      </top>
      <bottom style="thin">
        <color theme="0"/>
      </bottom>
      <diagonal/>
    </border>
    <border>
      <left/>
      <right style="thin">
        <color theme="0"/>
      </right>
      <top/>
      <bottom/>
      <diagonal/>
    </border>
    <border>
      <left style="thin">
        <color theme="0"/>
      </left>
      <right style="thin">
        <color theme="0"/>
      </right>
      <top/>
      <bottom style="thin">
        <color theme="0"/>
      </bottom>
      <diagonal/>
    </border>
    <border>
      <left/>
      <right style="thin">
        <color indexed="64"/>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44918">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17" fillId="0" borderId="0" applyNumberFormat="0" applyFill="0" applyBorder="0" applyAlignment="0" applyProtection="0">
      <alignment vertical="top"/>
      <protection locked="0"/>
    </xf>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15" fillId="23" borderId="7" applyNumberFormat="0" applyFont="0" applyAlignment="0" applyProtection="0"/>
    <xf numFmtId="0" fontId="31" fillId="20" borderId="8" applyNumberFormat="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15" fillId="0" borderId="0" applyFont="0">
      <alignment horizontal="center" vertical="center" shrinkToFit="1" readingOrder="1"/>
    </xf>
    <xf numFmtId="0" fontId="52" fillId="0" borderId="0"/>
    <xf numFmtId="0" fontId="14" fillId="0" borderId="0"/>
    <xf numFmtId="0" fontId="58" fillId="0" borderId="0"/>
    <xf numFmtId="0" fontId="15" fillId="0" borderId="0"/>
    <xf numFmtId="0" fontId="1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15" fillId="23" borderId="7" applyNumberFormat="0" applyFont="0" applyAlignment="0" applyProtection="0"/>
    <xf numFmtId="0" fontId="31" fillId="20" borderId="8" applyNumberFormat="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15" fillId="0" borderId="0"/>
    <xf numFmtId="0" fontId="13" fillId="0" borderId="0"/>
    <xf numFmtId="0" fontId="91"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105" fillId="0" borderId="0"/>
    <xf numFmtId="3" fontId="15" fillId="0" borderId="0" applyFont="0" applyFill="0" applyBorder="0" applyAlignment="0" applyProtection="0"/>
    <xf numFmtId="0" fontId="104" fillId="0" borderId="0"/>
    <xf numFmtId="5" fontId="58" fillId="0" borderId="0"/>
    <xf numFmtId="5" fontId="58" fillId="0" borderId="0"/>
    <xf numFmtId="0" fontId="104" fillId="41" borderId="0"/>
    <xf numFmtId="0" fontId="15" fillId="0" borderId="0"/>
    <xf numFmtId="0" fontId="15" fillId="0" borderId="0"/>
    <xf numFmtId="0" fontId="15" fillId="0" borderId="0"/>
    <xf numFmtId="0" fontId="15" fillId="0" borderId="0"/>
    <xf numFmtId="40" fontId="104" fillId="0" borderId="0"/>
    <xf numFmtId="0" fontId="104" fillId="0" borderId="0"/>
    <xf numFmtId="43" fontId="15" fillId="0" borderId="0" applyFont="0" applyFill="0" applyBorder="0" applyAlignment="0" applyProtection="0"/>
    <xf numFmtId="0" fontId="15" fillId="0" borderId="0"/>
    <xf numFmtId="0" fontId="10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6"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15" fillId="23" borderId="7" applyNumberFormat="0" applyFont="0" applyAlignment="0" applyProtection="0"/>
    <xf numFmtId="0" fontId="31" fillId="20" borderId="8" applyNumberFormat="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15" fillId="0" borderId="0" applyFont="0" applyFill="0" applyBorder="0" applyAlignment="0" applyProtection="0"/>
    <xf numFmtId="0" fontId="105" fillId="0" borderId="0"/>
    <xf numFmtId="0" fontId="109" fillId="0" borderId="0"/>
    <xf numFmtId="9" fontId="15" fillId="0" borderId="0" applyFont="0" applyFill="0" applyBorder="0" applyAlignment="0" applyProtection="0"/>
    <xf numFmtId="0" fontId="105" fillId="0" borderId="0"/>
    <xf numFmtId="5" fontId="58" fillId="0" borderId="0"/>
    <xf numFmtId="0" fontId="15" fillId="0" borderId="0"/>
    <xf numFmtId="0" fontId="15" fillId="0" borderId="0"/>
    <xf numFmtId="0" fontId="15" fillId="0" borderId="0"/>
    <xf numFmtId="0" fontId="15" fillId="0" borderId="0"/>
    <xf numFmtId="0" fontId="105" fillId="0" borderId="0"/>
    <xf numFmtId="0" fontId="15" fillId="0" borderId="0"/>
    <xf numFmtId="0" fontId="15" fillId="0" borderId="0"/>
    <xf numFmtId="0" fontId="15" fillId="0" borderId="0"/>
    <xf numFmtId="0" fontId="5" fillId="0" borderId="0"/>
    <xf numFmtId="0" fontId="15" fillId="0" borderId="0"/>
    <xf numFmtId="0" fontId="1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15" fillId="23" borderId="7" applyNumberFormat="0" applyFont="0" applyAlignment="0" applyProtection="0"/>
    <xf numFmtId="0" fontId="31" fillId="20" borderId="8" applyNumberFormat="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15" fillId="0" borderId="0" applyFont="0">
      <alignment horizontal="center" vertical="center" shrinkToFit="1" readingOrder="1"/>
    </xf>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0" borderId="0"/>
    <xf numFmtId="5"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0" fontId="5" fillId="0" borderId="0"/>
    <xf numFmtId="44" fontId="15" fillId="0" borderId="0" applyFont="0" applyFill="0" applyBorder="0" applyAlignment="0" applyProtection="0"/>
    <xf numFmtId="0" fontId="1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10" fillId="0" borderId="0" applyNumberForma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5" fillId="0" borderId="0"/>
    <xf numFmtId="44" fontId="5" fillId="0" borderId="0" applyFont="0" applyFill="0" applyBorder="0" applyAlignment="0" applyProtection="0"/>
    <xf numFmtId="0" fontId="15" fillId="0" borderId="0"/>
    <xf numFmtId="0" fontId="15" fillId="0" borderId="0"/>
    <xf numFmtId="9" fontId="5" fillId="0" borderId="0" applyFont="0" applyFill="0" applyBorder="0" applyAlignment="0" applyProtection="0"/>
    <xf numFmtId="9" fontId="1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04" fillId="0" borderId="0"/>
    <xf numFmtId="0" fontId="58" fillId="0" borderId="0"/>
    <xf numFmtId="43" fontId="15" fillId="0" borderId="0" applyFont="0" applyFill="0" applyBorder="0" applyAlignment="0" applyProtection="0"/>
    <xf numFmtId="9" fontId="15" fillId="0" borderId="0" applyFont="0" applyFill="0" applyBorder="0" applyAlignment="0" applyProtection="0"/>
    <xf numFmtId="3" fontId="15" fillId="0" borderId="0" applyFont="0" applyFill="0" applyBorder="0" applyAlignment="0" applyProtection="0"/>
    <xf numFmtId="0" fontId="104"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cellStyleXfs>
  <cellXfs count="857">
    <xf numFmtId="0" fontId="0" fillId="0" borderId="0" xfId="0"/>
    <xf numFmtId="0" fontId="35" fillId="24" borderId="0" xfId="0" applyFont="1" applyFill="1" applyProtection="1">
      <protection hidden="1"/>
    </xf>
    <xf numFmtId="0" fontId="35" fillId="24" borderId="0" xfId="0" applyFont="1" applyFill="1" applyAlignment="1" applyProtection="1">
      <alignment horizontal="center" vertical="center"/>
      <protection hidden="1"/>
    </xf>
    <xf numFmtId="0" fontId="38" fillId="24" borderId="0" xfId="0" applyFont="1" applyFill="1" applyProtection="1">
      <protection hidden="1"/>
    </xf>
    <xf numFmtId="0" fontId="35" fillId="24" borderId="0" xfId="0" applyFont="1" applyFill="1" applyAlignment="1" applyProtection="1">
      <alignment horizontal="left" vertical="center"/>
      <protection hidden="1"/>
    </xf>
    <xf numFmtId="0" fontId="35" fillId="26" borderId="0" xfId="0" applyFont="1" applyFill="1" applyProtection="1">
      <protection hidden="1"/>
    </xf>
    <xf numFmtId="0" fontId="35" fillId="26" borderId="0" xfId="0" applyFont="1" applyFill="1" applyAlignment="1" applyProtection="1">
      <alignment wrapText="1"/>
      <protection hidden="1"/>
    </xf>
    <xf numFmtId="0" fontId="38" fillId="26" borderId="0" xfId="0" applyFont="1" applyFill="1" applyProtection="1">
      <protection hidden="1"/>
    </xf>
    <xf numFmtId="0" fontId="35" fillId="26" borderId="0" xfId="0" applyFont="1" applyFill="1" applyAlignment="1" applyProtection="1">
      <alignment horizontal="left" vertical="center"/>
      <protection hidden="1"/>
    </xf>
    <xf numFmtId="0" fontId="35" fillId="26" borderId="0" xfId="0" applyFont="1" applyFill="1" applyAlignment="1" applyProtection="1">
      <alignment horizontal="left" vertical="center" wrapText="1"/>
      <protection hidden="1"/>
    </xf>
    <xf numFmtId="0" fontId="45" fillId="0" borderId="0" xfId="0" applyFont="1" applyProtection="1">
      <protection hidden="1"/>
    </xf>
    <xf numFmtId="0" fontId="45" fillId="24" borderId="0" xfId="0" applyFont="1" applyFill="1" applyProtection="1">
      <protection hidden="1"/>
    </xf>
    <xf numFmtId="0" fontId="45" fillId="24" borderId="0" xfId="0" applyFont="1" applyFill="1" applyAlignment="1" applyProtection="1">
      <alignment horizontal="center" vertical="center"/>
      <protection hidden="1"/>
    </xf>
    <xf numFmtId="0" fontId="45" fillId="24" borderId="0" xfId="0" applyFont="1" applyFill="1" applyAlignment="1" applyProtection="1">
      <alignment horizontal="center"/>
      <protection hidden="1"/>
    </xf>
    <xf numFmtId="0" fontId="37" fillId="26" borderId="0" xfId="0" quotePrefix="1" applyFont="1" applyFill="1" applyAlignment="1" applyProtection="1">
      <alignment horizontal="center" vertical="center"/>
      <protection hidden="1"/>
    </xf>
    <xf numFmtId="0" fontId="47" fillId="26" borderId="0" xfId="0" applyFont="1" applyFill="1" applyAlignment="1" applyProtection="1">
      <alignment horizontal="center" vertical="center" wrapText="1"/>
      <protection hidden="1"/>
    </xf>
    <xf numFmtId="0" fontId="45" fillId="26" borderId="0" xfId="0" applyFont="1" applyFill="1" applyProtection="1">
      <protection hidden="1"/>
    </xf>
    <xf numFmtId="0" fontId="45" fillId="26" borderId="0" xfId="0" applyFont="1" applyFill="1" applyAlignment="1" applyProtection="1">
      <alignment horizontal="center"/>
      <protection hidden="1"/>
    </xf>
    <xf numFmtId="0" fontId="45" fillId="26" borderId="0" xfId="0" applyFont="1" applyFill="1" applyAlignment="1" applyProtection="1">
      <alignment horizontal="center" vertical="center"/>
      <protection hidden="1"/>
    </xf>
    <xf numFmtId="0" fontId="46" fillId="26" borderId="0" xfId="0" applyFont="1" applyFill="1" applyAlignment="1" applyProtection="1">
      <alignment horizontal="center" vertical="center" wrapText="1"/>
      <protection hidden="1"/>
    </xf>
    <xf numFmtId="0" fontId="48" fillId="26" borderId="12" xfId="0" applyFont="1" applyFill="1" applyBorder="1" applyAlignment="1" applyProtection="1">
      <alignment horizontal="center" vertical="center"/>
      <protection hidden="1"/>
    </xf>
    <xf numFmtId="0" fontId="48" fillId="26" borderId="12" xfId="0" quotePrefix="1" applyFont="1" applyFill="1" applyBorder="1" applyAlignment="1" applyProtection="1">
      <alignment horizontal="center" vertical="center"/>
      <protection hidden="1"/>
    </xf>
    <xf numFmtId="0" fontId="49" fillId="26" borderId="12" xfId="0" applyFont="1" applyFill="1" applyBorder="1" applyAlignment="1" applyProtection="1">
      <alignment horizontal="center" vertical="center"/>
      <protection hidden="1"/>
    </xf>
    <xf numFmtId="164" fontId="49" fillId="26" borderId="22" xfId="0" applyNumberFormat="1" applyFont="1" applyFill="1" applyBorder="1" applyAlignment="1" applyProtection="1">
      <alignment horizontal="center" vertical="center"/>
      <protection hidden="1"/>
    </xf>
    <xf numFmtId="0" fontId="55" fillId="24" borderId="0" xfId="0" applyFont="1" applyFill="1" applyAlignment="1" applyProtection="1">
      <alignment horizontal="center" vertical="center"/>
      <protection hidden="1"/>
    </xf>
    <xf numFmtId="0" fontId="55" fillId="26" borderId="0" xfId="0" applyFont="1" applyFill="1" applyAlignment="1" applyProtection="1">
      <alignment horizontal="center" vertical="center"/>
      <protection hidden="1"/>
    </xf>
    <xf numFmtId="0" fontId="48" fillId="26" borderId="0" xfId="0" applyFont="1" applyFill="1" applyAlignment="1" applyProtection="1">
      <alignment horizontal="center" vertical="center" wrapText="1"/>
      <protection hidden="1"/>
    </xf>
    <xf numFmtId="0" fontId="59" fillId="26" borderId="0" xfId="0" applyFont="1" applyFill="1" applyProtection="1">
      <protection hidden="1"/>
    </xf>
    <xf numFmtId="0" fontId="0" fillId="26" borderId="0" xfId="0" applyFill="1" applyAlignment="1" applyProtection="1">
      <alignment wrapText="1"/>
      <protection hidden="1"/>
    </xf>
    <xf numFmtId="0" fontId="0" fillId="26" borderId="0" xfId="0" applyFill="1" applyProtection="1">
      <protection hidden="1"/>
    </xf>
    <xf numFmtId="0" fontId="37" fillId="26" borderId="0" xfId="0" applyFont="1" applyFill="1" applyProtection="1">
      <protection hidden="1"/>
    </xf>
    <xf numFmtId="49" fontId="45" fillId="26" borderId="12" xfId="0" applyNumberFormat="1" applyFont="1" applyFill="1" applyBorder="1" applyAlignment="1" applyProtection="1">
      <alignment horizontal="center" vertical="center"/>
      <protection hidden="1"/>
    </xf>
    <xf numFmtId="164" fontId="45" fillId="26" borderId="12" xfId="0" applyNumberFormat="1" applyFont="1" applyFill="1" applyBorder="1" applyAlignment="1" applyProtection="1">
      <alignment horizontal="center" vertical="center"/>
      <protection hidden="1"/>
    </xf>
    <xf numFmtId="0" fontId="53" fillId="26" borderId="0" xfId="0" applyFont="1" applyFill="1" applyAlignment="1" applyProtection="1">
      <alignment horizontal="center" vertical="center"/>
      <protection hidden="1"/>
    </xf>
    <xf numFmtId="0" fontId="54" fillId="26" borderId="0" xfId="0" applyFont="1" applyFill="1" applyAlignment="1" applyProtection="1">
      <alignment horizontal="center" vertical="center"/>
      <protection hidden="1"/>
    </xf>
    <xf numFmtId="0" fontId="36" fillId="26" borderId="0" xfId="0" applyFont="1" applyFill="1" applyAlignment="1" applyProtection="1">
      <alignment horizontal="center" vertical="center" wrapText="1"/>
      <protection hidden="1"/>
    </xf>
    <xf numFmtId="0" fontId="36" fillId="26" borderId="0" xfId="0" quotePrefix="1" applyFont="1" applyFill="1" applyAlignment="1" applyProtection="1">
      <alignment horizontal="left"/>
      <protection hidden="1"/>
    </xf>
    <xf numFmtId="49" fontId="36" fillId="26" borderId="26" xfId="0" applyNumberFormat="1" applyFont="1" applyFill="1" applyBorder="1" applyAlignment="1" applyProtection="1">
      <alignment horizontal="center"/>
      <protection locked="0" hidden="1"/>
    </xf>
    <xf numFmtId="167" fontId="36" fillId="26" borderId="26" xfId="0" applyNumberFormat="1" applyFont="1" applyFill="1" applyBorder="1" applyAlignment="1" applyProtection="1">
      <alignment horizontal="center"/>
      <protection locked="0" hidden="1"/>
    </xf>
    <xf numFmtId="0" fontId="59" fillId="26" borderId="0" xfId="0" applyFont="1" applyFill="1" applyAlignment="1" applyProtection="1">
      <alignment horizontal="center" vertical="center"/>
      <protection hidden="1"/>
    </xf>
    <xf numFmtId="49" fontId="36" fillId="26" borderId="0" xfId="0" applyNumberFormat="1" applyFont="1" applyFill="1" applyAlignment="1" applyProtection="1">
      <alignment horizontal="center" vertical="center"/>
      <protection hidden="1"/>
    </xf>
    <xf numFmtId="0" fontId="59" fillId="26" borderId="0" xfId="0" applyFont="1" applyFill="1" applyAlignment="1" applyProtection="1">
      <alignment wrapText="1"/>
      <protection hidden="1"/>
    </xf>
    <xf numFmtId="164" fontId="36" fillId="26" borderId="11" xfId="0" quotePrefix="1" applyNumberFormat="1" applyFont="1" applyFill="1" applyBorder="1" applyAlignment="1" applyProtection="1">
      <alignment horizontal="center"/>
      <protection hidden="1"/>
    </xf>
    <xf numFmtId="0" fontId="40" fillId="26" borderId="0" xfId="0" applyFont="1" applyFill="1" applyAlignment="1" applyProtection="1">
      <alignment horizontal="right" vertical="center" wrapText="1"/>
      <protection hidden="1"/>
    </xf>
    <xf numFmtId="0" fontId="40" fillId="26" borderId="0" xfId="0" applyFont="1" applyFill="1" applyAlignment="1" applyProtection="1">
      <alignment horizontal="center" vertical="center" wrapText="1"/>
      <protection hidden="1"/>
    </xf>
    <xf numFmtId="0" fontId="38" fillId="26" borderId="0" xfId="0" applyFont="1" applyFill="1" applyAlignment="1" applyProtection="1">
      <alignment horizontal="center"/>
      <protection hidden="1"/>
    </xf>
    <xf numFmtId="164" fontId="59" fillId="26" borderId="11" xfId="0" applyNumberFormat="1" applyFont="1" applyFill="1" applyBorder="1" applyAlignment="1" applyProtection="1">
      <alignment horizontal="right"/>
      <protection locked="0" hidden="1"/>
    </xf>
    <xf numFmtId="164" fontId="59" fillId="26" borderId="12" xfId="0" applyNumberFormat="1" applyFont="1" applyFill="1" applyBorder="1" applyAlignment="1" applyProtection="1">
      <alignment horizontal="right"/>
      <protection locked="0" hidden="1"/>
    </xf>
    <xf numFmtId="0" fontId="36" fillId="33" borderId="14" xfId="0" applyFont="1" applyFill="1" applyBorder="1" applyAlignment="1" applyProtection="1">
      <alignment horizontal="center" vertical="center"/>
      <protection locked="0" hidden="1"/>
    </xf>
    <xf numFmtId="164" fontId="36" fillId="26" borderId="0" xfId="0" quotePrefix="1" applyNumberFormat="1" applyFont="1" applyFill="1" applyAlignment="1" applyProtection="1">
      <alignment horizontal="center"/>
      <protection hidden="1"/>
    </xf>
    <xf numFmtId="0" fontId="81" fillId="26" borderId="0" xfId="0" applyFont="1" applyFill="1" applyAlignment="1" applyProtection="1">
      <alignment horizontal="center" wrapText="1"/>
      <protection hidden="1"/>
    </xf>
    <xf numFmtId="0" fontId="40" fillId="26" borderId="0" xfId="0" applyFont="1" applyFill="1" applyAlignment="1" applyProtection="1">
      <alignment horizontal="center"/>
      <protection hidden="1"/>
    </xf>
    <xf numFmtId="0" fontId="59" fillId="26" borderId="0" xfId="0" quotePrefix="1" applyFont="1" applyFill="1" applyAlignment="1" applyProtection="1">
      <alignment horizontal="center" wrapText="1"/>
      <protection hidden="1"/>
    </xf>
    <xf numFmtId="164" fontId="59" fillId="26" borderId="0" xfId="0" quotePrefix="1" applyNumberFormat="1" applyFont="1" applyFill="1" applyAlignment="1" applyProtection="1">
      <alignment horizontal="right"/>
      <protection hidden="1"/>
    </xf>
    <xf numFmtId="0" fontId="71" fillId="26" borderId="0" xfId="36" applyFont="1" applyFill="1" applyBorder="1" applyAlignment="1" applyProtection="1">
      <protection hidden="1"/>
    </xf>
    <xf numFmtId="0" fontId="57" fillId="26" borderId="0" xfId="0" applyFont="1" applyFill="1" applyProtection="1">
      <protection hidden="1"/>
    </xf>
    <xf numFmtId="0" fontId="15" fillId="26" borderId="0" xfId="0" applyFont="1" applyFill="1" applyAlignment="1" applyProtection="1">
      <alignment horizontal="right" vertical="center"/>
      <protection hidden="1"/>
    </xf>
    <xf numFmtId="0" fontId="45" fillId="26" borderId="0" xfId="0" applyFont="1" applyFill="1" applyProtection="1">
      <protection locked="0"/>
    </xf>
    <xf numFmtId="0" fontId="40" fillId="26" borderId="0" xfId="0" applyFont="1" applyFill="1" applyAlignment="1" applyProtection="1">
      <alignment horizontal="center" vertical="center"/>
      <protection hidden="1"/>
    </xf>
    <xf numFmtId="0" fontId="36" fillId="26" borderId="0" xfId="0" applyFont="1" applyFill="1" applyAlignment="1" applyProtection="1">
      <alignment horizontal="center"/>
      <protection hidden="1"/>
    </xf>
    <xf numFmtId="0" fontId="38" fillId="26" borderId="0" xfId="0" applyFont="1" applyFill="1" applyAlignment="1" applyProtection="1">
      <alignment horizontal="left" wrapText="1"/>
      <protection hidden="1"/>
    </xf>
    <xf numFmtId="2" fontId="59" fillId="26" borderId="0" xfId="0" applyNumberFormat="1" applyFont="1" applyFill="1" applyAlignment="1" applyProtection="1">
      <alignment horizontal="center"/>
      <protection hidden="1"/>
    </xf>
    <xf numFmtId="164" fontId="59" fillId="26" borderId="0" xfId="0" applyNumberFormat="1" applyFont="1" applyFill="1" applyAlignment="1" applyProtection="1">
      <alignment horizontal="right"/>
      <protection hidden="1"/>
    </xf>
    <xf numFmtId="0" fontId="15" fillId="26" borderId="0" xfId="0" applyFont="1" applyFill="1" applyAlignment="1" applyProtection="1">
      <alignment wrapText="1"/>
      <protection hidden="1"/>
    </xf>
    <xf numFmtId="0" fontId="37" fillId="26" borderId="0" xfId="0" applyFont="1" applyFill="1" applyAlignment="1" applyProtection="1">
      <alignment horizontal="center" vertical="center" wrapText="1"/>
      <protection hidden="1"/>
    </xf>
    <xf numFmtId="0" fontId="35" fillId="26" borderId="0" xfId="0" applyFont="1" applyFill="1" applyAlignment="1" applyProtection="1">
      <alignment horizontal="center" vertical="center"/>
      <protection hidden="1"/>
    </xf>
    <xf numFmtId="164" fontId="68" fillId="26" borderId="0" xfId="0" quotePrefix="1" applyNumberFormat="1" applyFont="1" applyFill="1" applyAlignment="1" applyProtection="1">
      <alignment horizontal="center" vertical="center"/>
      <protection hidden="1"/>
    </xf>
    <xf numFmtId="164" fontId="68" fillId="26" borderId="0" xfId="0" applyNumberFormat="1" applyFont="1" applyFill="1" applyAlignment="1" applyProtection="1">
      <alignment horizontal="center" vertical="center"/>
      <protection hidden="1"/>
    </xf>
    <xf numFmtId="0" fontId="39" fillId="37" borderId="37" xfId="0" applyFont="1" applyFill="1" applyBorder="1" applyAlignment="1" applyProtection="1">
      <alignment horizontal="center" vertical="center"/>
      <protection hidden="1"/>
    </xf>
    <xf numFmtId="0" fontId="0" fillId="37" borderId="42" xfId="0" applyFill="1" applyBorder="1" applyProtection="1">
      <protection hidden="1"/>
    </xf>
    <xf numFmtId="0" fontId="36" fillId="26" borderId="0" xfId="0" applyFont="1" applyFill="1" applyAlignment="1" applyProtection="1">
      <alignment horizontal="center" vertical="center"/>
      <protection hidden="1"/>
    </xf>
    <xf numFmtId="0" fontId="0" fillId="0" borderId="0" xfId="0" applyProtection="1">
      <protection hidden="1"/>
    </xf>
    <xf numFmtId="0" fontId="50" fillId="32" borderId="12" xfId="0" applyFont="1" applyFill="1" applyBorder="1" applyAlignment="1" applyProtection="1">
      <alignment horizontal="center" vertical="center" wrapText="1"/>
      <protection hidden="1"/>
    </xf>
    <xf numFmtId="0" fontId="37" fillId="26" borderId="0" xfId="0" applyFont="1" applyFill="1" applyAlignment="1" applyProtection="1">
      <alignment horizontal="center"/>
      <protection hidden="1"/>
    </xf>
    <xf numFmtId="0" fontId="38" fillId="26" borderId="0" xfId="0" applyFont="1" applyFill="1" applyAlignment="1" applyProtection="1">
      <alignment vertical="center" wrapText="1"/>
      <protection hidden="1"/>
    </xf>
    <xf numFmtId="0" fontId="0" fillId="2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49" fontId="36" fillId="26" borderId="26" xfId="0" applyNumberFormat="1" applyFont="1" applyFill="1" applyBorder="1" applyAlignment="1" applyProtection="1">
      <alignment horizontal="center" vertical="center"/>
      <protection hidden="1"/>
    </xf>
    <xf numFmtId="167" fontId="36" fillId="26" borderId="26" xfId="0" quotePrefix="1" applyNumberFormat="1" applyFont="1" applyFill="1" applyBorder="1" applyAlignment="1" applyProtection="1">
      <alignment horizontal="center"/>
      <protection hidden="1"/>
    </xf>
    <xf numFmtId="167" fontId="47" fillId="26" borderId="26" xfId="0" applyNumberFormat="1" applyFont="1" applyFill="1" applyBorder="1" applyAlignment="1" applyProtection="1">
      <alignment horizontal="center" vertical="center" wrapText="1"/>
      <protection hidden="1"/>
    </xf>
    <xf numFmtId="167" fontId="48" fillId="26" borderId="12" xfId="0" applyNumberFormat="1" applyFont="1" applyFill="1" applyBorder="1" applyAlignment="1" applyProtection="1">
      <alignment horizontal="center" vertical="center" wrapText="1"/>
      <protection hidden="1"/>
    </xf>
    <xf numFmtId="167" fontId="48" fillId="26" borderId="12" xfId="0" quotePrefix="1" applyNumberFormat="1" applyFont="1" applyFill="1" applyBorder="1" applyAlignment="1" applyProtection="1">
      <alignment horizontal="center" vertical="center" wrapText="1"/>
      <protection hidden="1"/>
    </xf>
    <xf numFmtId="164" fontId="36" fillId="26" borderId="0" xfId="0" applyNumberFormat="1" applyFont="1" applyFill="1" applyAlignment="1" applyProtection="1">
      <alignment horizontal="left"/>
      <protection hidden="1"/>
    </xf>
    <xf numFmtId="0" fontId="45" fillId="24" borderId="0" xfId="0" applyFont="1" applyFill="1" applyProtection="1">
      <protection locked="0" hidden="1"/>
    </xf>
    <xf numFmtId="167" fontId="36" fillId="26" borderId="26" xfId="0" applyNumberFormat="1" applyFont="1" applyFill="1" applyBorder="1" applyAlignment="1" applyProtection="1">
      <alignment horizontal="center" vertical="center"/>
      <protection hidden="1"/>
    </xf>
    <xf numFmtId="1" fontId="59" fillId="26" borderId="11" xfId="0" applyNumberFormat="1" applyFont="1" applyFill="1" applyBorder="1" applyAlignment="1" applyProtection="1">
      <alignment horizontal="center"/>
      <protection locked="0" hidden="1"/>
    </xf>
    <xf numFmtId="1" fontId="59" fillId="26" borderId="12" xfId="0" applyNumberFormat="1" applyFont="1" applyFill="1" applyBorder="1" applyAlignment="1" applyProtection="1">
      <alignment horizontal="center"/>
      <protection locked="0" hidden="1"/>
    </xf>
    <xf numFmtId="164" fontId="36" fillId="26" borderId="0" xfId="0" applyNumberFormat="1" applyFont="1" applyFill="1" applyAlignment="1" applyProtection="1">
      <alignment horizontal="center" vertical="center"/>
      <protection hidden="1"/>
    </xf>
    <xf numFmtId="0" fontId="45" fillId="0" borderId="0" xfId="0" quotePrefix="1" applyFont="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49" fillId="0" borderId="0" xfId="0" applyFont="1" applyAlignment="1" applyProtection="1">
      <alignment horizontal="center"/>
      <protection hidden="1"/>
    </xf>
    <xf numFmtId="0" fontId="49" fillId="0" borderId="0" xfId="0" quotePrefix="1" applyFont="1" applyAlignment="1" applyProtection="1">
      <alignment horizontal="center" vertical="center"/>
      <protection hidden="1"/>
    </xf>
    <xf numFmtId="0" fontId="45" fillId="0" borderId="0" xfId="0" applyFont="1" applyAlignment="1" applyProtection="1">
      <alignment horizontal="center" vertical="center" wrapText="1"/>
      <protection hidden="1"/>
    </xf>
    <xf numFmtId="0" fontId="76" fillId="26" borderId="0" xfId="0" applyFont="1" applyFill="1" applyAlignment="1" applyProtection="1">
      <alignment vertical="center" wrapText="1"/>
      <protection hidden="1"/>
    </xf>
    <xf numFmtId="0" fontId="102" fillId="26" borderId="0" xfId="0" applyFont="1" applyFill="1"/>
    <xf numFmtId="0" fontId="102" fillId="26" borderId="0" xfId="0" applyFont="1" applyFill="1" applyProtection="1">
      <protection hidden="1"/>
    </xf>
    <xf numFmtId="0" fontId="102" fillId="26" borderId="0" xfId="0" applyFont="1" applyFill="1" applyAlignment="1" applyProtection="1">
      <alignment wrapText="1"/>
      <protection hidden="1"/>
    </xf>
    <xf numFmtId="0" fontId="41" fillId="26" borderId="0" xfId="0" applyFont="1" applyFill="1" applyAlignment="1" applyProtection="1">
      <alignment vertical="center" wrapText="1"/>
      <protection hidden="1"/>
    </xf>
    <xf numFmtId="44" fontId="36" fillId="26" borderId="0" xfId="29" applyFont="1" applyFill="1" applyBorder="1" applyAlignment="1" applyProtection="1">
      <alignment horizontal="center"/>
      <protection hidden="1"/>
    </xf>
    <xf numFmtId="37" fontId="36" fillId="26" borderId="0" xfId="28" applyNumberFormat="1" applyFont="1" applyFill="1" applyBorder="1" applyAlignment="1" applyProtection="1">
      <alignment horizontal="center"/>
      <protection hidden="1"/>
    </xf>
    <xf numFmtId="0" fontId="35" fillId="26" borderId="0" xfId="335" applyFont="1" applyFill="1" applyProtection="1">
      <protection hidden="1"/>
    </xf>
    <xf numFmtId="0" fontId="59" fillId="26" borderId="0" xfId="335" applyFont="1" applyFill="1" applyProtection="1">
      <protection hidden="1"/>
    </xf>
    <xf numFmtId="0" fontId="40" fillId="27" borderId="49" xfId="335" applyFont="1" applyFill="1" applyBorder="1" applyAlignment="1" applyProtection="1">
      <alignment horizontal="center" vertical="center" wrapText="1"/>
      <protection hidden="1"/>
    </xf>
    <xf numFmtId="0" fontId="40" fillId="27" borderId="23" xfId="335" applyFont="1" applyFill="1" applyBorder="1" applyAlignment="1" applyProtection="1">
      <alignment horizontal="center" vertical="center" wrapText="1"/>
      <protection hidden="1"/>
    </xf>
    <xf numFmtId="0" fontId="40" fillId="27" borderId="24" xfId="335" applyFont="1" applyFill="1" applyBorder="1" applyAlignment="1" applyProtection="1">
      <alignment horizontal="center" vertical="center" wrapText="1"/>
      <protection hidden="1"/>
    </xf>
    <xf numFmtId="0" fontId="59" fillId="26" borderId="0" xfId="335" applyFont="1" applyFill="1" applyAlignment="1" applyProtection="1">
      <alignment wrapText="1"/>
      <protection hidden="1"/>
    </xf>
    <xf numFmtId="0" fontId="36" fillId="26" borderId="11" xfId="335" applyFont="1" applyFill="1" applyBorder="1" applyAlignment="1" applyProtection="1">
      <alignment horizontal="center" wrapText="1"/>
      <protection locked="0" hidden="1"/>
    </xf>
    <xf numFmtId="0" fontId="36" fillId="26" borderId="11" xfId="335" applyFont="1" applyFill="1" applyBorder="1" applyAlignment="1" applyProtection="1">
      <alignment horizontal="center"/>
      <protection locked="0" hidden="1"/>
    </xf>
    <xf numFmtId="164" fontId="36" fillId="26" borderId="12" xfId="335" quotePrefix="1" applyNumberFormat="1" applyFont="1" applyFill="1" applyBorder="1" applyAlignment="1" applyProtection="1">
      <alignment horizontal="center"/>
      <protection hidden="1"/>
    </xf>
    <xf numFmtId="0" fontId="36" fillId="26" borderId="0" xfId="335" applyFont="1" applyFill="1" applyAlignment="1" applyProtection="1">
      <alignment horizontal="center"/>
      <protection hidden="1"/>
    </xf>
    <xf numFmtId="0" fontId="40" fillId="27" borderId="20" xfId="335" applyFont="1" applyFill="1" applyBorder="1" applyAlignment="1" applyProtection="1">
      <alignment horizontal="center" vertical="center" wrapText="1"/>
      <protection hidden="1"/>
    </xf>
    <xf numFmtId="0" fontId="40" fillId="27" borderId="21" xfId="335" applyFont="1" applyFill="1" applyBorder="1" applyAlignment="1" applyProtection="1">
      <alignment horizontal="center" vertical="center" wrapText="1"/>
      <protection hidden="1"/>
    </xf>
    <xf numFmtId="0" fontId="40" fillId="27" borderId="10" xfId="335" applyFont="1" applyFill="1" applyBorder="1" applyAlignment="1" applyProtection="1">
      <alignment horizontal="center" vertical="center" wrapText="1"/>
      <protection hidden="1"/>
    </xf>
    <xf numFmtId="0" fontId="36" fillId="26" borderId="0" xfId="0" applyFont="1" applyFill="1" applyAlignment="1" applyProtection="1">
      <alignment horizontal="right" wrapText="1"/>
      <protection hidden="1"/>
    </xf>
    <xf numFmtId="8" fontId="36" fillId="0" borderId="12" xfId="335" applyNumberFormat="1" applyFont="1" applyBorder="1" applyAlignment="1" applyProtection="1">
      <alignment horizontal="center" vertical="center" wrapText="1"/>
      <protection hidden="1"/>
    </xf>
    <xf numFmtId="164" fontId="36" fillId="26" borderId="11" xfId="29" applyNumberFormat="1" applyFont="1" applyFill="1" applyBorder="1" applyAlignment="1" applyProtection="1">
      <alignment horizontal="center"/>
      <protection locked="0" hidden="1"/>
    </xf>
    <xf numFmtId="1" fontId="36" fillId="26" borderId="11" xfId="0" applyNumberFormat="1" applyFont="1" applyFill="1" applyBorder="1" applyAlignment="1" applyProtection="1">
      <alignment horizontal="center"/>
      <protection locked="0" hidden="1"/>
    </xf>
    <xf numFmtId="1" fontId="36" fillId="26" borderId="12" xfId="0" applyNumberFormat="1" applyFont="1" applyFill="1" applyBorder="1" applyAlignment="1" applyProtection="1">
      <alignment horizontal="center"/>
      <protection locked="0" hidden="1"/>
    </xf>
    <xf numFmtId="0" fontId="35" fillId="26" borderId="0" xfId="0" applyFont="1" applyFill="1" applyAlignment="1" applyProtection="1">
      <alignment horizontal="center" vertical="center" wrapText="1"/>
      <protection hidden="1"/>
    </xf>
    <xf numFmtId="0" fontId="59" fillId="26" borderId="0" xfId="335" applyFont="1" applyFill="1" applyAlignment="1" applyProtection="1">
      <alignment horizontal="center" wrapText="1"/>
      <protection hidden="1"/>
    </xf>
    <xf numFmtId="0" fontId="36" fillId="26" borderId="0" xfId="0" applyFont="1" applyFill="1" applyAlignment="1" applyProtection="1">
      <alignment horizontal="center" wrapText="1"/>
      <protection hidden="1"/>
    </xf>
    <xf numFmtId="0" fontId="59" fillId="26" borderId="0" xfId="0" applyFont="1" applyFill="1" applyAlignment="1" applyProtection="1">
      <alignment horizontal="center" vertical="center" wrapText="1"/>
      <protection hidden="1"/>
    </xf>
    <xf numFmtId="0" fontId="0" fillId="26" borderId="0" xfId="0" applyFill="1" applyAlignment="1" applyProtection="1">
      <alignment horizontal="center" vertical="center" wrapText="1"/>
      <protection hidden="1"/>
    </xf>
    <xf numFmtId="0" fontId="36" fillId="26" borderId="0" xfId="0" applyFont="1" applyFill="1" applyAlignment="1" applyProtection="1">
      <alignment horizontal="right" vertical="center" wrapText="1"/>
      <protection hidden="1"/>
    </xf>
    <xf numFmtId="0" fontId="78" fillId="26" borderId="0" xfId="0" applyFont="1" applyFill="1" applyAlignment="1" applyProtection="1">
      <alignment horizontal="center" vertical="center" wrapText="1"/>
      <protection hidden="1"/>
    </xf>
    <xf numFmtId="0" fontId="59" fillId="26" borderId="0" xfId="0" applyFont="1" applyFill="1" applyAlignment="1" applyProtection="1">
      <alignment vertical="center" wrapText="1"/>
      <protection hidden="1"/>
    </xf>
    <xf numFmtId="0" fontId="36" fillId="26" borderId="26" xfId="0" applyFont="1" applyFill="1" applyBorder="1" applyAlignment="1" applyProtection="1">
      <alignment horizontal="center" wrapText="1"/>
      <protection locked="0" hidden="1"/>
    </xf>
    <xf numFmtId="0" fontId="40" fillId="36" borderId="0" xfId="0" applyFont="1" applyFill="1" applyAlignment="1" applyProtection="1">
      <alignment horizontal="center" vertical="center" wrapText="1"/>
      <protection hidden="1"/>
    </xf>
    <xf numFmtId="0" fontId="38" fillId="26" borderId="0" xfId="0" applyFont="1" applyFill="1" applyAlignment="1" applyProtection="1">
      <alignment horizontal="center" vertical="center" wrapText="1"/>
      <protection hidden="1"/>
    </xf>
    <xf numFmtId="0" fontId="15" fillId="0" borderId="53" xfId="335" applyBorder="1" applyAlignment="1" applyProtection="1">
      <alignment wrapText="1"/>
      <protection hidden="1"/>
    </xf>
    <xf numFmtId="0" fontId="15" fillId="0" borderId="50" xfId="335" applyBorder="1" applyAlignment="1" applyProtection="1">
      <alignment wrapText="1"/>
      <protection hidden="1"/>
    </xf>
    <xf numFmtId="0" fontId="15" fillId="0" borderId="51" xfId="335" applyBorder="1" applyAlignment="1" applyProtection="1">
      <alignment wrapText="1"/>
      <protection hidden="1"/>
    </xf>
    <xf numFmtId="3" fontId="36" fillId="26" borderId="0" xfId="0" applyNumberFormat="1" applyFont="1" applyFill="1" applyAlignment="1" applyProtection="1">
      <alignment horizontal="center" wrapText="1"/>
      <protection hidden="1"/>
    </xf>
    <xf numFmtId="0" fontId="59" fillId="26" borderId="26" xfId="335" applyFont="1" applyFill="1" applyBorder="1" applyAlignment="1" applyProtection="1">
      <alignment horizontal="center" wrapText="1"/>
      <protection locked="0" hidden="1"/>
    </xf>
    <xf numFmtId="0" fontId="36" fillId="0" borderId="12" xfId="335" applyFont="1" applyBorder="1" applyAlignment="1" applyProtection="1">
      <alignment horizontal="center" vertical="center" wrapText="1"/>
      <protection locked="0" hidden="1"/>
    </xf>
    <xf numFmtId="164" fontId="36" fillId="0" borderId="12" xfId="335" applyNumberFormat="1" applyFont="1" applyBorder="1" applyAlignment="1" applyProtection="1">
      <alignment horizontal="center" vertical="center" wrapText="1"/>
      <protection locked="0" hidden="1"/>
    </xf>
    <xf numFmtId="0" fontId="36" fillId="0" borderId="12" xfId="335" applyFont="1" applyBorder="1" applyAlignment="1" applyProtection="1">
      <alignment horizontal="center" wrapText="1"/>
      <protection locked="0" hidden="1"/>
    </xf>
    <xf numFmtId="164" fontId="36" fillId="0" borderId="12" xfId="335" applyNumberFormat="1" applyFont="1" applyBorder="1" applyAlignment="1" applyProtection="1">
      <alignment horizontal="center" wrapText="1"/>
      <protection locked="0" hidden="1"/>
    </xf>
    <xf numFmtId="170" fontId="36" fillId="26" borderId="12" xfId="335" applyNumberFormat="1" applyFont="1" applyFill="1" applyBorder="1" applyAlignment="1" applyProtection="1">
      <alignment horizontal="center"/>
      <protection locked="0" hidden="1"/>
    </xf>
    <xf numFmtId="0" fontId="36" fillId="0" borderId="11" xfId="335" applyFont="1" applyBorder="1" applyAlignment="1" applyProtection="1">
      <alignment horizontal="center" wrapText="1"/>
      <protection locked="0" hidden="1"/>
    </xf>
    <xf numFmtId="164" fontId="36" fillId="0" borderId="11" xfId="335" applyNumberFormat="1" applyFont="1" applyBorder="1" applyAlignment="1" applyProtection="1">
      <alignment horizontal="center" wrapText="1"/>
      <protection locked="0" hidden="1"/>
    </xf>
    <xf numFmtId="0" fontId="36" fillId="26" borderId="11" xfId="0" quotePrefix="1" applyFont="1" applyFill="1" applyBorder="1" applyAlignment="1" applyProtection="1">
      <alignment horizontal="center" wrapText="1"/>
      <protection locked="0" hidden="1"/>
    </xf>
    <xf numFmtId="0" fontId="0" fillId="43" borderId="0" xfId="0" applyFill="1" applyProtection="1">
      <protection hidden="1"/>
    </xf>
    <xf numFmtId="0" fontId="5" fillId="26" borderId="0" xfId="10546" applyFill="1"/>
    <xf numFmtId="0" fontId="107" fillId="24" borderId="0" xfId="0" applyFont="1" applyFill="1"/>
    <xf numFmtId="164" fontId="107" fillId="26" borderId="0" xfId="0" applyNumberFormat="1" applyFont="1" applyFill="1"/>
    <xf numFmtId="0" fontId="107" fillId="24" borderId="0" xfId="0" applyFont="1" applyFill="1" applyAlignment="1">
      <alignment horizontal="center"/>
    </xf>
    <xf numFmtId="0" fontId="35" fillId="0" borderId="0" xfId="0" applyFont="1" applyAlignment="1" applyProtection="1">
      <alignment horizontal="center" vertical="center"/>
      <protection hidden="1"/>
    </xf>
    <xf numFmtId="164" fontId="5" fillId="26" borderId="0" xfId="10546" applyNumberFormat="1" applyFill="1"/>
    <xf numFmtId="0" fontId="35" fillId="0" borderId="0" xfId="0" applyFont="1" applyAlignment="1" applyProtection="1">
      <alignment horizontal="center"/>
      <protection hidden="1"/>
    </xf>
    <xf numFmtId="0" fontId="107" fillId="24" borderId="0" xfId="0" applyFont="1" applyFill="1" applyAlignment="1">
      <alignment vertical="center"/>
    </xf>
    <xf numFmtId="0" fontId="107" fillId="26" borderId="0" xfId="0" applyFont="1" applyFill="1"/>
    <xf numFmtId="0" fontId="5" fillId="26" borderId="12" xfId="10546" applyFill="1" applyBorder="1" applyAlignment="1">
      <alignment horizontal="center"/>
    </xf>
    <xf numFmtId="164" fontId="40" fillId="0" borderId="10" xfId="0" applyNumberFormat="1" applyFont="1" applyBorder="1" applyAlignment="1" applyProtection="1">
      <alignment horizontal="center" vertical="center" wrapText="1"/>
      <protection hidden="1"/>
    </xf>
    <xf numFmtId="164" fontId="40" fillId="0" borderId="0" xfId="0" applyNumberFormat="1" applyFont="1" applyAlignment="1" applyProtection="1">
      <alignment horizontal="center" vertical="center" wrapText="1"/>
      <protection hidden="1"/>
    </xf>
    <xf numFmtId="0" fontId="118" fillId="26" borderId="0" xfId="0" applyFont="1" applyFill="1" applyAlignment="1">
      <alignment vertical="top"/>
    </xf>
    <xf numFmtId="173" fontId="107" fillId="26" borderId="0" xfId="0" applyNumberFormat="1" applyFont="1" applyFill="1"/>
    <xf numFmtId="0" fontId="107" fillId="26" borderId="0" xfId="0" applyFont="1" applyFill="1" applyAlignment="1">
      <alignment horizontal="center"/>
    </xf>
    <xf numFmtId="0" fontId="107" fillId="26" borderId="0" xfId="0" applyFont="1" applyFill="1" applyAlignment="1">
      <alignment horizontal="left" vertical="top" wrapText="1"/>
    </xf>
    <xf numFmtId="0" fontId="35" fillId="0" borderId="0" xfId="0" applyFont="1" applyAlignment="1" applyProtection="1">
      <alignment horizontal="right" vertical="center" wrapText="1"/>
      <protection hidden="1"/>
    </xf>
    <xf numFmtId="0" fontId="115" fillId="26" borderId="0" xfId="0" applyFont="1" applyFill="1" applyAlignment="1">
      <alignment horizontal="left" wrapText="1"/>
    </xf>
    <xf numFmtId="0" fontId="59" fillId="0" borderId="0" xfId="0" applyFont="1" applyProtection="1">
      <protection hidden="1"/>
    </xf>
    <xf numFmtId="0" fontId="107" fillId="0" borderId="0" xfId="0" applyFont="1" applyAlignment="1">
      <alignment vertical="center"/>
    </xf>
    <xf numFmtId="0" fontId="0" fillId="24" borderId="0" xfId="0" applyFill="1"/>
    <xf numFmtId="0" fontId="35" fillId="0" borderId="0" xfId="0" applyFont="1" applyAlignment="1" applyProtection="1">
      <alignment horizontal="right" vertical="center"/>
      <protection hidden="1"/>
    </xf>
    <xf numFmtId="0" fontId="125" fillId="26" borderId="0" xfId="0" applyFont="1" applyFill="1" applyAlignment="1">
      <alignment horizontal="left" vertical="top" wrapText="1"/>
    </xf>
    <xf numFmtId="0" fontId="80" fillId="0" borderId="0" xfId="0" applyFont="1" applyAlignment="1" applyProtection="1">
      <alignment horizontal="center" vertical="center"/>
      <protection hidden="1"/>
    </xf>
    <xf numFmtId="164" fontId="40" fillId="0" borderId="10" xfId="0" quotePrefix="1" applyNumberFormat="1" applyFont="1" applyBorder="1" applyAlignment="1" applyProtection="1">
      <alignment horizontal="center" vertical="center" wrapText="1"/>
      <protection hidden="1"/>
    </xf>
    <xf numFmtId="0" fontId="5" fillId="26" borderId="0" xfId="10546" applyFill="1" applyAlignment="1">
      <alignment horizontal="center" vertical="center" wrapText="1"/>
    </xf>
    <xf numFmtId="0" fontId="113" fillId="42" borderId="12" xfId="10546" applyFont="1" applyFill="1" applyBorder="1" applyAlignment="1">
      <alignment horizontal="center" vertical="center" wrapText="1"/>
    </xf>
    <xf numFmtId="0" fontId="115" fillId="26" borderId="0" xfId="0" applyFont="1" applyFill="1" applyAlignment="1">
      <alignment horizontal="left" vertical="top" wrapText="1"/>
    </xf>
    <xf numFmtId="0" fontId="107" fillId="26" borderId="0" xfId="0" applyFont="1" applyFill="1" applyAlignment="1">
      <alignment vertical="center"/>
    </xf>
    <xf numFmtId="0" fontId="37" fillId="0" borderId="0" xfId="0" applyFont="1" applyProtection="1">
      <protection hidden="1"/>
    </xf>
    <xf numFmtId="0" fontId="38" fillId="0" borderId="0" xfId="0" applyFont="1" applyProtection="1">
      <protection hidden="1"/>
    </xf>
    <xf numFmtId="0" fontId="107" fillId="26" borderId="0" xfId="0" applyFont="1" applyFill="1" applyAlignment="1">
      <alignment horizontal="left" vertical="center" wrapText="1"/>
    </xf>
    <xf numFmtId="0" fontId="36" fillId="26" borderId="0" xfId="0" applyFont="1" applyFill="1" applyAlignment="1" applyProtection="1">
      <alignment horizontal="left" vertical="top" wrapText="1"/>
      <protection hidden="1"/>
    </xf>
    <xf numFmtId="0" fontId="107" fillId="26" borderId="0" xfId="0" applyFont="1" applyFill="1" applyAlignment="1">
      <alignment horizontal="left" wrapText="1"/>
    </xf>
    <xf numFmtId="0" fontId="5" fillId="0" borderId="0" xfId="10546" applyAlignment="1">
      <alignment horizontal="center" vertical="center" wrapText="1"/>
    </xf>
    <xf numFmtId="0" fontId="35" fillId="0" borderId="0" xfId="0" applyFont="1" applyProtection="1">
      <protection hidden="1"/>
    </xf>
    <xf numFmtId="164" fontId="38" fillId="0" borderId="0" xfId="0" applyNumberFormat="1" applyFont="1" applyAlignment="1" applyProtection="1">
      <alignment wrapText="1"/>
      <protection hidden="1"/>
    </xf>
    <xf numFmtId="164" fontId="107" fillId="0" borderId="0" xfId="0" applyNumberFormat="1" applyFont="1"/>
    <xf numFmtId="0" fontId="118" fillId="26" borderId="0" xfId="0" applyFont="1" applyFill="1"/>
    <xf numFmtId="0" fontId="35" fillId="0" borderId="0" xfId="0" applyFont="1" applyAlignment="1" applyProtection="1">
      <alignment horizontal="left" vertical="center"/>
      <protection hidden="1"/>
    </xf>
    <xf numFmtId="0" fontId="107" fillId="26" borderId="0" xfId="0" applyFont="1" applyFill="1" applyAlignment="1">
      <alignment vertical="top"/>
    </xf>
    <xf numFmtId="0" fontId="47" fillId="26" borderId="0" xfId="0" applyFont="1" applyFill="1" applyAlignment="1">
      <alignment horizontal="left" wrapText="1"/>
    </xf>
    <xf numFmtId="0" fontId="124" fillId="26" borderId="0" xfId="0" applyFont="1" applyFill="1"/>
    <xf numFmtId="0" fontId="107" fillId="24" borderId="0" xfId="0" applyFont="1" applyFill="1" applyAlignment="1">
      <alignment vertical="top"/>
    </xf>
    <xf numFmtId="0" fontId="113" fillId="42" borderId="12" xfId="10546" applyFont="1" applyFill="1" applyBorder="1" applyAlignment="1">
      <alignment horizontal="center" vertical="center" textRotation="90" wrapText="1"/>
    </xf>
    <xf numFmtId="0" fontId="0" fillId="0" borderId="0" xfId="0" applyAlignment="1" applyProtection="1">
      <alignment wrapText="1"/>
      <protection hidden="1"/>
    </xf>
    <xf numFmtId="173" fontId="107" fillId="26" borderId="0" xfId="0" applyNumberFormat="1" applyFont="1" applyFill="1" applyAlignment="1">
      <alignment horizontal="center"/>
    </xf>
    <xf numFmtId="0" fontId="0" fillId="26" borderId="0" xfId="0" applyFill="1"/>
    <xf numFmtId="0" fontId="107" fillId="0" borderId="0" xfId="0" applyFont="1"/>
    <xf numFmtId="0" fontId="5" fillId="26" borderId="0" xfId="10546" applyFill="1" applyAlignment="1">
      <alignment horizontal="center"/>
    </xf>
    <xf numFmtId="0" fontId="55" fillId="0" borderId="0" xfId="0" applyFont="1" applyAlignment="1" applyProtection="1">
      <alignment horizontal="center" vertical="center"/>
      <protection hidden="1"/>
    </xf>
    <xf numFmtId="0" fontId="45" fillId="0" borderId="0" xfId="0" applyFont="1" applyAlignment="1" applyProtection="1">
      <alignment horizontal="center"/>
      <protection hidden="1"/>
    </xf>
    <xf numFmtId="165" fontId="45" fillId="0" borderId="0" xfId="0" applyNumberFormat="1" applyFont="1" applyAlignment="1" applyProtection="1">
      <alignment horizontal="center"/>
      <protection hidden="1"/>
    </xf>
    <xf numFmtId="166" fontId="45" fillId="0" borderId="0" xfId="0" applyNumberFormat="1" applyFont="1" applyAlignment="1" applyProtection="1">
      <alignment horizontal="center"/>
      <protection hidden="1"/>
    </xf>
    <xf numFmtId="167" fontId="45" fillId="0" borderId="0" xfId="0" applyNumberFormat="1" applyFont="1" applyAlignment="1" applyProtection="1">
      <alignment horizontal="center"/>
      <protection hidden="1"/>
    </xf>
    <xf numFmtId="1" fontId="45" fillId="0" borderId="0" xfId="0" applyNumberFormat="1" applyFont="1" applyAlignment="1" applyProtection="1">
      <alignment horizontal="center"/>
      <protection hidden="1"/>
    </xf>
    <xf numFmtId="164" fontId="45" fillId="0" borderId="0" xfId="0" applyNumberFormat="1" applyFont="1" applyAlignment="1" applyProtection="1">
      <alignment horizontal="center"/>
      <protection hidden="1"/>
    </xf>
    <xf numFmtId="49" fontId="45" fillId="0" borderId="0" xfId="0" applyNumberFormat="1" applyFont="1" applyAlignment="1" applyProtection="1">
      <alignment horizontal="center"/>
      <protection hidden="1"/>
    </xf>
    <xf numFmtId="0" fontId="45" fillId="0" borderId="17" xfId="0" applyFont="1" applyBorder="1" applyAlignment="1" applyProtection="1">
      <alignment horizontal="center" vertical="center" textRotation="90"/>
      <protection hidden="1"/>
    </xf>
    <xf numFmtId="0" fontId="45" fillId="0" borderId="0" xfId="0" quotePrefix="1" applyFont="1" applyAlignment="1" applyProtection="1">
      <alignment horizontal="center" vertical="center"/>
      <protection hidden="1"/>
    </xf>
    <xf numFmtId="165" fontId="45" fillId="0" borderId="0" xfId="0" quotePrefix="1" applyNumberFormat="1" applyFont="1" applyAlignment="1" applyProtection="1">
      <alignment horizontal="center" vertical="center"/>
      <protection hidden="1"/>
    </xf>
    <xf numFmtId="167" fontId="45" fillId="0" borderId="0" xfId="0" quotePrefix="1" applyNumberFormat="1" applyFont="1" applyAlignment="1" applyProtection="1">
      <alignment horizontal="center" vertical="center"/>
      <protection hidden="1"/>
    </xf>
    <xf numFmtId="1" fontId="45" fillId="0" borderId="0" xfId="0" quotePrefix="1" applyNumberFormat="1" applyFont="1" applyAlignment="1" applyProtection="1">
      <alignment horizontal="center" vertical="center"/>
      <protection hidden="1"/>
    </xf>
    <xf numFmtId="168" fontId="45" fillId="0" borderId="0" xfId="0" quotePrefix="1" applyNumberFormat="1" applyFont="1" applyAlignment="1" applyProtection="1">
      <alignment horizontal="center" vertical="center"/>
      <protection hidden="1"/>
    </xf>
    <xf numFmtId="44" fontId="45" fillId="0" borderId="0" xfId="0" quotePrefix="1" applyNumberFormat="1" applyFont="1" applyAlignment="1" applyProtection="1">
      <alignment horizontal="center" vertical="center"/>
      <protection hidden="1"/>
    </xf>
    <xf numFmtId="164" fontId="45" fillId="0" borderId="0" xfId="0" quotePrefix="1" applyNumberFormat="1" applyFont="1" applyAlignment="1" applyProtection="1">
      <alignment horizontal="center" vertical="center"/>
      <protection hidden="1"/>
    </xf>
    <xf numFmtId="2" fontId="45" fillId="0" borderId="0" xfId="0" quotePrefix="1" applyNumberFormat="1" applyFont="1" applyAlignment="1" applyProtection="1">
      <alignment horizontal="center" vertical="center"/>
      <protection hidden="1"/>
    </xf>
    <xf numFmtId="165" fontId="45" fillId="0" borderId="0" xfId="0" quotePrefix="1" applyNumberFormat="1" applyFont="1" applyAlignment="1" applyProtection="1">
      <alignment horizontal="center"/>
      <protection hidden="1"/>
    </xf>
    <xf numFmtId="167" fontId="45" fillId="0" borderId="0" xfId="0" quotePrefix="1" applyNumberFormat="1" applyFont="1" applyAlignment="1" applyProtection="1">
      <alignment horizontal="center"/>
      <protection hidden="1"/>
    </xf>
    <xf numFmtId="0" fontId="45" fillId="0" borderId="0" xfId="0" quotePrefix="1" applyFont="1" applyAlignment="1" applyProtection="1">
      <alignment horizontal="center"/>
      <protection hidden="1"/>
    </xf>
    <xf numFmtId="166" fontId="45" fillId="0" borderId="0" xfId="0" quotePrefix="1" applyNumberFormat="1" applyFont="1" applyAlignment="1" applyProtection="1">
      <alignment horizontal="center"/>
      <protection hidden="1"/>
    </xf>
    <xf numFmtId="0" fontId="49" fillId="0" borderId="0" xfId="0" applyFont="1" applyAlignment="1" applyProtection="1">
      <alignment horizontal="center" vertical="center" wrapText="1"/>
      <protection hidden="1"/>
    </xf>
    <xf numFmtId="165" fontId="45" fillId="0" borderId="0" xfId="0" quotePrefix="1" applyNumberFormat="1" applyFont="1" applyAlignment="1" applyProtection="1">
      <alignment horizontal="center" vertical="center" wrapText="1"/>
      <protection hidden="1"/>
    </xf>
    <xf numFmtId="167" fontId="45" fillId="0" borderId="0" xfId="0" quotePrefix="1" applyNumberFormat="1" applyFont="1" applyAlignment="1" applyProtection="1">
      <alignment horizontal="center" vertical="center" wrapText="1"/>
      <protection hidden="1"/>
    </xf>
    <xf numFmtId="166" fontId="45" fillId="0" borderId="0" xfId="0" quotePrefix="1" applyNumberFormat="1" applyFont="1" applyAlignment="1" applyProtection="1">
      <alignment horizontal="center" vertical="center" wrapText="1"/>
      <protection hidden="1"/>
    </xf>
    <xf numFmtId="168" fontId="45" fillId="0" borderId="0" xfId="0" quotePrefix="1" applyNumberFormat="1" applyFont="1" applyAlignment="1" applyProtection="1">
      <alignment horizontal="center" vertical="center" wrapText="1"/>
      <protection hidden="1"/>
    </xf>
    <xf numFmtId="169" fontId="45" fillId="0" borderId="0" xfId="0" quotePrefix="1" applyNumberFormat="1" applyFont="1" applyAlignment="1" applyProtection="1">
      <alignment horizontal="center" vertical="center" wrapText="1"/>
      <protection hidden="1"/>
    </xf>
    <xf numFmtId="44" fontId="45" fillId="0" borderId="0" xfId="0" quotePrefix="1" applyNumberFormat="1" applyFont="1" applyAlignment="1" applyProtection="1">
      <alignment horizontal="center" vertical="center" wrapText="1"/>
      <protection hidden="1"/>
    </xf>
    <xf numFmtId="4" fontId="45" fillId="0" borderId="0" xfId="0" quotePrefix="1" applyNumberFormat="1" applyFont="1" applyAlignment="1" applyProtection="1">
      <alignment horizontal="center" vertical="center" wrapText="1"/>
      <protection hidden="1"/>
    </xf>
    <xf numFmtId="164" fontId="45" fillId="0" borderId="0" xfId="0" quotePrefix="1" applyNumberFormat="1" applyFont="1" applyAlignment="1" applyProtection="1">
      <alignment horizontal="center" vertical="center" wrapText="1"/>
      <protection hidden="1"/>
    </xf>
    <xf numFmtId="1" fontId="45" fillId="0" borderId="0" xfId="0" quotePrefix="1" applyNumberFormat="1" applyFont="1" applyAlignment="1" applyProtection="1">
      <alignment horizontal="center" vertical="center" wrapText="1"/>
      <protection hidden="1"/>
    </xf>
    <xf numFmtId="0" fontId="49" fillId="0" borderId="0" xfId="0" applyFont="1" applyAlignment="1" applyProtection="1">
      <alignment horizontal="center" vertical="center"/>
      <protection hidden="1"/>
    </xf>
    <xf numFmtId="1" fontId="49" fillId="0" borderId="0" xfId="0" applyNumberFormat="1" applyFont="1" applyAlignment="1" applyProtection="1">
      <alignment horizontal="center"/>
      <protection hidden="1"/>
    </xf>
    <xf numFmtId="165" fontId="49" fillId="0" borderId="0" xfId="0" applyNumberFormat="1" applyFont="1" applyAlignment="1" applyProtection="1">
      <alignment horizontal="center"/>
      <protection hidden="1"/>
    </xf>
    <xf numFmtId="166" fontId="49" fillId="0" borderId="0" xfId="0" applyNumberFormat="1" applyFont="1" applyAlignment="1" applyProtection="1">
      <alignment horizontal="center"/>
      <protection hidden="1"/>
    </xf>
    <xf numFmtId="167" fontId="49" fillId="0" borderId="0" xfId="0" applyNumberFormat="1" applyFont="1" applyAlignment="1" applyProtection="1">
      <alignment horizontal="center"/>
      <protection hidden="1"/>
    </xf>
    <xf numFmtId="164" fontId="49" fillId="0" borderId="0" xfId="0" applyNumberFormat="1" applyFont="1" applyAlignment="1" applyProtection="1">
      <alignment horizontal="center"/>
      <protection hidden="1"/>
    </xf>
    <xf numFmtId="0" fontId="96" fillId="0" borderId="0" xfId="0" applyFont="1" applyAlignment="1" applyProtection="1">
      <alignment horizontal="left" vertical="center" wrapText="1"/>
      <protection hidden="1"/>
    </xf>
    <xf numFmtId="165" fontId="96" fillId="0" borderId="0" xfId="0" quotePrefix="1" applyNumberFormat="1" applyFont="1" applyAlignment="1" applyProtection="1">
      <alignment horizontal="left" vertical="center" wrapText="1"/>
      <protection hidden="1"/>
    </xf>
    <xf numFmtId="0" fontId="96" fillId="0" borderId="0" xfId="0" quotePrefix="1" applyFont="1" applyAlignment="1" applyProtection="1">
      <alignment horizontal="left" vertical="center" wrapText="1"/>
      <protection hidden="1"/>
    </xf>
    <xf numFmtId="166" fontId="96" fillId="0" borderId="0" xfId="0" quotePrefix="1" applyNumberFormat="1" applyFont="1" applyAlignment="1" applyProtection="1">
      <alignment horizontal="left" vertical="center" wrapText="1"/>
      <protection hidden="1"/>
    </xf>
    <xf numFmtId="0" fontId="96" fillId="0" borderId="0" xfId="0" quotePrefix="1" applyFont="1" applyAlignment="1" applyProtection="1">
      <alignment horizontal="center" vertical="center"/>
      <protection hidden="1"/>
    </xf>
    <xf numFmtId="166" fontId="96" fillId="0" borderId="0" xfId="0" quotePrefix="1" applyNumberFormat="1" applyFont="1" applyAlignment="1" applyProtection="1">
      <alignment horizontal="center" vertical="center"/>
      <protection hidden="1"/>
    </xf>
    <xf numFmtId="167" fontId="96" fillId="0" borderId="0" xfId="0" quotePrefix="1" applyNumberFormat="1" applyFont="1" applyAlignment="1" applyProtection="1">
      <alignment horizontal="center" vertical="center"/>
      <protection hidden="1"/>
    </xf>
    <xf numFmtId="165" fontId="96" fillId="0" borderId="0" xfId="0" quotePrefix="1" applyNumberFormat="1" applyFont="1" applyAlignment="1" applyProtection="1">
      <alignment horizontal="center" vertical="center"/>
      <protection hidden="1"/>
    </xf>
    <xf numFmtId="168" fontId="96" fillId="0" borderId="0" xfId="0" quotePrefix="1" applyNumberFormat="1" applyFont="1" applyAlignment="1" applyProtection="1">
      <alignment horizontal="center" vertical="center"/>
      <protection hidden="1"/>
    </xf>
    <xf numFmtId="169" fontId="96" fillId="0" borderId="0" xfId="0" quotePrefix="1" applyNumberFormat="1" applyFont="1" applyAlignment="1" applyProtection="1">
      <alignment horizontal="center" vertical="center"/>
      <protection hidden="1"/>
    </xf>
    <xf numFmtId="44" fontId="96" fillId="0" borderId="0" xfId="0" quotePrefix="1" applyNumberFormat="1" applyFont="1" applyAlignment="1" applyProtection="1">
      <alignment horizontal="center" vertical="center"/>
      <protection hidden="1"/>
    </xf>
    <xf numFmtId="4" fontId="96" fillId="0" borderId="0" xfId="0" quotePrefix="1" applyNumberFormat="1" applyFont="1" applyAlignment="1" applyProtection="1">
      <alignment horizontal="center" vertical="center"/>
      <protection hidden="1"/>
    </xf>
    <xf numFmtId="0" fontId="96" fillId="0" borderId="0" xfId="0" quotePrefix="1" applyFont="1" applyAlignment="1" applyProtection="1">
      <alignment horizontal="center" vertical="center" wrapText="1"/>
      <protection hidden="1"/>
    </xf>
    <xf numFmtId="164" fontId="96" fillId="0" borderId="0" xfId="0" quotePrefix="1" applyNumberFormat="1" applyFont="1" applyAlignment="1" applyProtection="1">
      <alignment horizontal="center" vertical="center"/>
      <protection hidden="1"/>
    </xf>
    <xf numFmtId="0" fontId="45" fillId="0" borderId="0" xfId="0" applyFont="1"/>
    <xf numFmtId="169" fontId="45" fillId="45" borderId="0" xfId="0" quotePrefix="1" applyNumberFormat="1" applyFont="1" applyFill="1" applyAlignment="1" applyProtection="1">
      <alignment horizontal="center" vertical="center"/>
      <protection hidden="1"/>
    </xf>
    <xf numFmtId="44" fontId="45" fillId="45" borderId="0" xfId="0" quotePrefix="1" applyNumberFormat="1" applyFont="1" applyFill="1" applyAlignment="1" applyProtection="1">
      <alignment horizontal="center" vertical="center"/>
      <protection hidden="1"/>
    </xf>
    <xf numFmtId="4" fontId="45" fillId="45" borderId="0" xfId="0" quotePrefix="1" applyNumberFormat="1" applyFont="1" applyFill="1" applyAlignment="1" applyProtection="1">
      <alignment horizontal="center" vertical="center"/>
      <protection hidden="1"/>
    </xf>
    <xf numFmtId="169" fontId="45" fillId="45" borderId="0" xfId="0" applyNumberFormat="1" applyFont="1" applyFill="1" applyAlignment="1" applyProtection="1">
      <alignment horizontal="center"/>
      <protection hidden="1"/>
    </xf>
    <xf numFmtId="44" fontId="45" fillId="45" borderId="0" xfId="0" applyNumberFormat="1" applyFont="1" applyFill="1" applyAlignment="1" applyProtection="1">
      <alignment horizontal="center"/>
      <protection hidden="1"/>
    </xf>
    <xf numFmtId="4" fontId="45" fillId="45" borderId="0" xfId="0" applyNumberFormat="1" applyFont="1" applyFill="1" applyAlignment="1" applyProtection="1">
      <alignment horizontal="center"/>
      <protection hidden="1"/>
    </xf>
    <xf numFmtId="0" fontId="45" fillId="45" borderId="0" xfId="0" quotePrefix="1" applyFont="1" applyFill="1" applyAlignment="1" applyProtection="1">
      <alignment horizontal="center" vertical="center" wrapText="1"/>
      <protection hidden="1"/>
    </xf>
    <xf numFmtId="0" fontId="45" fillId="45" borderId="0" xfId="0" applyFont="1" applyFill="1" applyAlignment="1" applyProtection="1">
      <alignment horizontal="center" wrapText="1"/>
      <protection hidden="1"/>
    </xf>
    <xf numFmtId="1" fontId="45" fillId="45" borderId="0" xfId="0" quotePrefix="1" applyNumberFormat="1" applyFont="1" applyFill="1" applyAlignment="1" applyProtection="1">
      <alignment horizontal="center" vertical="center"/>
      <protection hidden="1"/>
    </xf>
    <xf numFmtId="165" fontId="45" fillId="24" borderId="0" xfId="0" applyNumberFormat="1" applyFont="1" applyFill="1" applyAlignment="1" applyProtection="1">
      <alignment horizontal="center"/>
      <protection hidden="1"/>
    </xf>
    <xf numFmtId="166" fontId="45" fillId="24" borderId="0" xfId="0" applyNumberFormat="1" applyFont="1" applyFill="1" applyAlignment="1" applyProtection="1">
      <alignment horizontal="center"/>
      <protection hidden="1"/>
    </xf>
    <xf numFmtId="167" fontId="45" fillId="24" borderId="0" xfId="0" applyNumberFormat="1" applyFont="1" applyFill="1" applyAlignment="1" applyProtection="1">
      <alignment horizontal="center"/>
      <protection hidden="1"/>
    </xf>
    <xf numFmtId="1" fontId="45" fillId="24" borderId="0" xfId="0" applyNumberFormat="1" applyFont="1" applyFill="1" applyAlignment="1" applyProtection="1">
      <alignment horizontal="center"/>
      <protection hidden="1"/>
    </xf>
    <xf numFmtId="164" fontId="45" fillId="24" borderId="0" xfId="0" applyNumberFormat="1" applyFont="1" applyFill="1" applyAlignment="1" applyProtection="1">
      <alignment horizontal="center"/>
      <protection hidden="1"/>
    </xf>
    <xf numFmtId="49" fontId="45" fillId="24" borderId="0" xfId="0" applyNumberFormat="1" applyFont="1" applyFill="1" applyAlignment="1" applyProtection="1">
      <alignment horizontal="center"/>
      <protection hidden="1"/>
    </xf>
    <xf numFmtId="0" fontId="130" fillId="0" borderId="0" xfId="0" applyFont="1" applyAlignment="1" applyProtection="1">
      <alignment horizontal="center" vertical="center"/>
      <protection hidden="1"/>
    </xf>
    <xf numFmtId="0" fontId="36" fillId="26" borderId="0" xfId="0" applyFont="1" applyFill="1" applyProtection="1">
      <protection hidden="1"/>
    </xf>
    <xf numFmtId="0" fontId="36" fillId="26" borderId="42" xfId="0" applyFont="1" applyFill="1" applyBorder="1" applyAlignment="1" applyProtection="1">
      <alignment wrapText="1"/>
      <protection hidden="1"/>
    </xf>
    <xf numFmtId="0" fontId="59" fillId="26" borderId="0" xfId="0" applyFont="1" applyFill="1" applyProtection="1">
      <protection locked="0" hidden="1"/>
    </xf>
    <xf numFmtId="0" fontId="68" fillId="26" borderId="0" xfId="335" applyFont="1" applyFill="1" applyAlignment="1" applyProtection="1">
      <alignment vertical="center" wrapText="1"/>
      <protection hidden="1"/>
    </xf>
    <xf numFmtId="0" fontId="68" fillId="26" borderId="0" xfId="335" applyFont="1" applyFill="1" applyAlignment="1" applyProtection="1">
      <alignment vertical="center"/>
      <protection hidden="1"/>
    </xf>
    <xf numFmtId="0" fontId="59" fillId="26" borderId="26" xfId="0" applyFont="1" applyFill="1" applyBorder="1" applyAlignment="1" applyProtection="1">
      <alignment horizontal="center" wrapText="1"/>
      <protection locked="0" hidden="1"/>
    </xf>
    <xf numFmtId="0" fontId="36" fillId="26" borderId="0" xfId="0" applyFont="1" applyFill="1" applyAlignment="1" applyProtection="1">
      <alignment horizontal="right" wrapText="1"/>
      <protection locked="0" hidden="1"/>
    </xf>
    <xf numFmtId="37" fontId="45" fillId="0" borderId="0" xfId="0" quotePrefix="1" applyNumberFormat="1" applyFont="1" applyAlignment="1" applyProtection="1">
      <alignment horizontal="center" vertical="center"/>
      <protection hidden="1"/>
    </xf>
    <xf numFmtId="169" fontId="45" fillId="0" borderId="0" xfId="0" quotePrefix="1" applyNumberFormat="1" applyFont="1" applyAlignment="1" applyProtection="1">
      <alignment horizontal="center" vertical="center"/>
      <protection hidden="1"/>
    </xf>
    <xf numFmtId="0" fontId="59" fillId="26" borderId="26" xfId="0" applyFont="1" applyFill="1" applyBorder="1" applyAlignment="1" applyProtection="1">
      <alignment horizontal="center"/>
      <protection locked="0" hidden="1"/>
    </xf>
    <xf numFmtId="0" fontId="132" fillId="0" borderId="0" xfId="0" applyFont="1" applyProtection="1">
      <protection hidden="1"/>
    </xf>
    <xf numFmtId="0" fontId="40" fillId="27" borderId="14" xfId="335" applyFont="1" applyFill="1" applyBorder="1" applyAlignment="1" applyProtection="1">
      <alignment horizontal="center" vertical="center" wrapText="1"/>
      <protection hidden="1"/>
    </xf>
    <xf numFmtId="0" fontId="40" fillId="27" borderId="33" xfId="335" applyFont="1" applyFill="1" applyBorder="1" applyAlignment="1" applyProtection="1">
      <alignment horizontal="center" vertical="center" wrapText="1"/>
      <protection hidden="1"/>
    </xf>
    <xf numFmtId="0" fontId="40" fillId="32" borderId="37" xfId="0" applyFont="1" applyFill="1" applyBorder="1" applyAlignment="1" applyProtection="1">
      <alignment horizontal="center" vertical="center" wrapText="1"/>
      <protection hidden="1"/>
    </xf>
    <xf numFmtId="0" fontId="133" fillId="0" borderId="0" xfId="0" quotePrefix="1" applyFont="1" applyProtection="1">
      <protection hidden="1"/>
    </xf>
    <xf numFmtId="0" fontId="36" fillId="33" borderId="15" xfId="0" applyFont="1" applyFill="1" applyBorder="1" applyAlignment="1" applyProtection="1">
      <alignment horizontal="center" vertical="center"/>
      <protection locked="0" hidden="1"/>
    </xf>
    <xf numFmtId="0" fontId="0" fillId="26" borderId="42" xfId="0" applyFill="1" applyBorder="1" applyAlignment="1" applyProtection="1">
      <alignment vertical="center" wrapText="1"/>
      <protection hidden="1"/>
    </xf>
    <xf numFmtId="0" fontId="0" fillId="26" borderId="38" xfId="0" applyFill="1" applyBorder="1" applyAlignment="1" applyProtection="1">
      <alignment vertical="center" wrapText="1"/>
      <protection hidden="1"/>
    </xf>
    <xf numFmtId="0" fontId="41" fillId="26" borderId="31" xfId="0" applyFont="1" applyFill="1" applyBorder="1" applyAlignment="1" applyProtection="1">
      <alignment vertical="center" wrapText="1"/>
      <protection hidden="1"/>
    </xf>
    <xf numFmtId="164" fontId="45" fillId="45" borderId="0" xfId="0" quotePrefix="1" applyNumberFormat="1" applyFont="1" applyFill="1" applyAlignment="1" applyProtection="1">
      <alignment horizontal="center" vertical="center"/>
      <protection hidden="1"/>
    </xf>
    <xf numFmtId="0" fontId="36" fillId="33" borderId="45" xfId="0" applyFont="1" applyFill="1" applyBorder="1" applyAlignment="1" applyProtection="1">
      <alignment horizontal="center" vertical="center"/>
      <protection locked="0" hidden="1"/>
    </xf>
    <xf numFmtId="0" fontId="36" fillId="33" borderId="10" xfId="0" applyFont="1" applyFill="1" applyBorder="1" applyAlignment="1" applyProtection="1">
      <alignment horizontal="center" vertical="center"/>
      <protection locked="0" hidden="1"/>
    </xf>
    <xf numFmtId="0" fontId="83" fillId="0" borderId="45" xfId="94" applyFont="1" applyBorder="1" applyAlignment="1" applyProtection="1">
      <alignment vertical="center" wrapText="1"/>
      <protection hidden="1"/>
    </xf>
    <xf numFmtId="0" fontId="83" fillId="0" borderId="30" xfId="94" applyFont="1" applyBorder="1" applyAlignment="1" applyProtection="1">
      <alignment vertical="center" wrapText="1"/>
      <protection hidden="1"/>
    </xf>
    <xf numFmtId="0" fontId="83" fillId="0" borderId="22" xfId="94" applyFont="1" applyBorder="1" applyAlignment="1" applyProtection="1">
      <alignment vertical="center" wrapText="1"/>
      <protection hidden="1"/>
    </xf>
    <xf numFmtId="2" fontId="64" fillId="40" borderId="14" xfId="0" applyNumberFormat="1" applyFont="1" applyFill="1" applyBorder="1" applyAlignment="1" applyProtection="1">
      <alignment vertical="center" wrapText="1"/>
      <protection hidden="1"/>
    </xf>
    <xf numFmtId="2" fontId="0" fillId="25" borderId="16" xfId="0" applyNumberFormat="1" applyFill="1" applyBorder="1" applyAlignment="1" applyProtection="1">
      <alignment vertical="center" wrapText="1"/>
      <protection hidden="1"/>
    </xf>
    <xf numFmtId="2" fontId="41" fillId="40" borderId="14" xfId="0" applyNumberFormat="1" applyFont="1" applyFill="1" applyBorder="1" applyAlignment="1" applyProtection="1">
      <alignment vertical="center" wrapText="1"/>
      <protection hidden="1"/>
    </xf>
    <xf numFmtId="2" fontId="0" fillId="25" borderId="15" xfId="0" applyNumberFormat="1" applyFill="1" applyBorder="1" applyAlignment="1" applyProtection="1">
      <alignment vertical="center" wrapText="1"/>
      <protection hidden="1"/>
    </xf>
    <xf numFmtId="0" fontId="41" fillId="25" borderId="14" xfId="0" applyFont="1" applyFill="1" applyBorder="1" applyAlignment="1" applyProtection="1">
      <alignment vertical="center" wrapText="1"/>
      <protection hidden="1"/>
    </xf>
    <xf numFmtId="0" fontId="41" fillId="25" borderId="15" xfId="0" applyFont="1" applyFill="1" applyBorder="1" applyAlignment="1" applyProtection="1">
      <alignment vertical="center" wrapText="1"/>
      <protection hidden="1"/>
    </xf>
    <xf numFmtId="0" fontId="0" fillId="26" borderId="60" xfId="0" applyFill="1" applyBorder="1" applyAlignment="1" applyProtection="1">
      <alignment vertical="center" wrapText="1"/>
      <protection hidden="1"/>
    </xf>
    <xf numFmtId="0" fontId="41" fillId="26" borderId="59" xfId="0" applyFont="1" applyFill="1" applyBorder="1" applyAlignment="1" applyProtection="1">
      <alignment vertical="center" wrapText="1"/>
      <protection hidden="1"/>
    </xf>
    <xf numFmtId="164" fontId="59" fillId="26" borderId="61" xfId="0" quotePrefix="1" applyNumberFormat="1" applyFont="1" applyFill="1" applyBorder="1" applyAlignment="1" applyProtection="1">
      <alignment horizontal="right"/>
      <protection hidden="1"/>
    </xf>
    <xf numFmtId="0" fontId="36" fillId="26" borderId="62" xfId="0" quotePrefix="1" applyFont="1" applyFill="1" applyBorder="1" applyAlignment="1" applyProtection="1">
      <alignment horizontal="center" wrapText="1"/>
      <protection locked="0" hidden="1"/>
    </xf>
    <xf numFmtId="1" fontId="36" fillId="26" borderId="63" xfId="0" applyNumberFormat="1" applyFont="1" applyFill="1" applyBorder="1" applyAlignment="1" applyProtection="1">
      <alignment horizontal="center"/>
      <protection locked="0" hidden="1"/>
    </xf>
    <xf numFmtId="1" fontId="59" fillId="26" borderId="63" xfId="0" applyNumberFormat="1" applyFont="1" applyFill="1" applyBorder="1" applyAlignment="1" applyProtection="1">
      <alignment horizontal="center"/>
      <protection locked="0" hidden="1"/>
    </xf>
    <xf numFmtId="164" fontId="59" fillId="26" borderId="63" xfId="0" applyNumberFormat="1" applyFont="1" applyFill="1" applyBorder="1" applyAlignment="1" applyProtection="1">
      <alignment horizontal="right"/>
      <protection locked="0" hidden="1"/>
    </xf>
    <xf numFmtId="1" fontId="59" fillId="26" borderId="62" xfId="0" applyNumberFormat="1" applyFont="1" applyFill="1" applyBorder="1" applyAlignment="1" applyProtection="1">
      <alignment horizontal="center"/>
      <protection locked="0" hidden="1"/>
    </xf>
    <xf numFmtId="164" fontId="59" fillId="26" borderId="64" xfId="0" quotePrefix="1" applyNumberFormat="1" applyFont="1" applyFill="1" applyBorder="1" applyAlignment="1" applyProtection="1">
      <alignment horizontal="right"/>
      <protection hidden="1"/>
    </xf>
    <xf numFmtId="166" fontId="45" fillId="0" borderId="0" xfId="0" quotePrefix="1" applyNumberFormat="1" applyFont="1" applyAlignment="1" applyProtection="1">
      <alignment horizontal="center" vertical="center"/>
      <protection hidden="1"/>
    </xf>
    <xf numFmtId="0" fontId="49" fillId="35" borderId="18" xfId="0" applyFont="1" applyFill="1" applyBorder="1" applyAlignment="1" applyProtection="1">
      <alignment horizontal="center" vertical="center" wrapText="1"/>
      <protection hidden="1"/>
    </xf>
    <xf numFmtId="167" fontId="45" fillId="45" borderId="0" xfId="0" quotePrefix="1" applyNumberFormat="1" applyFont="1" applyFill="1" applyAlignment="1" applyProtection="1">
      <alignment horizontal="center" vertical="center"/>
      <protection hidden="1"/>
    </xf>
    <xf numFmtId="165" fontId="45" fillId="45" borderId="0" xfId="0" quotePrefix="1" applyNumberFormat="1" applyFont="1" applyFill="1" applyAlignment="1" applyProtection="1">
      <alignment horizontal="center" vertical="center"/>
      <protection hidden="1"/>
    </xf>
    <xf numFmtId="0" fontId="49" fillId="48" borderId="18" xfId="0" applyFont="1" applyFill="1" applyBorder="1" applyAlignment="1" applyProtection="1">
      <alignment horizontal="center" vertical="center" wrapText="1"/>
      <protection hidden="1"/>
    </xf>
    <xf numFmtId="165" fontId="49" fillId="35" borderId="18" xfId="0" applyNumberFormat="1" applyFont="1" applyFill="1" applyBorder="1" applyAlignment="1" applyProtection="1">
      <alignment horizontal="center" vertical="center" wrapText="1"/>
      <protection hidden="1"/>
    </xf>
    <xf numFmtId="166" fontId="49" fillId="35" borderId="18" xfId="0" applyNumberFormat="1" applyFont="1" applyFill="1" applyBorder="1" applyAlignment="1" applyProtection="1">
      <alignment horizontal="center" vertical="center" wrapText="1"/>
      <protection hidden="1"/>
    </xf>
    <xf numFmtId="167" fontId="49" fillId="35" borderId="18" xfId="0" applyNumberFormat="1" applyFont="1" applyFill="1" applyBorder="1" applyAlignment="1" applyProtection="1">
      <alignment horizontal="center" vertical="center" wrapText="1"/>
      <protection hidden="1"/>
    </xf>
    <xf numFmtId="49" fontId="49" fillId="39" borderId="18" xfId="0" applyNumberFormat="1" applyFont="1" applyFill="1" applyBorder="1" applyAlignment="1" applyProtection="1">
      <alignment horizontal="center" vertical="center" wrapText="1"/>
      <protection hidden="1"/>
    </xf>
    <xf numFmtId="0" fontId="49" fillId="39" borderId="18" xfId="0" applyFont="1" applyFill="1" applyBorder="1" applyAlignment="1" applyProtection="1">
      <alignment horizontal="center" vertical="center" wrapText="1"/>
      <protection hidden="1"/>
    </xf>
    <xf numFmtId="0" fontId="37" fillId="39" borderId="49" xfId="335" applyFont="1" applyFill="1" applyBorder="1" applyAlignment="1" applyProtection="1">
      <alignment horizontal="center" vertical="center" wrapText="1"/>
      <protection hidden="1"/>
    </xf>
    <xf numFmtId="0" fontId="49" fillId="39" borderId="13" xfId="0" applyFont="1" applyFill="1" applyBorder="1" applyAlignment="1" applyProtection="1">
      <alignment horizontal="center" vertical="center" wrapText="1"/>
      <protection hidden="1"/>
    </xf>
    <xf numFmtId="0" fontId="49" fillId="39" borderId="10" xfId="0" applyFont="1" applyFill="1" applyBorder="1" applyAlignment="1" applyProtection="1">
      <alignment horizontal="center" vertical="center" wrapText="1"/>
      <protection hidden="1"/>
    </xf>
    <xf numFmtId="0" fontId="49" fillId="39" borderId="35" xfId="0" applyFont="1" applyFill="1" applyBorder="1" applyAlignment="1" applyProtection="1">
      <alignment horizontal="center" vertical="center" wrapText="1"/>
      <protection hidden="1"/>
    </xf>
    <xf numFmtId="164" fontId="49" fillId="48" borderId="18" xfId="0" applyNumberFormat="1" applyFont="1" applyFill="1" applyBorder="1" applyAlignment="1" applyProtection="1">
      <alignment horizontal="center" vertical="center" wrapText="1"/>
      <protection hidden="1"/>
    </xf>
    <xf numFmtId="0" fontId="49" fillId="49" borderId="18" xfId="0" applyFont="1" applyFill="1" applyBorder="1" applyAlignment="1" applyProtection="1">
      <alignment horizontal="center" vertical="center" wrapText="1"/>
      <protection hidden="1"/>
    </xf>
    <xf numFmtId="164" fontId="49" fillId="49" borderId="18" xfId="0" applyNumberFormat="1" applyFont="1" applyFill="1" applyBorder="1" applyAlignment="1" applyProtection="1">
      <alignment horizontal="center" vertical="center" wrapText="1"/>
      <protection hidden="1"/>
    </xf>
    <xf numFmtId="164" fontId="49" fillId="35" borderId="18" xfId="0" applyNumberFormat="1" applyFont="1" applyFill="1" applyBorder="1" applyAlignment="1" applyProtection="1">
      <alignment horizontal="center" vertical="center" wrapText="1"/>
      <protection hidden="1"/>
    </xf>
    <xf numFmtId="164" fontId="49" fillId="35" borderId="19" xfId="0" applyNumberFormat="1" applyFont="1" applyFill="1" applyBorder="1" applyAlignment="1" applyProtection="1">
      <alignment horizontal="center" vertical="center" wrapText="1"/>
      <protection hidden="1"/>
    </xf>
    <xf numFmtId="164" fontId="49" fillId="50" borderId="18" xfId="0" applyNumberFormat="1" applyFont="1" applyFill="1" applyBorder="1" applyAlignment="1" applyProtection="1">
      <alignment horizontal="center" vertical="center" wrapText="1"/>
      <protection hidden="1"/>
    </xf>
    <xf numFmtId="0" fontId="15" fillId="35" borderId="0" xfId="0" applyFont="1" applyFill="1"/>
    <xf numFmtId="0" fontId="15" fillId="39" borderId="0" xfId="0" applyFont="1" applyFill="1"/>
    <xf numFmtId="0" fontId="15" fillId="48" borderId="0" xfId="0" applyFont="1" applyFill="1"/>
    <xf numFmtId="0" fontId="15" fillId="49" borderId="0" xfId="0" applyFont="1" applyFill="1"/>
    <xf numFmtId="0" fontId="15" fillId="50" borderId="0" xfId="0" applyFont="1" applyFill="1"/>
    <xf numFmtId="164" fontId="5" fillId="26" borderId="12" xfId="10546" applyNumberFormat="1" applyFill="1" applyBorder="1" applyProtection="1">
      <protection hidden="1"/>
    </xf>
    <xf numFmtId="173" fontId="107" fillId="26" borderId="12" xfId="0" applyNumberFormat="1" applyFont="1" applyFill="1" applyBorder="1" applyProtection="1">
      <protection hidden="1"/>
    </xf>
    <xf numFmtId="0" fontId="5" fillId="26" borderId="12" xfId="10546" applyFill="1" applyBorder="1" applyProtection="1">
      <protection locked="0"/>
    </xf>
    <xf numFmtId="164" fontId="5" fillId="26" borderId="12" xfId="10546" applyNumberFormat="1" applyFill="1" applyBorder="1" applyProtection="1">
      <protection locked="0"/>
    </xf>
    <xf numFmtId="0" fontId="35" fillId="44" borderId="0" xfId="0" applyFont="1" applyFill="1" applyAlignment="1" applyProtection="1">
      <alignment horizontal="left" vertical="center"/>
      <protection hidden="1"/>
    </xf>
    <xf numFmtId="0" fontId="35" fillId="25" borderId="0" xfId="0" applyFont="1" applyFill="1" applyAlignment="1" applyProtection="1">
      <alignment horizontal="center" vertical="center"/>
      <protection hidden="1"/>
    </xf>
    <xf numFmtId="0" fontId="0" fillId="45" borderId="0" xfId="0" applyFill="1"/>
    <xf numFmtId="1" fontId="35" fillId="26" borderId="0" xfId="0" applyNumberFormat="1" applyFont="1" applyFill="1" applyAlignment="1" applyProtection="1">
      <alignment horizontal="left" vertical="center"/>
      <protection hidden="1"/>
    </xf>
    <xf numFmtId="165" fontId="38" fillId="26" borderId="0" xfId="0" applyNumberFormat="1" applyFont="1" applyFill="1" applyAlignment="1" applyProtection="1">
      <alignment horizontal="left" vertical="center"/>
      <protection hidden="1"/>
    </xf>
    <xf numFmtId="0" fontId="38" fillId="26" borderId="0" xfId="94" applyFont="1" applyFill="1" applyAlignment="1" applyProtection="1">
      <alignment horizontal="left"/>
      <protection hidden="1"/>
    </xf>
    <xf numFmtId="0" fontId="38" fillId="26" borderId="0" xfId="0" applyFont="1" applyFill="1" applyAlignment="1" applyProtection="1">
      <alignment horizontal="left" vertical="center"/>
      <protection hidden="1"/>
    </xf>
    <xf numFmtId="0" fontId="0" fillId="26" borderId="0" xfId="0" applyFill="1" applyAlignment="1">
      <alignment vertical="center"/>
    </xf>
    <xf numFmtId="14" fontId="0" fillId="26" borderId="0" xfId="0" applyNumberFormat="1" applyFill="1" applyAlignment="1">
      <alignment vertical="center" wrapText="1"/>
    </xf>
    <xf numFmtId="0" fontId="38" fillId="44" borderId="0" xfId="0" applyFont="1" applyFill="1" applyAlignment="1" applyProtection="1">
      <alignment horizontal="left" vertical="center"/>
      <protection hidden="1"/>
    </xf>
    <xf numFmtId="0" fontId="38" fillId="26" borderId="0" xfId="0" quotePrefix="1" applyFont="1" applyFill="1" applyAlignment="1" applyProtection="1">
      <alignment horizontal="left" vertical="center"/>
      <protection hidden="1"/>
    </xf>
    <xf numFmtId="14" fontId="0" fillId="26" borderId="0" xfId="0" applyNumberFormat="1" applyFill="1"/>
    <xf numFmtId="164" fontId="35" fillId="26" borderId="0" xfId="0" applyNumberFormat="1" applyFont="1" applyFill="1" applyAlignment="1" applyProtection="1">
      <alignment horizontal="center" vertical="center"/>
      <protection hidden="1"/>
    </xf>
    <xf numFmtId="165" fontId="35" fillId="26" borderId="0" xfId="0" applyNumberFormat="1" applyFont="1" applyFill="1" applyAlignment="1" applyProtection="1">
      <alignment horizontal="left" vertical="center"/>
      <protection hidden="1"/>
    </xf>
    <xf numFmtId="49" fontId="35" fillId="26" borderId="0" xfId="0" applyNumberFormat="1" applyFont="1" applyFill="1" applyAlignment="1" applyProtection="1">
      <alignment horizontal="center" vertical="center"/>
      <protection hidden="1"/>
    </xf>
    <xf numFmtId="0" fontId="3" fillId="26" borderId="0" xfId="12597" applyFont="1" applyFill="1"/>
    <xf numFmtId="0" fontId="36" fillId="0" borderId="65" xfId="335" applyFont="1" applyBorder="1" applyAlignment="1" applyProtection="1">
      <alignment horizontal="center" vertical="center" wrapText="1"/>
      <protection locked="0" hidden="1"/>
    </xf>
    <xf numFmtId="8" fontId="36" fillId="0" borderId="66" xfId="335" applyNumberFormat="1" applyFont="1" applyBorder="1" applyAlignment="1" applyProtection="1">
      <alignment horizontal="center" vertical="center" wrapText="1"/>
      <protection hidden="1"/>
    </xf>
    <xf numFmtId="164" fontId="36" fillId="26" borderId="64" xfId="0" quotePrefix="1" applyNumberFormat="1" applyFont="1" applyFill="1" applyBorder="1" applyAlignment="1" applyProtection="1">
      <alignment horizontal="center"/>
      <protection hidden="1"/>
    </xf>
    <xf numFmtId="0" fontId="36" fillId="0" borderId="65" xfId="335" applyFont="1" applyBorder="1" applyAlignment="1" applyProtection="1">
      <alignment horizontal="center" wrapText="1"/>
      <protection locked="0" hidden="1"/>
    </xf>
    <xf numFmtId="164" fontId="36" fillId="26" borderId="66" xfId="335" quotePrefix="1" applyNumberFormat="1" applyFont="1" applyFill="1" applyBorder="1" applyAlignment="1" applyProtection="1">
      <alignment horizontal="center"/>
      <protection hidden="1"/>
    </xf>
    <xf numFmtId="0" fontId="36" fillId="0" borderId="67" xfId="335" applyFont="1" applyBorder="1" applyAlignment="1" applyProtection="1">
      <alignment horizontal="center" wrapText="1"/>
      <protection locked="0" hidden="1"/>
    </xf>
    <xf numFmtId="0" fontId="36" fillId="26" borderId="67" xfId="335" applyFont="1" applyFill="1" applyBorder="1" applyAlignment="1" applyProtection="1">
      <alignment horizontal="center" wrapText="1"/>
      <protection locked="0" hidden="1"/>
    </xf>
    <xf numFmtId="164" fontId="36" fillId="26" borderId="68" xfId="335" quotePrefix="1" applyNumberFormat="1" applyFont="1" applyFill="1" applyBorder="1" applyAlignment="1" applyProtection="1">
      <alignment horizontal="center"/>
      <protection hidden="1"/>
    </xf>
    <xf numFmtId="0" fontId="40" fillId="27" borderId="23" xfId="0" applyFont="1" applyFill="1" applyBorder="1" applyAlignment="1" applyProtection="1">
      <alignment horizontal="center" vertical="center" wrapText="1"/>
      <protection hidden="1"/>
    </xf>
    <xf numFmtId="0" fontId="0" fillId="37" borderId="38" xfId="0" applyFill="1" applyBorder="1" applyProtection="1">
      <protection hidden="1"/>
    </xf>
    <xf numFmtId="0" fontId="35" fillId="24" borderId="0" xfId="0" applyFont="1" applyFill="1" applyAlignment="1" applyProtection="1">
      <alignment vertical="center"/>
      <protection hidden="1"/>
    </xf>
    <xf numFmtId="0" fontId="35" fillId="0" borderId="0" xfId="0" applyFont="1" applyAlignment="1" applyProtection="1">
      <alignment vertical="center"/>
      <protection hidden="1"/>
    </xf>
    <xf numFmtId="0" fontId="0" fillId="0" borderId="0" xfId="0" applyAlignment="1">
      <alignment vertical="center"/>
    </xf>
    <xf numFmtId="0" fontId="0" fillId="0" borderId="30" xfId="0" applyBorder="1"/>
    <xf numFmtId="0" fontId="0" fillId="0" borderId="42" xfId="0" applyBorder="1"/>
    <xf numFmtId="0" fontId="0" fillId="0" borderId="39" xfId="0" applyBorder="1"/>
    <xf numFmtId="0" fontId="0" fillId="0" borderId="10" xfId="0" applyBorder="1"/>
    <xf numFmtId="0" fontId="140" fillId="26" borderId="0" xfId="0" quotePrefix="1" applyFont="1" applyFill="1" applyAlignment="1" applyProtection="1">
      <alignment horizontal="center"/>
      <protection hidden="1"/>
    </xf>
    <xf numFmtId="0" fontId="141" fillId="26" borderId="0" xfId="0" applyFont="1" applyFill="1" applyAlignment="1" applyProtection="1">
      <alignment horizontal="center" vertical="center" wrapText="1"/>
      <protection hidden="1"/>
    </xf>
    <xf numFmtId="0" fontId="48" fillId="44" borderId="0" xfId="335" applyFont="1" applyFill="1" applyAlignment="1">
      <alignment horizontal="center" vertical="center"/>
    </xf>
    <xf numFmtId="49" fontId="48" fillId="44" borderId="0" xfId="335" applyNumberFormat="1" applyFont="1" applyFill="1" applyAlignment="1">
      <alignment horizontal="center" vertical="center" wrapText="1"/>
    </xf>
    <xf numFmtId="44" fontId="89" fillId="44" borderId="0" xfId="13615" applyFont="1" applyFill="1" applyAlignment="1">
      <alignment horizontal="center" vertical="center" wrapText="1"/>
    </xf>
    <xf numFmtId="0" fontId="89" fillId="44" borderId="0" xfId="12597" applyFont="1" applyFill="1" applyAlignment="1">
      <alignment horizontal="center" vertical="center" wrapText="1"/>
    </xf>
    <xf numFmtId="172" fontId="45" fillId="0" borderId="0" xfId="28" applyNumberFormat="1" applyFont="1" applyFill="1"/>
    <xf numFmtId="174" fontId="45" fillId="0" borderId="0" xfId="29" applyNumberFormat="1" applyFont="1" applyFill="1"/>
    <xf numFmtId="0" fontId="124" fillId="26" borderId="0" xfId="0" quotePrefix="1" applyFont="1" applyFill="1"/>
    <xf numFmtId="0" fontId="0" fillId="0" borderId="0" xfId="0" quotePrefix="1"/>
    <xf numFmtId="164" fontId="2" fillId="26" borderId="12" xfId="10546" quotePrefix="1" applyNumberFormat="1" applyFont="1" applyFill="1" applyBorder="1" applyProtection="1">
      <protection hidden="1"/>
    </xf>
    <xf numFmtId="173" fontId="107" fillId="26" borderId="12" xfId="0" quotePrefix="1" applyNumberFormat="1" applyFont="1" applyFill="1" applyBorder="1" applyProtection="1">
      <protection hidden="1"/>
    </xf>
    <xf numFmtId="173" fontId="107" fillId="26" borderId="12" xfId="0" quotePrefix="1" applyNumberFormat="1" applyFont="1" applyFill="1" applyBorder="1" applyAlignment="1" applyProtection="1">
      <alignment horizontal="center"/>
      <protection hidden="1"/>
    </xf>
    <xf numFmtId="164" fontId="107" fillId="0" borderId="0" xfId="0" quotePrefix="1" applyNumberFormat="1" applyFont="1"/>
    <xf numFmtId="0" fontId="107" fillId="0" borderId="0" xfId="339" quotePrefix="1" applyFont="1"/>
    <xf numFmtId="0" fontId="15" fillId="0" borderId="0" xfId="0" applyFont="1"/>
    <xf numFmtId="0" fontId="45" fillId="26" borderId="0" xfId="0" quotePrefix="1" applyFont="1" applyFill="1"/>
    <xf numFmtId="172" fontId="45" fillId="26" borderId="0" xfId="28" applyNumberFormat="1" applyFont="1" applyFill="1"/>
    <xf numFmtId="0" fontId="45" fillId="26" borderId="0" xfId="0" applyFont="1" applyFill="1"/>
    <xf numFmtId="174" fontId="45" fillId="26" borderId="0" xfId="29" applyNumberFormat="1" applyFont="1" applyFill="1"/>
    <xf numFmtId="0" fontId="0" fillId="44" borderId="0" xfId="0" applyFill="1"/>
    <xf numFmtId="0" fontId="35" fillId="0" borderId="0" xfId="0" quotePrefix="1" applyFont="1" applyProtection="1">
      <protection hidden="1"/>
    </xf>
    <xf numFmtId="0" fontId="35" fillId="39" borderId="0" xfId="0" applyFont="1" applyFill="1" applyProtection="1">
      <protection hidden="1"/>
    </xf>
    <xf numFmtId="0" fontId="35" fillId="39" borderId="0" xfId="0" applyFont="1" applyFill="1" applyAlignment="1" applyProtection="1">
      <alignment vertical="center"/>
      <protection hidden="1"/>
    </xf>
    <xf numFmtId="0" fontId="0" fillId="39" borderId="0" xfId="0" applyFill="1"/>
    <xf numFmtId="0" fontId="15" fillId="0" borderId="0" xfId="0" quotePrefix="1" applyFont="1"/>
    <xf numFmtId="0" fontId="35" fillId="51" borderId="0" xfId="0" applyFont="1" applyFill="1" applyProtection="1">
      <protection hidden="1"/>
    </xf>
    <xf numFmtId="0" fontId="44" fillId="33" borderId="15" xfId="0" applyFont="1" applyFill="1" applyBorder="1" applyAlignment="1" applyProtection="1">
      <alignment horizontal="center" vertical="center"/>
      <protection locked="0" hidden="1"/>
    </xf>
    <xf numFmtId="0" fontId="44" fillId="33" borderId="14" xfId="0" applyFont="1" applyFill="1" applyBorder="1" applyAlignment="1" applyProtection="1">
      <alignment horizontal="center" vertical="center"/>
      <protection locked="0" hidden="1"/>
    </xf>
    <xf numFmtId="0" fontId="44" fillId="33" borderId="10" xfId="0" applyFont="1" applyFill="1" applyBorder="1" applyAlignment="1" applyProtection="1">
      <alignment horizontal="center" vertical="center"/>
      <protection locked="0" hidden="1"/>
    </xf>
    <xf numFmtId="165" fontId="35" fillId="44" borderId="0" xfId="0" applyNumberFormat="1" applyFont="1" applyFill="1" applyAlignment="1" applyProtection="1">
      <alignment horizontal="left" vertical="center" wrapText="1"/>
      <protection hidden="1"/>
    </xf>
    <xf numFmtId="49" fontId="45" fillId="44" borderId="0" xfId="0" applyNumberFormat="1" applyFont="1" applyFill="1" applyAlignment="1" applyProtection="1">
      <alignment horizontal="center" vertical="center"/>
      <protection hidden="1"/>
    </xf>
    <xf numFmtId="0" fontId="45" fillId="44" borderId="0" xfId="0" applyFont="1" applyFill="1" applyAlignment="1" applyProtection="1">
      <alignment horizontal="left" vertical="center"/>
      <protection hidden="1"/>
    </xf>
    <xf numFmtId="0" fontId="38" fillId="44" borderId="0" xfId="94" applyFont="1" applyFill="1" applyAlignment="1" applyProtection="1">
      <alignment horizontal="left" wrapText="1"/>
      <protection hidden="1"/>
    </xf>
    <xf numFmtId="0" fontId="15" fillId="44" borderId="0" xfId="0" applyFont="1" applyFill="1" applyAlignment="1">
      <alignment wrapText="1"/>
    </xf>
    <xf numFmtId="0" fontId="45" fillId="44" borderId="0" xfId="0" applyFont="1" applyFill="1" applyAlignment="1" applyProtection="1">
      <alignment horizontal="left" vertical="center" wrapText="1"/>
      <protection hidden="1"/>
    </xf>
    <xf numFmtId="49" fontId="45" fillId="44" borderId="0" xfId="0" applyNumberFormat="1" applyFont="1" applyFill="1" applyAlignment="1" applyProtection="1">
      <alignment horizontal="center" vertical="center" wrapText="1"/>
      <protection hidden="1"/>
    </xf>
    <xf numFmtId="44" fontId="48" fillId="44" borderId="0" xfId="31487" applyFont="1" applyFill="1" applyBorder="1" applyAlignment="1" applyProtection="1">
      <alignment horizontal="center" vertical="center" wrapText="1"/>
    </xf>
    <xf numFmtId="171" fontId="89" fillId="44" borderId="0" xfId="31485" applyNumberFormat="1" applyFont="1" applyFill="1" applyAlignment="1">
      <alignment horizontal="center" vertical="center" wrapText="1"/>
    </xf>
    <xf numFmtId="44" fontId="89" fillId="44" borderId="0" xfId="31487" applyFont="1" applyFill="1" applyAlignment="1">
      <alignment horizontal="center" vertical="center" wrapText="1"/>
    </xf>
    <xf numFmtId="2" fontId="107" fillId="26" borderId="0" xfId="0" applyNumberFormat="1" applyFont="1" applyFill="1" applyAlignment="1" applyProtection="1">
      <alignment horizontal="center" vertical="center"/>
      <protection hidden="1"/>
    </xf>
    <xf numFmtId="1" fontId="107" fillId="26" borderId="0" xfId="0" applyNumberFormat="1" applyFont="1" applyFill="1" applyAlignment="1" applyProtection="1">
      <alignment horizontal="left" vertical="center"/>
      <protection hidden="1"/>
    </xf>
    <xf numFmtId="1" fontId="45" fillId="26" borderId="0" xfId="0" applyNumberFormat="1" applyFont="1" applyFill="1" applyAlignment="1" applyProtection="1">
      <alignment horizontal="left" vertical="center"/>
      <protection hidden="1"/>
    </xf>
    <xf numFmtId="1" fontId="45" fillId="26" borderId="0" xfId="0" applyNumberFormat="1" applyFont="1" applyFill="1" applyAlignment="1" applyProtection="1">
      <alignment horizontal="center" vertical="center"/>
      <protection hidden="1"/>
    </xf>
    <xf numFmtId="0" fontId="4" fillId="26" borderId="0" xfId="30472" applyFill="1" applyAlignment="1">
      <alignment vertical="center" wrapText="1"/>
    </xf>
    <xf numFmtId="3" fontId="45" fillId="26" borderId="0" xfId="28" applyNumberFormat="1" applyFont="1" applyFill="1"/>
    <xf numFmtId="8" fontId="0" fillId="26" borderId="0" xfId="0" applyNumberFormat="1" applyFill="1" applyAlignment="1">
      <alignment horizontal="center" vertical="top"/>
    </xf>
    <xf numFmtId="0" fontId="0" fillId="26" borderId="0" xfId="0" applyFill="1" applyAlignment="1">
      <alignment horizontal="center" vertical="top"/>
    </xf>
    <xf numFmtId="14" fontId="0" fillId="26" borderId="0" xfId="0" applyNumberFormat="1" applyFill="1" applyAlignment="1">
      <alignment horizontal="center" vertical="top"/>
    </xf>
    <xf numFmtId="0" fontId="18" fillId="26" borderId="0" xfId="328" applyFont="1" applyFill="1" applyAlignment="1">
      <alignment horizontal="left" wrapText="1"/>
    </xf>
    <xf numFmtId="0" fontId="18" fillId="26" borderId="0" xfId="328" applyFont="1" applyFill="1" applyAlignment="1">
      <alignment wrapText="1"/>
    </xf>
    <xf numFmtId="0" fontId="18" fillId="26" borderId="0" xfId="328" quotePrefix="1" applyFont="1" applyFill="1" applyAlignment="1">
      <alignment wrapText="1"/>
    </xf>
    <xf numFmtId="164" fontId="0" fillId="26" borderId="0" xfId="0" applyNumberFormat="1" applyFill="1" applyAlignment="1">
      <alignment horizontal="center" vertical="top"/>
    </xf>
    <xf numFmtId="14" fontId="0" fillId="26" borderId="0" xfId="0" applyNumberFormat="1" applyFill="1" applyAlignment="1">
      <alignment horizontal="center" vertical="top" wrapText="1"/>
    </xf>
    <xf numFmtId="0" fontId="4" fillId="26" borderId="0" xfId="30472" applyFill="1" applyAlignment="1">
      <alignment vertical="center"/>
    </xf>
    <xf numFmtId="164" fontId="0" fillId="26" borderId="0" xfId="0" applyNumberFormat="1" applyFill="1" applyAlignment="1">
      <alignment horizontal="center"/>
    </xf>
    <xf numFmtId="8" fontId="0" fillId="26" borderId="0" xfId="0" applyNumberFormat="1" applyFill="1" applyAlignment="1">
      <alignment horizontal="center" vertical="center"/>
    </xf>
    <xf numFmtId="0" fontId="45" fillId="25" borderId="0" xfId="0" applyFont="1" applyFill="1"/>
    <xf numFmtId="0" fontId="0" fillId="26" borderId="0" xfId="0" applyFill="1" applyAlignment="1">
      <alignment horizontal="center" vertical="center"/>
    </xf>
    <xf numFmtId="14" fontId="0" fillId="26" borderId="0" xfId="0" applyNumberFormat="1" applyFill="1" applyAlignment="1">
      <alignment horizontal="center" vertical="center" wrapText="1"/>
    </xf>
    <xf numFmtId="0" fontId="35" fillId="25" borderId="0" xfId="0" applyFont="1" applyFill="1" applyAlignment="1" applyProtection="1">
      <alignment horizontal="left" vertical="center"/>
      <protection hidden="1"/>
    </xf>
    <xf numFmtId="2" fontId="0" fillId="26" borderId="0" xfId="0" applyNumberFormat="1" applyFill="1" applyAlignment="1">
      <alignment horizontal="center" vertical="center"/>
    </xf>
    <xf numFmtId="0" fontId="142" fillId="26" borderId="0" xfId="328" quotePrefix="1" applyFont="1" applyFill="1" applyAlignment="1">
      <alignment wrapText="1"/>
    </xf>
    <xf numFmtId="0" fontId="142" fillId="26" borderId="0" xfId="328" applyFont="1" applyFill="1" applyAlignment="1">
      <alignment wrapText="1"/>
    </xf>
    <xf numFmtId="0" fontId="0" fillId="25" borderId="0" xfId="0" applyFill="1" applyAlignment="1">
      <alignment vertical="center"/>
    </xf>
    <xf numFmtId="14" fontId="0" fillId="25" borderId="0" xfId="0" applyNumberFormat="1" applyFill="1" applyAlignment="1">
      <alignment vertical="center" wrapText="1"/>
    </xf>
    <xf numFmtId="0" fontId="0" fillId="25" borderId="0" xfId="0" applyFill="1"/>
    <xf numFmtId="0" fontId="35" fillId="26" borderId="0" xfId="94" applyFont="1" applyFill="1" applyAlignment="1" applyProtection="1">
      <alignment horizontal="left" vertical="center"/>
      <protection hidden="1"/>
    </xf>
    <xf numFmtId="164" fontId="35" fillId="26" borderId="0" xfId="94" applyNumberFormat="1" applyFont="1" applyFill="1" applyAlignment="1" applyProtection="1">
      <alignment horizontal="center" vertical="center"/>
      <protection hidden="1"/>
    </xf>
    <xf numFmtId="49" fontId="35" fillId="26" borderId="0" xfId="94" applyNumberFormat="1" applyFont="1" applyFill="1" applyAlignment="1" applyProtection="1">
      <alignment horizontal="center" vertical="center"/>
      <protection hidden="1"/>
    </xf>
    <xf numFmtId="14" fontId="35" fillId="26" borderId="0" xfId="94" applyNumberFormat="1" applyFont="1" applyFill="1" applyAlignment="1" applyProtection="1">
      <alignment horizontal="center" vertical="center"/>
      <protection hidden="1"/>
    </xf>
    <xf numFmtId="49" fontId="1" fillId="26" borderId="0" xfId="44916" applyNumberFormat="1" applyFill="1" applyAlignment="1" applyProtection="1">
      <alignment horizontal="center" vertical="center"/>
      <protection hidden="1"/>
    </xf>
    <xf numFmtId="49" fontId="1" fillId="26" borderId="0" xfId="44916" applyNumberFormat="1" applyFill="1" applyAlignment="1" applyProtection="1">
      <alignment horizontal="left" vertical="center"/>
      <protection hidden="1"/>
    </xf>
    <xf numFmtId="49" fontId="45" fillId="26" borderId="0" xfId="94" applyNumberFormat="1" applyFont="1" applyFill="1" applyAlignment="1" applyProtection="1">
      <alignment horizontal="center" vertical="center"/>
      <protection hidden="1"/>
    </xf>
    <xf numFmtId="0" fontId="48" fillId="26" borderId="0" xfId="335" applyFont="1" applyFill="1" applyAlignment="1">
      <alignment horizontal="center" vertical="center"/>
    </xf>
    <xf numFmtId="49" fontId="48" fillId="26" borderId="0" xfId="335" applyNumberFormat="1" applyFont="1" applyFill="1" applyAlignment="1">
      <alignment horizontal="center" vertical="center" wrapText="1"/>
    </xf>
    <xf numFmtId="44" fontId="48" fillId="26" borderId="0" xfId="31487" applyFont="1" applyFill="1" applyBorder="1" applyAlignment="1" applyProtection="1">
      <alignment horizontal="center" vertical="center" wrapText="1"/>
    </xf>
    <xf numFmtId="0" fontId="4" fillId="44" borderId="0" xfId="30472" applyFill="1" applyAlignment="1">
      <alignment vertical="center" wrapText="1"/>
    </xf>
    <xf numFmtId="0" fontId="45" fillId="44" borderId="0" xfId="0" quotePrefix="1" applyFont="1" applyFill="1"/>
    <xf numFmtId="172" fontId="45" fillId="44" borderId="0" xfId="28" applyNumberFormat="1" applyFont="1" applyFill="1"/>
    <xf numFmtId="0" fontId="45" fillId="44" borderId="0" xfId="0" applyFont="1" applyFill="1"/>
    <xf numFmtId="0" fontId="18" fillId="26" borderId="0" xfId="328" applyFont="1" applyFill="1"/>
    <xf numFmtId="0" fontId="18" fillId="26" borderId="0" xfId="328" applyFont="1" applyFill="1" applyAlignment="1">
      <alignment horizontal="left"/>
    </xf>
    <xf numFmtId="0" fontId="38" fillId="25" borderId="0" xfId="94" applyFont="1" applyFill="1" applyAlignment="1" applyProtection="1">
      <alignment horizontal="left"/>
      <protection hidden="1"/>
    </xf>
    <xf numFmtId="0" fontId="1" fillId="26" borderId="0" xfId="44917" applyFill="1" applyAlignment="1">
      <alignment vertical="center"/>
    </xf>
    <xf numFmtId="0" fontId="18" fillId="26" borderId="0" xfId="94" applyFont="1" applyFill="1" applyAlignment="1" applyProtection="1">
      <alignment wrapText="1"/>
      <protection hidden="1"/>
    </xf>
    <xf numFmtId="37" fontId="45" fillId="26" borderId="0" xfId="29" applyNumberFormat="1" applyFont="1" applyFill="1"/>
    <xf numFmtId="174" fontId="45" fillId="25" borderId="0" xfId="29" applyNumberFormat="1" applyFont="1" applyFill="1" applyBorder="1"/>
    <xf numFmtId="0" fontId="115" fillId="26" borderId="0" xfId="0" applyFont="1" applyFill="1" applyAlignment="1">
      <alignment horizontal="left" vertical="center" wrapText="1"/>
    </xf>
    <xf numFmtId="0" fontId="107" fillId="26" borderId="0" xfId="0" applyFont="1" applyFill="1" applyAlignment="1">
      <alignment horizontal="left" vertical="top" wrapText="1"/>
    </xf>
    <xf numFmtId="0" fontId="119" fillId="26" borderId="0" xfId="0" applyFont="1" applyFill="1" applyAlignment="1">
      <alignment horizontal="center" vertical="center"/>
    </xf>
    <xf numFmtId="0" fontId="120" fillId="26" borderId="0" xfId="0" applyFont="1" applyFill="1" applyAlignment="1">
      <alignment horizontal="center" vertical="center"/>
    </xf>
    <xf numFmtId="0" fontId="122" fillId="26" borderId="0" xfId="0" applyFont="1" applyFill="1" applyAlignment="1">
      <alignment horizontal="center" vertical="top"/>
    </xf>
    <xf numFmtId="0" fontId="121" fillId="26" borderId="0" xfId="0" applyFont="1" applyFill="1" applyAlignment="1">
      <alignment horizontal="center" vertical="top"/>
    </xf>
    <xf numFmtId="0" fontId="123" fillId="26" borderId="0" xfId="0" applyFont="1" applyFill="1" applyAlignment="1">
      <alignment horizontal="center" vertical="top"/>
    </xf>
    <xf numFmtId="0" fontId="112" fillId="26" borderId="26" xfId="0" applyFont="1" applyFill="1" applyBorder="1" applyAlignment="1" applyProtection="1">
      <alignment horizontal="left"/>
      <protection locked="0" hidden="1"/>
    </xf>
    <xf numFmtId="0" fontId="5" fillId="26" borderId="0" xfId="10546" applyFill="1" applyAlignment="1">
      <alignment horizontal="left" wrapText="1"/>
    </xf>
    <xf numFmtId="0" fontId="36" fillId="26" borderId="0" xfId="0" applyFont="1" applyFill="1" applyAlignment="1" applyProtection="1">
      <alignment horizontal="left" wrapText="1"/>
      <protection hidden="1"/>
    </xf>
    <xf numFmtId="0" fontId="47" fillId="26" borderId="0" xfId="0" applyFont="1" applyFill="1" applyAlignment="1">
      <alignment horizontal="left" wrapText="1"/>
    </xf>
    <xf numFmtId="0" fontId="137" fillId="26" borderId="0" xfId="0" applyFont="1" applyFill="1" applyAlignment="1" applyProtection="1">
      <alignment horizontal="center" vertical="center" wrapText="1"/>
      <protection hidden="1"/>
    </xf>
    <xf numFmtId="0" fontId="138" fillId="26" borderId="0" xfId="0" applyFont="1" applyFill="1" applyProtection="1">
      <protection hidden="1"/>
    </xf>
    <xf numFmtId="0" fontId="37" fillId="28" borderId="0" xfId="0" applyFont="1" applyFill="1" applyAlignment="1" applyProtection="1">
      <alignment horizontal="right" vertical="center" wrapText="1"/>
      <protection hidden="1"/>
    </xf>
    <xf numFmtId="0" fontId="57" fillId="28" borderId="0" xfId="0" applyFont="1" applyFill="1" applyAlignment="1" applyProtection="1">
      <alignment horizontal="right" wrapText="1"/>
      <protection hidden="1"/>
    </xf>
    <xf numFmtId="0" fontId="17" fillId="26" borderId="25" xfId="36" applyFill="1" applyBorder="1" applyAlignment="1" applyProtection="1">
      <protection locked="0" hidden="1"/>
    </xf>
    <xf numFmtId="0" fontId="57" fillId="26" borderId="25" xfId="0" applyFont="1" applyFill="1" applyBorder="1" applyProtection="1">
      <protection locked="0" hidden="1"/>
    </xf>
    <xf numFmtId="0" fontId="57" fillId="26" borderId="26" xfId="0" applyFont="1" applyFill="1" applyBorder="1" applyProtection="1">
      <protection locked="0" hidden="1"/>
    </xf>
    <xf numFmtId="0" fontId="37" fillId="26" borderId="26" xfId="0" applyFont="1" applyFill="1" applyBorder="1" applyAlignment="1" applyProtection="1">
      <alignment horizontal="center"/>
      <protection locked="0" hidden="1"/>
    </xf>
    <xf numFmtId="0" fontId="0" fillId="26" borderId="26" xfId="0" applyFill="1" applyBorder="1" applyProtection="1">
      <protection locked="0" hidden="1"/>
    </xf>
    <xf numFmtId="0" fontId="49" fillId="28" borderId="0" xfId="0" applyFont="1" applyFill="1" applyAlignment="1" applyProtection="1">
      <alignment horizontal="right" vertical="center"/>
      <protection hidden="1"/>
    </xf>
    <xf numFmtId="0" fontId="15" fillId="28" borderId="0" xfId="0" applyFont="1" applyFill="1" applyAlignment="1" applyProtection="1">
      <alignment horizontal="right" vertical="center"/>
      <protection hidden="1"/>
    </xf>
    <xf numFmtId="0" fontId="96" fillId="26" borderId="0" xfId="2147" applyFont="1" applyFill="1" applyAlignment="1" applyProtection="1">
      <alignment horizontal="center" vertical="center" wrapText="1"/>
      <protection hidden="1"/>
    </xf>
    <xf numFmtId="0" fontId="15" fillId="26" borderId="0" xfId="2147" applyFill="1" applyAlignment="1">
      <alignment horizontal="center"/>
    </xf>
    <xf numFmtId="0" fontId="49" fillId="26" borderId="40" xfId="0" applyFont="1" applyFill="1" applyBorder="1" applyAlignment="1" applyProtection="1">
      <alignment horizontal="center" vertical="center" wrapText="1"/>
      <protection hidden="1"/>
    </xf>
    <xf numFmtId="0" fontId="49" fillId="26" borderId="44" xfId="0" applyFont="1" applyFill="1" applyBorder="1" applyAlignment="1" applyProtection="1">
      <alignment horizontal="center" vertical="center" wrapText="1"/>
      <protection hidden="1"/>
    </xf>
    <xf numFmtId="0" fontId="48" fillId="26" borderId="12" xfId="0" applyFont="1" applyFill="1" applyBorder="1" applyAlignment="1" applyProtection="1">
      <alignment horizontal="center" vertical="center" wrapText="1"/>
      <protection hidden="1"/>
    </xf>
    <xf numFmtId="0" fontId="42" fillId="0" borderId="12" xfId="0" applyFont="1" applyBorder="1" applyAlignment="1" applyProtection="1">
      <alignment horizontal="center" vertical="center" wrapText="1"/>
      <protection hidden="1"/>
    </xf>
    <xf numFmtId="0" fontId="48" fillId="26" borderId="12" xfId="0" quotePrefix="1" applyFont="1" applyFill="1" applyBorder="1" applyAlignment="1" applyProtection="1">
      <alignment horizontal="center" vertical="center" wrapText="1"/>
      <protection hidden="1"/>
    </xf>
    <xf numFmtId="49" fontId="48" fillId="26" borderId="12" xfId="0" applyNumberFormat="1" applyFont="1" applyFill="1" applyBorder="1" applyAlignment="1" applyProtection="1">
      <alignment horizontal="center" vertical="center" wrapText="1"/>
      <protection hidden="1"/>
    </xf>
    <xf numFmtId="49" fontId="48" fillId="26" borderId="12" xfId="0" quotePrefix="1" applyNumberFormat="1" applyFont="1" applyFill="1" applyBorder="1" applyAlignment="1" applyProtection="1">
      <alignment horizontal="center" vertical="center" wrapText="1"/>
      <protection hidden="1"/>
    </xf>
    <xf numFmtId="0" fontId="35" fillId="26" borderId="29" xfId="0" applyFont="1" applyFill="1" applyBorder="1" applyAlignment="1" applyProtection="1">
      <alignment horizontal="center" wrapText="1"/>
      <protection hidden="1"/>
    </xf>
    <xf numFmtId="0" fontId="0" fillId="0" borderId="29" xfId="0" applyBorder="1" applyAlignment="1" applyProtection="1">
      <alignment horizontal="center" wrapText="1"/>
      <protection hidden="1"/>
    </xf>
    <xf numFmtId="0" fontId="36" fillId="26" borderId="26" xfId="0" quotePrefix="1" applyFont="1" applyFill="1" applyBorder="1" applyAlignment="1" applyProtection="1">
      <alignment horizontal="center" wrapText="1"/>
      <protection hidden="1"/>
    </xf>
    <xf numFmtId="0" fontId="36" fillId="26" borderId="26" xfId="0" applyFont="1" applyFill="1" applyBorder="1" applyAlignment="1" applyProtection="1">
      <alignment horizontal="center" wrapText="1"/>
      <protection hidden="1"/>
    </xf>
    <xf numFmtId="0" fontId="72" fillId="0" borderId="26" xfId="0" applyFont="1" applyBorder="1" applyAlignment="1" applyProtection="1">
      <alignment horizontal="center" wrapText="1"/>
      <protection hidden="1"/>
    </xf>
    <xf numFmtId="0" fontId="35" fillId="26" borderId="26" xfId="0" applyFont="1" applyFill="1" applyBorder="1" applyProtection="1">
      <protection hidden="1"/>
    </xf>
    <xf numFmtId="0" fontId="0" fillId="0" borderId="26" xfId="0" applyBorder="1" applyProtection="1">
      <protection hidden="1"/>
    </xf>
    <xf numFmtId="0" fontId="37" fillId="28" borderId="29" xfId="0" applyFont="1" applyFill="1" applyBorder="1" applyAlignment="1" applyProtection="1">
      <alignment horizontal="center" wrapText="1"/>
      <protection hidden="1"/>
    </xf>
    <xf numFmtId="0" fontId="37" fillId="28" borderId="29" xfId="0" applyFont="1" applyFill="1" applyBorder="1" applyAlignment="1" applyProtection="1">
      <alignment wrapText="1"/>
      <protection hidden="1"/>
    </xf>
    <xf numFmtId="0" fontId="57" fillId="28" borderId="29" xfId="0" applyFont="1" applyFill="1" applyBorder="1" applyAlignment="1" applyProtection="1">
      <alignment wrapText="1"/>
      <protection hidden="1"/>
    </xf>
    <xf numFmtId="0" fontId="35" fillId="26" borderId="26" xfId="0" applyFont="1" applyFill="1" applyBorder="1" applyAlignment="1" applyProtection="1">
      <alignment wrapText="1"/>
      <protection hidden="1"/>
    </xf>
    <xf numFmtId="0" fontId="0" fillId="0" borderId="26" xfId="0" applyBorder="1" applyAlignment="1" applyProtection="1">
      <alignment wrapText="1"/>
      <protection hidden="1"/>
    </xf>
    <xf numFmtId="0" fontId="90" fillId="28" borderId="27" xfId="0" applyFont="1" applyFill="1" applyBorder="1" applyAlignment="1" applyProtection="1">
      <alignment horizontal="center" vertical="center" wrapText="1"/>
      <protection hidden="1"/>
    </xf>
    <xf numFmtId="0" fontId="74" fillId="28" borderId="25" xfId="0" applyFont="1" applyFill="1" applyBorder="1" applyAlignment="1" applyProtection="1">
      <alignment horizontal="center" wrapText="1"/>
      <protection hidden="1"/>
    </xf>
    <xf numFmtId="0" fontId="74" fillId="28" borderId="28" xfId="0" applyFont="1" applyFill="1" applyBorder="1" applyAlignment="1" applyProtection="1">
      <alignment horizontal="center" wrapText="1"/>
      <protection hidden="1"/>
    </xf>
    <xf numFmtId="0" fontId="38" fillId="26" borderId="0" xfId="0" applyFont="1" applyFill="1" applyAlignment="1" applyProtection="1">
      <alignment horizontal="center" vertical="center" wrapText="1"/>
      <protection hidden="1"/>
    </xf>
    <xf numFmtId="0" fontId="50" fillId="32" borderId="12" xfId="0" applyFont="1" applyFill="1" applyBorder="1" applyAlignment="1" applyProtection="1">
      <alignment horizontal="center" vertical="center" wrapText="1"/>
      <protection hidden="1"/>
    </xf>
    <xf numFmtId="0" fontId="51" fillId="32" borderId="12" xfId="0" applyFont="1" applyFill="1" applyBorder="1" applyAlignment="1" applyProtection="1">
      <alignment horizontal="center" vertical="center" wrapText="1"/>
      <protection hidden="1"/>
    </xf>
    <xf numFmtId="0" fontId="73" fillId="32" borderId="12" xfId="0" applyFont="1" applyFill="1" applyBorder="1" applyAlignment="1" applyProtection="1">
      <alignment horizontal="center" vertical="center" wrapText="1"/>
      <protection hidden="1"/>
    </xf>
    <xf numFmtId="0" fontId="92" fillId="32" borderId="12" xfId="0" applyFont="1" applyFill="1" applyBorder="1" applyAlignment="1" applyProtection="1">
      <alignment horizontal="center" vertical="center" wrapText="1"/>
      <protection hidden="1"/>
    </xf>
    <xf numFmtId="0" fontId="93" fillId="32" borderId="12" xfId="0" applyFont="1" applyFill="1" applyBorder="1" applyAlignment="1" applyProtection="1">
      <alignment horizontal="center" vertical="center" wrapText="1"/>
      <protection hidden="1"/>
    </xf>
    <xf numFmtId="0" fontId="87" fillId="26" borderId="0" xfId="0" applyFont="1" applyFill="1" applyAlignment="1" applyProtection="1">
      <alignment horizontal="center" vertical="center" wrapText="1"/>
      <protection hidden="1"/>
    </xf>
    <xf numFmtId="0" fontId="88" fillId="26" borderId="0" xfId="0" applyFont="1" applyFill="1" applyAlignment="1" applyProtection="1">
      <alignment horizontal="center"/>
      <protection hidden="1"/>
    </xf>
    <xf numFmtId="0" fontId="88" fillId="26" borderId="0" xfId="0" applyFont="1" applyFill="1" applyProtection="1">
      <protection hidden="1"/>
    </xf>
    <xf numFmtId="0" fontId="37" fillId="26" borderId="0" xfId="0" applyFont="1" applyFill="1" applyAlignment="1" applyProtection="1">
      <alignment horizontal="center" vertical="center" wrapText="1"/>
      <protection hidden="1"/>
    </xf>
    <xf numFmtId="0" fontId="0" fillId="26" borderId="0" xfId="0" applyFill="1" applyAlignment="1" applyProtection="1">
      <alignment horizontal="center" wrapText="1"/>
      <protection hidden="1"/>
    </xf>
    <xf numFmtId="0" fontId="0" fillId="26" borderId="0" xfId="0" applyFill="1" applyAlignment="1" applyProtection="1">
      <alignment wrapText="1"/>
      <protection hidden="1"/>
    </xf>
    <xf numFmtId="166" fontId="57" fillId="26" borderId="25" xfId="0" applyNumberFormat="1" applyFont="1" applyFill="1" applyBorder="1" applyAlignment="1" applyProtection="1">
      <alignment horizontal="left"/>
      <protection locked="0" hidden="1"/>
    </xf>
    <xf numFmtId="0" fontId="45" fillId="26" borderId="0" xfId="0" applyFont="1" applyFill="1" applyAlignment="1" applyProtection="1">
      <alignment horizontal="left" vertical="top" wrapText="1"/>
      <protection hidden="1"/>
    </xf>
    <xf numFmtId="0" fontId="45" fillId="0" borderId="0" xfId="0" applyFont="1" applyAlignment="1" applyProtection="1">
      <alignment horizontal="left" vertical="top" wrapText="1"/>
      <protection hidden="1"/>
    </xf>
    <xf numFmtId="0" fontId="101" fillId="26" borderId="0" xfId="0" applyFont="1" applyFill="1" applyAlignment="1" applyProtection="1">
      <alignment horizontal="left" vertical="center" wrapText="1"/>
      <protection hidden="1"/>
    </xf>
    <xf numFmtId="0" fontId="101" fillId="0" borderId="0" xfId="0" applyFont="1" applyAlignment="1">
      <alignment wrapText="1"/>
    </xf>
    <xf numFmtId="0" fontId="49" fillId="26" borderId="0" xfId="0" applyFont="1" applyFill="1" applyAlignment="1" applyProtection="1">
      <alignment horizontal="center" vertical="center" wrapText="1"/>
      <protection hidden="1"/>
    </xf>
    <xf numFmtId="0" fontId="96" fillId="26" borderId="26" xfId="0" applyFont="1" applyFill="1" applyBorder="1" applyAlignment="1" applyProtection="1">
      <alignment horizontal="center" vertical="center" wrapText="1"/>
      <protection hidden="1"/>
    </xf>
    <xf numFmtId="0" fontId="15" fillId="0" borderId="0" xfId="0" applyFont="1" applyAlignment="1" applyProtection="1">
      <alignment horizontal="right" vertical="center"/>
      <protection hidden="1"/>
    </xf>
    <xf numFmtId="0" fontId="101" fillId="26" borderId="0" xfId="0" applyFont="1" applyFill="1" applyAlignment="1">
      <alignment wrapText="1"/>
    </xf>
    <xf numFmtId="0" fontId="36" fillId="26" borderId="26" xfId="0" applyFont="1" applyFill="1" applyBorder="1" applyAlignment="1" applyProtection="1">
      <alignment horizontal="center" wrapText="1"/>
      <protection locked="0" hidden="1"/>
    </xf>
    <xf numFmtId="0" fontId="36" fillId="26" borderId="25" xfId="0" applyFont="1" applyFill="1" applyBorder="1" applyAlignment="1" applyProtection="1">
      <alignment horizontal="center" wrapText="1"/>
      <protection locked="0" hidden="1"/>
    </xf>
    <xf numFmtId="0" fontId="36" fillId="26" borderId="0" xfId="0" applyFont="1" applyFill="1" applyAlignment="1" applyProtection="1">
      <alignment horizontal="center" wrapText="1"/>
      <protection locked="0" hidden="1"/>
    </xf>
    <xf numFmtId="1" fontId="36" fillId="26" borderId="0" xfId="0" applyNumberFormat="1" applyFont="1" applyFill="1" applyAlignment="1" applyProtection="1">
      <alignment horizontal="center" wrapText="1"/>
      <protection locked="0" hidden="1"/>
    </xf>
    <xf numFmtId="0" fontId="36" fillId="24" borderId="37" xfId="0" applyFont="1" applyFill="1" applyBorder="1" applyAlignment="1" applyProtection="1">
      <alignment horizontal="center" vertical="center" wrapText="1"/>
      <protection hidden="1"/>
    </xf>
    <xf numFmtId="0" fontId="36" fillId="24" borderId="42" xfId="0" applyFont="1" applyFill="1" applyBorder="1" applyAlignment="1" applyProtection="1">
      <alignment horizontal="center" vertical="center" wrapText="1"/>
      <protection hidden="1"/>
    </xf>
    <xf numFmtId="0" fontId="70" fillId="29" borderId="39" xfId="0" applyFont="1" applyFill="1" applyBorder="1" applyAlignment="1" applyProtection="1">
      <alignment horizontal="center" vertical="center" wrapText="1"/>
      <protection hidden="1"/>
    </xf>
    <xf numFmtId="0" fontId="70" fillId="29" borderId="0" xfId="0" applyFont="1" applyFill="1" applyAlignment="1" applyProtection="1">
      <alignment horizontal="center" vertical="center" wrapText="1"/>
      <protection hidden="1"/>
    </xf>
    <xf numFmtId="0" fontId="70" fillId="29" borderId="31" xfId="0" applyFont="1" applyFill="1" applyBorder="1" applyAlignment="1" applyProtection="1">
      <alignment horizontal="center" vertical="center" wrapText="1"/>
      <protection hidden="1"/>
    </xf>
    <xf numFmtId="0" fontId="70" fillId="29" borderId="45" xfId="0" applyFont="1" applyFill="1" applyBorder="1" applyAlignment="1" applyProtection="1">
      <alignment horizontal="center" vertical="center" wrapText="1"/>
      <protection hidden="1"/>
    </xf>
    <xf numFmtId="0" fontId="70" fillId="29" borderId="30" xfId="0" applyFont="1" applyFill="1" applyBorder="1" applyAlignment="1" applyProtection="1">
      <alignment horizontal="center" vertical="center" wrapText="1"/>
      <protection hidden="1"/>
    </xf>
    <xf numFmtId="0" fontId="70" fillId="29" borderId="22" xfId="0" applyFont="1" applyFill="1" applyBorder="1" applyAlignment="1" applyProtection="1">
      <alignment horizontal="center" vertical="center" wrapText="1"/>
      <protection hidden="1"/>
    </xf>
    <xf numFmtId="0" fontId="41" fillId="29" borderId="37" xfId="94" applyFont="1" applyFill="1" applyBorder="1" applyAlignment="1" applyProtection="1">
      <alignment horizontal="center" vertical="center" wrapText="1"/>
      <protection hidden="1"/>
    </xf>
    <xf numFmtId="0" fontId="41" fillId="29" borderId="42" xfId="94" applyFont="1" applyFill="1" applyBorder="1" applyAlignment="1" applyProtection="1">
      <alignment horizontal="center" vertical="center" wrapText="1"/>
      <protection hidden="1"/>
    </xf>
    <xf numFmtId="0" fontId="41" fillId="29" borderId="38" xfId="94" applyFont="1" applyFill="1" applyBorder="1" applyAlignment="1" applyProtection="1">
      <alignment horizontal="center" vertical="center" wrapText="1"/>
      <protection hidden="1"/>
    </xf>
    <xf numFmtId="0" fontId="41" fillId="29" borderId="39" xfId="94" applyFont="1" applyFill="1" applyBorder="1" applyAlignment="1" applyProtection="1">
      <alignment horizontal="center" vertical="center" wrapText="1"/>
      <protection hidden="1"/>
    </xf>
    <xf numFmtId="0" fontId="41" fillId="29" borderId="0" xfId="94" applyFont="1" applyFill="1" applyAlignment="1" applyProtection="1">
      <alignment horizontal="center" vertical="center" wrapText="1"/>
      <protection hidden="1"/>
    </xf>
    <xf numFmtId="0" fontId="41" fillId="29" borderId="31" xfId="94" applyFont="1" applyFill="1" applyBorder="1" applyAlignment="1" applyProtection="1">
      <alignment horizontal="center" vertical="center" wrapText="1"/>
      <protection hidden="1"/>
    </xf>
    <xf numFmtId="0" fontId="41" fillId="29" borderId="45" xfId="94" applyFont="1" applyFill="1" applyBorder="1" applyAlignment="1" applyProtection="1">
      <alignment horizontal="center" vertical="center" wrapText="1"/>
      <protection hidden="1"/>
    </xf>
    <xf numFmtId="0" fontId="41" fillId="29" borderId="30" xfId="94" applyFont="1" applyFill="1" applyBorder="1" applyAlignment="1" applyProtection="1">
      <alignment horizontal="center" vertical="center" wrapText="1"/>
      <protection hidden="1"/>
    </xf>
    <xf numFmtId="0" fontId="41" fillId="29" borderId="22" xfId="94" applyFont="1" applyFill="1" applyBorder="1" applyAlignment="1" applyProtection="1">
      <alignment horizontal="center" vertical="center" wrapText="1"/>
      <protection hidden="1"/>
    </xf>
    <xf numFmtId="0" fontId="79" fillId="25" borderId="0" xfId="0" applyFont="1" applyFill="1" applyAlignment="1" applyProtection="1">
      <alignment horizontal="center" vertical="center" wrapText="1"/>
      <protection hidden="1"/>
    </xf>
    <xf numFmtId="3" fontId="68" fillId="26" borderId="0" xfId="0" applyNumberFormat="1" applyFont="1" applyFill="1" applyAlignment="1" applyProtection="1">
      <alignment horizontal="left" wrapText="1"/>
      <protection hidden="1"/>
    </xf>
    <xf numFmtId="3" fontId="68" fillId="26" borderId="0" xfId="0" applyNumberFormat="1" applyFont="1" applyFill="1" applyAlignment="1" applyProtection="1">
      <alignment horizontal="left"/>
      <protection hidden="1"/>
    </xf>
    <xf numFmtId="0" fontId="38" fillId="26" borderId="34" xfId="0" applyFont="1" applyFill="1" applyBorder="1" applyAlignment="1" applyProtection="1">
      <alignment horizontal="left" wrapText="1"/>
      <protection locked="0" hidden="1"/>
    </xf>
    <xf numFmtId="0" fontId="38" fillId="26" borderId="28" xfId="0" applyFont="1" applyFill="1" applyBorder="1" applyAlignment="1" applyProtection="1">
      <alignment horizontal="left" wrapText="1"/>
      <protection locked="0" hidden="1"/>
    </xf>
    <xf numFmtId="0" fontId="36" fillId="42" borderId="40" xfId="335" applyFont="1" applyFill="1" applyBorder="1" applyAlignment="1" applyProtection="1">
      <alignment horizontal="right" wrapText="1"/>
      <protection hidden="1"/>
    </xf>
    <xf numFmtId="0" fontId="36" fillId="42" borderId="44" xfId="335" applyFont="1" applyFill="1" applyBorder="1" applyAlignment="1" applyProtection="1">
      <alignment horizontal="right" wrapText="1"/>
      <protection hidden="1"/>
    </xf>
    <xf numFmtId="0" fontId="36" fillId="42" borderId="41" xfId="335" applyFont="1" applyFill="1" applyBorder="1" applyAlignment="1" applyProtection="1">
      <alignment horizontal="right" wrapText="1"/>
      <protection hidden="1"/>
    </xf>
    <xf numFmtId="0" fontId="40" fillId="27" borderId="14" xfId="335" applyFont="1" applyFill="1" applyBorder="1" applyAlignment="1" applyProtection="1">
      <alignment horizontal="center" vertical="center" wrapText="1"/>
      <protection hidden="1"/>
    </xf>
    <xf numFmtId="0" fontId="40" fillId="27" borderId="33" xfId="335" applyFont="1" applyFill="1" applyBorder="1" applyAlignment="1" applyProtection="1">
      <alignment horizontal="center" vertical="center" wrapText="1"/>
      <protection hidden="1"/>
    </xf>
    <xf numFmtId="0" fontId="36" fillId="26" borderId="29" xfId="0" applyFont="1" applyFill="1" applyBorder="1" applyAlignment="1" applyProtection="1">
      <alignment horizontal="center" wrapText="1"/>
      <protection hidden="1"/>
    </xf>
    <xf numFmtId="3" fontId="36" fillId="26" borderId="0" xfId="0" applyNumberFormat="1" applyFont="1" applyFill="1" applyAlignment="1" applyProtection="1">
      <alignment horizontal="center" wrapText="1"/>
      <protection hidden="1"/>
    </xf>
    <xf numFmtId="0" fontId="64" fillId="26" borderId="45" xfId="0" applyFont="1" applyFill="1" applyBorder="1" applyAlignment="1" applyProtection="1">
      <alignment horizontal="center" vertical="center" wrapText="1"/>
      <protection hidden="1"/>
    </xf>
    <xf numFmtId="0" fontId="64" fillId="26" borderId="30" xfId="0" applyFont="1" applyFill="1" applyBorder="1" applyAlignment="1" applyProtection="1">
      <alignment horizontal="center" vertical="center" wrapText="1"/>
      <protection hidden="1"/>
    </xf>
    <xf numFmtId="0" fontId="64" fillId="26" borderId="14" xfId="0" applyFont="1" applyFill="1" applyBorder="1" applyAlignment="1" applyProtection="1">
      <alignment horizontal="center" vertical="center" wrapText="1"/>
      <protection hidden="1"/>
    </xf>
    <xf numFmtId="0" fontId="64" fillId="26" borderId="35" xfId="0" applyFont="1" applyFill="1" applyBorder="1" applyAlignment="1" applyProtection="1">
      <alignment horizontal="center" vertical="center" wrapText="1"/>
      <protection hidden="1"/>
    </xf>
    <xf numFmtId="164" fontId="78" fillId="33" borderId="13" xfId="0" applyNumberFormat="1" applyFont="1" applyFill="1" applyBorder="1" applyAlignment="1" applyProtection="1">
      <alignment horizontal="center" vertical="center"/>
      <protection locked="0" hidden="1"/>
    </xf>
    <xf numFmtId="164" fontId="78" fillId="33" borderId="15" xfId="0" applyNumberFormat="1" applyFont="1" applyFill="1" applyBorder="1" applyAlignment="1" applyProtection="1">
      <alignment horizontal="center" vertical="center"/>
      <protection locked="0" hidden="1"/>
    </xf>
    <xf numFmtId="164" fontId="78" fillId="33" borderId="16" xfId="0" applyNumberFormat="1" applyFont="1" applyFill="1" applyBorder="1" applyAlignment="1" applyProtection="1">
      <alignment horizontal="center" vertical="center"/>
      <protection locked="0" hidden="1"/>
    </xf>
    <xf numFmtId="0" fontId="44" fillId="26" borderId="0" xfId="0" applyFont="1" applyFill="1" applyAlignment="1" applyProtection="1">
      <alignment horizontal="center" vertical="center" wrapText="1"/>
      <protection hidden="1"/>
    </xf>
    <xf numFmtId="0" fontId="78" fillId="26" borderId="0" xfId="0" applyFont="1" applyFill="1" applyAlignment="1" applyProtection="1">
      <alignment horizontal="center" vertical="center"/>
      <protection hidden="1"/>
    </xf>
    <xf numFmtId="0" fontId="65" fillId="24" borderId="14" xfId="0" applyFont="1" applyFill="1" applyBorder="1" applyProtection="1">
      <protection hidden="1"/>
    </xf>
    <xf numFmtId="0" fontId="0" fillId="24" borderId="15" xfId="0" applyFill="1" applyBorder="1" applyProtection="1">
      <protection hidden="1"/>
    </xf>
    <xf numFmtId="0" fontId="0" fillId="24" borderId="16" xfId="0" applyFill="1" applyBorder="1" applyProtection="1">
      <protection hidden="1"/>
    </xf>
    <xf numFmtId="0" fontId="36" fillId="26" borderId="0" xfId="0" applyFont="1" applyFill="1" applyAlignment="1" applyProtection="1">
      <alignment horizontal="right" vertical="center" wrapText="1"/>
      <protection hidden="1"/>
    </xf>
    <xf numFmtId="0" fontId="59" fillId="26" borderId="0" xfId="0" applyFont="1" applyFill="1" applyAlignment="1" applyProtection="1">
      <alignment vertical="center" wrapText="1"/>
      <protection hidden="1"/>
    </xf>
    <xf numFmtId="0" fontId="36" fillId="26" borderId="26" xfId="0" applyFont="1" applyFill="1" applyBorder="1" applyAlignment="1" applyProtection="1">
      <alignment horizontal="center" vertical="center" wrapText="1"/>
      <protection hidden="1"/>
    </xf>
    <xf numFmtId="0" fontId="78" fillId="26" borderId="37" xfId="0" applyFont="1" applyFill="1" applyBorder="1" applyAlignment="1" applyProtection="1">
      <alignment vertical="center" wrapText="1"/>
      <protection locked="0"/>
    </xf>
    <xf numFmtId="0" fontId="78" fillId="26" borderId="42" xfId="0" applyFont="1" applyFill="1" applyBorder="1" applyAlignment="1" applyProtection="1">
      <alignment vertical="center" wrapText="1"/>
      <protection locked="0"/>
    </xf>
    <xf numFmtId="0" fontId="78" fillId="26" borderId="38" xfId="0" applyFont="1" applyFill="1" applyBorder="1" applyAlignment="1" applyProtection="1">
      <alignment vertical="center" wrapText="1"/>
      <protection locked="0"/>
    </xf>
    <xf numFmtId="0" fontId="78" fillId="26" borderId="45" xfId="0" applyFont="1" applyFill="1" applyBorder="1" applyAlignment="1" applyProtection="1">
      <alignment vertical="center" wrapText="1"/>
      <protection locked="0"/>
    </xf>
    <xf numFmtId="0" fontId="78" fillId="26" borderId="30" xfId="0" applyFont="1" applyFill="1" applyBorder="1" applyAlignment="1" applyProtection="1">
      <alignment vertical="center" wrapText="1"/>
      <protection locked="0"/>
    </xf>
    <xf numFmtId="0" fontId="78" fillId="26" borderId="22" xfId="0" applyFont="1" applyFill="1" applyBorder="1" applyAlignment="1" applyProtection="1">
      <alignment vertical="center" wrapText="1"/>
      <protection locked="0"/>
    </xf>
    <xf numFmtId="0" fontId="59" fillId="26" borderId="0" xfId="0" applyFont="1" applyFill="1" applyAlignment="1" applyProtection="1">
      <alignment horizontal="center" vertical="center" wrapText="1"/>
      <protection hidden="1"/>
    </xf>
    <xf numFmtId="0" fontId="39" fillId="32" borderId="14" xfId="0" applyFont="1" applyFill="1" applyBorder="1" applyAlignment="1" applyProtection="1">
      <alignment horizontal="center" vertical="center" wrapText="1"/>
      <protection hidden="1"/>
    </xf>
    <xf numFmtId="0" fontId="39" fillId="32" borderId="35" xfId="0" applyFont="1" applyFill="1" applyBorder="1" applyAlignment="1" applyProtection="1">
      <alignment horizontal="center" vertical="center" wrapText="1"/>
      <protection hidden="1"/>
    </xf>
    <xf numFmtId="0" fontId="59" fillId="26" borderId="0" xfId="335" applyFont="1" applyFill="1" applyAlignment="1" applyProtection="1">
      <alignment horizontal="center" wrapText="1"/>
      <protection hidden="1"/>
    </xf>
    <xf numFmtId="0" fontId="59" fillId="26" borderId="52" xfId="335" applyFont="1" applyFill="1" applyBorder="1" applyAlignment="1" applyProtection="1">
      <alignment horizontal="center" wrapText="1"/>
      <protection hidden="1"/>
    </xf>
    <xf numFmtId="0" fontId="59" fillId="26" borderId="26" xfId="335" applyFont="1" applyFill="1" applyBorder="1" applyAlignment="1" applyProtection="1">
      <alignment horizontal="center"/>
      <protection locked="0" hidden="1"/>
    </xf>
    <xf numFmtId="0" fontId="59" fillId="26" borderId="25" xfId="335" applyFont="1" applyFill="1" applyBorder="1" applyAlignment="1" applyProtection="1">
      <alignment horizontal="center" wrapText="1"/>
      <protection locked="0" hidden="1"/>
    </xf>
    <xf numFmtId="0" fontId="59" fillId="26" borderId="25" xfId="335" applyFont="1" applyFill="1" applyBorder="1" applyAlignment="1" applyProtection="1">
      <alignment horizontal="center"/>
      <protection locked="0" hidden="1"/>
    </xf>
    <xf numFmtId="0" fontId="36" fillId="42" borderId="40" xfId="0" applyFont="1" applyFill="1" applyBorder="1" applyAlignment="1" applyProtection="1">
      <alignment horizontal="right" wrapText="1"/>
      <protection hidden="1"/>
    </xf>
    <xf numFmtId="0" fontId="36" fillId="42" borderId="44" xfId="0" applyFont="1" applyFill="1" applyBorder="1" applyAlignment="1" applyProtection="1">
      <alignment horizontal="right" wrapText="1"/>
      <protection hidden="1"/>
    </xf>
    <xf numFmtId="0" fontId="36" fillId="42" borderId="41" xfId="0" applyFont="1" applyFill="1" applyBorder="1" applyAlignment="1" applyProtection="1">
      <alignment horizontal="right" wrapText="1"/>
      <protection hidden="1"/>
    </xf>
    <xf numFmtId="0" fontId="61" fillId="26" borderId="0" xfId="0" applyFont="1" applyFill="1" applyAlignment="1" applyProtection="1">
      <alignment horizontal="center" vertical="center"/>
      <protection hidden="1"/>
    </xf>
    <xf numFmtId="0" fontId="78" fillId="26" borderId="14" xfId="0" applyFont="1" applyFill="1" applyBorder="1" applyAlignment="1" applyProtection="1">
      <alignment vertical="center" wrapText="1"/>
      <protection locked="0"/>
    </xf>
    <xf numFmtId="0" fontId="136" fillId="26" borderId="15" xfId="0" applyFont="1" applyFill="1" applyBorder="1" applyAlignment="1" applyProtection="1">
      <alignment vertical="center" wrapText="1"/>
      <protection locked="0"/>
    </xf>
    <xf numFmtId="0" fontId="136" fillId="26" borderId="16" xfId="0" applyFont="1" applyFill="1" applyBorder="1" applyAlignment="1" applyProtection="1">
      <alignment vertical="center" wrapText="1"/>
      <protection locked="0"/>
    </xf>
    <xf numFmtId="0" fontId="139" fillId="26" borderId="0" xfId="0" quotePrefix="1" applyFont="1" applyFill="1" applyAlignment="1" applyProtection="1">
      <alignment horizontal="center" vertical="center" wrapText="1"/>
      <protection hidden="1"/>
    </xf>
    <xf numFmtId="0" fontId="139" fillId="26"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0" borderId="31" xfId="0" applyFont="1" applyBorder="1" applyAlignment="1" applyProtection="1">
      <alignment horizontal="center" vertical="center" wrapText="1"/>
      <protection hidden="1"/>
    </xf>
    <xf numFmtId="0" fontId="68" fillId="26" borderId="14" xfId="94" applyFont="1" applyFill="1" applyBorder="1" applyAlignment="1" applyProtection="1">
      <alignment horizontal="center" vertical="top" wrapText="1"/>
      <protection hidden="1"/>
    </xf>
    <xf numFmtId="0" fontId="68" fillId="26" borderId="15" xfId="94" applyFont="1" applyFill="1" applyBorder="1" applyAlignment="1" applyProtection="1">
      <alignment horizontal="center" vertical="top" wrapText="1"/>
      <protection hidden="1"/>
    </xf>
    <xf numFmtId="0" fontId="68" fillId="26" borderId="16" xfId="94" applyFont="1" applyFill="1" applyBorder="1" applyAlignment="1" applyProtection="1">
      <alignment horizontal="center" vertical="top" wrapText="1"/>
      <protection hidden="1"/>
    </xf>
    <xf numFmtId="0" fontId="131" fillId="26" borderId="14" xfId="0" applyFont="1" applyFill="1" applyBorder="1" applyAlignment="1" applyProtection="1">
      <alignment horizontal="center" vertical="top" wrapText="1"/>
      <protection hidden="1"/>
    </xf>
    <xf numFmtId="0" fontId="44" fillId="26" borderId="15" xfId="0" applyFont="1" applyFill="1" applyBorder="1" applyAlignment="1" applyProtection="1">
      <alignment horizontal="center" vertical="top" wrapText="1"/>
      <protection hidden="1"/>
    </xf>
    <xf numFmtId="0" fontId="44" fillId="26" borderId="16" xfId="0" applyFont="1" applyFill="1" applyBorder="1" applyAlignment="1" applyProtection="1">
      <alignment horizontal="center" vertical="top" wrapText="1"/>
      <protection hidden="1"/>
    </xf>
    <xf numFmtId="0" fontId="36" fillId="26" borderId="0" xfId="0" applyFont="1" applyFill="1" applyAlignment="1" applyProtection="1">
      <alignment horizontal="center" wrapText="1"/>
      <protection hidden="1"/>
    </xf>
    <xf numFmtId="0" fontId="0" fillId="26" borderId="0" xfId="0" applyFill="1" applyAlignment="1" applyProtection="1">
      <alignment horizontal="center"/>
      <protection hidden="1"/>
    </xf>
    <xf numFmtId="0" fontId="78" fillId="26" borderId="0" xfId="0" applyFont="1" applyFill="1" applyAlignment="1" applyProtection="1">
      <alignment horizontal="center" vertical="center" wrapText="1"/>
      <protection hidden="1"/>
    </xf>
    <xf numFmtId="0" fontId="136" fillId="26" borderId="0" xfId="0" applyFont="1" applyFill="1" applyAlignment="1" applyProtection="1">
      <alignment horizontal="center" vertical="center" wrapText="1"/>
      <protection hidden="1"/>
    </xf>
    <xf numFmtId="0" fontId="38" fillId="26" borderId="37" xfId="0" applyFont="1" applyFill="1" applyBorder="1" applyAlignment="1" applyProtection="1">
      <alignment horizontal="left" wrapText="1"/>
      <protection locked="0" hidden="1"/>
    </xf>
    <xf numFmtId="0" fontId="38" fillId="26" borderId="69" xfId="0" applyFont="1" applyFill="1" applyBorder="1" applyAlignment="1" applyProtection="1">
      <alignment horizontal="left" wrapText="1"/>
      <protection locked="0" hidden="1"/>
    </xf>
    <xf numFmtId="0" fontId="76" fillId="26" borderId="0" xfId="0" applyFont="1" applyFill="1" applyAlignment="1" applyProtection="1">
      <alignment horizontal="center" vertical="center" wrapText="1"/>
      <protection hidden="1"/>
    </xf>
    <xf numFmtId="3" fontId="68" fillId="26" borderId="0" xfId="335" applyNumberFormat="1" applyFont="1" applyFill="1" applyAlignment="1" applyProtection="1">
      <alignment horizontal="right" wrapText="1"/>
      <protection hidden="1"/>
    </xf>
    <xf numFmtId="0" fontId="38" fillId="26" borderId="70" xfId="0" applyFont="1" applyFill="1" applyBorder="1" applyAlignment="1" applyProtection="1">
      <alignment horizontal="left" wrapText="1"/>
      <protection locked="0" hidden="1"/>
    </xf>
    <xf numFmtId="0" fontId="38" fillId="26" borderId="71" xfId="0" applyFont="1" applyFill="1" applyBorder="1" applyAlignment="1" applyProtection="1">
      <alignment horizontal="left" wrapText="1"/>
      <protection locked="0" hidden="1"/>
    </xf>
    <xf numFmtId="0" fontId="100" fillId="26" borderId="0" xfId="0" applyFont="1" applyFill="1" applyAlignment="1" applyProtection="1">
      <alignment horizontal="left" vertical="top" wrapText="1"/>
      <protection hidden="1"/>
    </xf>
    <xf numFmtId="0" fontId="100" fillId="26" borderId="29" xfId="0" applyFont="1" applyFill="1" applyBorder="1" applyAlignment="1" applyProtection="1">
      <alignment horizontal="center" vertical="center" wrapText="1"/>
      <protection hidden="1"/>
    </xf>
    <xf numFmtId="0" fontId="79" fillId="26" borderId="0" xfId="0" applyFont="1" applyFill="1" applyAlignment="1" applyProtection="1">
      <alignment horizontal="center" vertical="center" wrapText="1"/>
      <protection hidden="1"/>
    </xf>
    <xf numFmtId="0" fontId="37" fillId="0" borderId="0" xfId="0" applyFont="1" applyAlignment="1" applyProtection="1">
      <alignment horizontal="left" wrapText="1"/>
      <protection hidden="1"/>
    </xf>
    <xf numFmtId="0" fontId="0" fillId="0" borderId="0" xfId="0" applyAlignment="1" applyProtection="1">
      <alignment wrapText="1"/>
      <protection hidden="1"/>
    </xf>
    <xf numFmtId="0" fontId="38" fillId="26" borderId="40" xfId="0" applyFont="1" applyFill="1" applyBorder="1" applyAlignment="1" applyProtection="1">
      <alignment horizontal="left" wrapText="1"/>
      <protection locked="0" hidden="1"/>
    </xf>
    <xf numFmtId="0" fontId="38" fillId="26" borderId="41" xfId="0" applyFont="1" applyFill="1" applyBorder="1" applyAlignment="1" applyProtection="1">
      <alignment horizontal="left" wrapText="1"/>
      <protection locked="0" hidden="1"/>
    </xf>
    <xf numFmtId="0" fontId="37" fillId="0" borderId="0" xfId="0" applyFont="1" applyAlignment="1" applyProtection="1">
      <alignment horizontal="right" vertical="center" wrapText="1"/>
      <protection hidden="1"/>
    </xf>
    <xf numFmtId="0" fontId="57" fillId="0" borderId="0" xfId="0" applyFont="1" applyAlignment="1" applyProtection="1">
      <alignment wrapText="1"/>
      <protection hidden="1"/>
    </xf>
    <xf numFmtId="0" fontId="57" fillId="0" borderId="31" xfId="0" applyFont="1" applyBorder="1" applyAlignment="1" applyProtection="1">
      <alignment wrapText="1"/>
      <protection hidden="1"/>
    </xf>
    <xf numFmtId="0" fontId="56" fillId="26" borderId="30" xfId="0" applyFont="1" applyFill="1" applyBorder="1" applyAlignment="1" applyProtection="1">
      <alignment horizontal="right" vertical="center" wrapText="1"/>
      <protection hidden="1"/>
    </xf>
    <xf numFmtId="0" fontId="0" fillId="0" borderId="30" xfId="0" applyBorder="1" applyAlignment="1" applyProtection="1">
      <alignment vertical="center" wrapText="1"/>
      <protection hidden="1"/>
    </xf>
    <xf numFmtId="0" fontId="41" fillId="25" borderId="14" xfId="0" applyFont="1" applyFill="1" applyBorder="1" applyAlignment="1" applyProtection="1">
      <alignment horizontal="left" vertical="center" wrapText="1"/>
      <protection hidden="1"/>
    </xf>
    <xf numFmtId="0" fontId="41" fillId="25" borderId="15" xfId="0" applyFont="1" applyFill="1" applyBorder="1" applyAlignment="1" applyProtection="1">
      <alignment horizontal="left" vertical="center" wrapText="1"/>
      <protection hidden="1"/>
    </xf>
    <xf numFmtId="0" fontId="41" fillId="25" borderId="16" xfId="0" applyFont="1" applyFill="1" applyBorder="1" applyAlignment="1" applyProtection="1">
      <alignment horizontal="left" vertical="center" wrapText="1"/>
      <protection hidden="1"/>
    </xf>
    <xf numFmtId="0" fontId="65" fillId="26" borderId="14" xfId="0" applyFont="1" applyFill="1" applyBorder="1" applyAlignment="1" applyProtection="1">
      <alignment horizontal="center" vertical="center" wrapText="1"/>
      <protection hidden="1"/>
    </xf>
    <xf numFmtId="0" fontId="65" fillId="26" borderId="35" xfId="0" applyFont="1" applyFill="1" applyBorder="1" applyAlignment="1" applyProtection="1">
      <alignment horizontal="center" vertical="center" wrapText="1"/>
      <protection hidden="1"/>
    </xf>
    <xf numFmtId="164" fontId="59" fillId="26" borderId="13" xfId="0" applyNumberFormat="1" applyFont="1" applyFill="1" applyBorder="1" applyAlignment="1" applyProtection="1">
      <alignment horizontal="center" vertical="center"/>
      <protection hidden="1"/>
    </xf>
    <xf numFmtId="164" fontId="59" fillId="26" borderId="15" xfId="0" applyNumberFormat="1" applyFont="1" applyFill="1" applyBorder="1" applyAlignment="1" applyProtection="1">
      <alignment horizontal="center" vertical="center"/>
      <protection hidden="1"/>
    </xf>
    <xf numFmtId="0" fontId="39" fillId="32" borderId="13" xfId="0" applyFont="1" applyFill="1" applyBorder="1" applyAlignment="1" applyProtection="1">
      <alignment horizontal="center" vertical="center" wrapText="1"/>
      <protection hidden="1"/>
    </xf>
    <xf numFmtId="0" fontId="35" fillId="32" borderId="15" xfId="0" applyFont="1" applyFill="1" applyBorder="1" applyAlignment="1" applyProtection="1">
      <alignment horizontal="center" vertical="center" wrapText="1"/>
      <protection hidden="1"/>
    </xf>
    <xf numFmtId="0" fontId="35" fillId="32" borderId="16" xfId="0" applyFont="1" applyFill="1" applyBorder="1" applyAlignment="1" applyProtection="1">
      <alignment horizontal="center" vertical="center" wrapText="1"/>
      <protection hidden="1"/>
    </xf>
    <xf numFmtId="164" fontId="36" fillId="34" borderId="14" xfId="0" quotePrefix="1" applyNumberFormat="1" applyFont="1" applyFill="1" applyBorder="1" applyAlignment="1" applyProtection="1">
      <alignment horizontal="center" vertical="center"/>
      <protection hidden="1"/>
    </xf>
    <xf numFmtId="164" fontId="36" fillId="34" borderId="16" xfId="0" applyNumberFormat="1" applyFont="1" applyFill="1" applyBorder="1" applyAlignment="1" applyProtection="1">
      <alignment horizontal="center" vertical="center"/>
      <protection hidden="1"/>
    </xf>
    <xf numFmtId="0" fontId="64" fillId="35" borderId="45" xfId="0" applyFont="1" applyFill="1" applyBorder="1" applyAlignment="1" applyProtection="1">
      <alignment horizontal="center" vertical="center" wrapText="1"/>
      <protection hidden="1"/>
    </xf>
    <xf numFmtId="0" fontId="64" fillId="35" borderId="54" xfId="0" applyFont="1" applyFill="1" applyBorder="1" applyAlignment="1" applyProtection="1">
      <alignment horizontal="center" vertical="center" wrapText="1"/>
      <protection hidden="1"/>
    </xf>
    <xf numFmtId="0" fontId="39" fillId="32" borderId="15" xfId="0" applyFont="1" applyFill="1" applyBorder="1" applyAlignment="1" applyProtection="1">
      <alignment horizontal="center" vertical="center" wrapText="1"/>
      <protection hidden="1"/>
    </xf>
    <xf numFmtId="164" fontId="59" fillId="26" borderId="57" xfId="0" applyNumberFormat="1" applyFont="1" applyFill="1" applyBorder="1" applyAlignment="1" applyProtection="1">
      <alignment horizontal="center" vertical="top"/>
      <protection hidden="1"/>
    </xf>
    <xf numFmtId="164" fontId="59" fillId="26" borderId="30" xfId="0" applyNumberFormat="1" applyFont="1" applyFill="1" applyBorder="1" applyAlignment="1" applyProtection="1">
      <alignment horizontal="center" vertical="top"/>
      <protection hidden="1"/>
    </xf>
    <xf numFmtId="164" fontId="59" fillId="26" borderId="22" xfId="0" applyNumberFormat="1" applyFont="1" applyFill="1" applyBorder="1" applyAlignment="1" applyProtection="1">
      <alignment horizontal="center" vertical="top"/>
      <protection hidden="1"/>
    </xf>
    <xf numFmtId="164" fontId="59" fillId="26" borderId="59" xfId="0" applyNumberFormat="1" applyFont="1" applyFill="1" applyBorder="1" applyAlignment="1" applyProtection="1">
      <alignment horizontal="center" vertical="center"/>
      <protection hidden="1"/>
    </xf>
    <xf numFmtId="164" fontId="59" fillId="26" borderId="0" xfId="0" applyNumberFormat="1" applyFont="1" applyFill="1" applyAlignment="1" applyProtection="1">
      <alignment horizontal="center" vertical="center"/>
      <protection hidden="1"/>
    </xf>
    <xf numFmtId="0" fontId="64" fillId="26" borderId="39" xfId="0" applyFont="1" applyFill="1" applyBorder="1" applyAlignment="1" applyProtection="1">
      <alignment horizontal="center" vertical="center" wrapText="1"/>
      <protection hidden="1"/>
    </xf>
    <xf numFmtId="0" fontId="64" fillId="26" borderId="58" xfId="0" applyFont="1" applyFill="1" applyBorder="1" applyAlignment="1" applyProtection="1">
      <alignment horizontal="center" vertical="center" wrapText="1"/>
      <protection hidden="1"/>
    </xf>
    <xf numFmtId="164" fontId="68" fillId="0" borderId="59" xfId="0" applyNumberFormat="1" applyFont="1" applyBorder="1" applyAlignment="1" applyProtection="1">
      <alignment horizontal="center" vertical="center"/>
      <protection hidden="1"/>
    </xf>
    <xf numFmtId="164" fontId="68" fillId="0" borderId="0" xfId="0" applyNumberFormat="1" applyFont="1" applyAlignment="1" applyProtection="1">
      <alignment horizontal="center" vertical="center"/>
      <protection hidden="1"/>
    </xf>
    <xf numFmtId="0" fontId="41" fillId="25" borderId="37" xfId="0" applyFont="1" applyFill="1" applyBorder="1" applyAlignment="1" applyProtection="1">
      <alignment horizontal="left" vertical="center" wrapText="1"/>
      <protection hidden="1"/>
    </xf>
    <xf numFmtId="0" fontId="41" fillId="25" borderId="42" xfId="0" applyFont="1" applyFill="1" applyBorder="1" applyAlignment="1" applyProtection="1">
      <alignment horizontal="left" vertical="center" wrapText="1"/>
      <protection hidden="1"/>
    </xf>
    <xf numFmtId="0" fontId="40" fillId="32" borderId="38" xfId="0" applyFont="1" applyFill="1" applyBorder="1" applyAlignment="1" applyProtection="1">
      <alignment horizontal="center" vertical="center" wrapText="1"/>
      <protection hidden="1"/>
    </xf>
    <xf numFmtId="0" fontId="0" fillId="0" borderId="22" xfId="0" applyBorder="1" applyAlignment="1" applyProtection="1">
      <alignment horizontal="center" vertical="center" wrapText="1"/>
      <protection hidden="1"/>
    </xf>
    <xf numFmtId="0" fontId="40" fillId="32" borderId="37" xfId="0" applyFont="1" applyFill="1" applyBorder="1" applyAlignment="1" applyProtection="1">
      <alignment horizontal="center" vertical="center" wrapText="1"/>
      <protection hidden="1"/>
    </xf>
    <xf numFmtId="0" fontId="0" fillId="0" borderId="45" xfId="0" applyBorder="1" applyAlignment="1" applyProtection="1">
      <alignment horizontal="center" vertical="center" wrapText="1"/>
      <protection hidden="1"/>
    </xf>
    <xf numFmtId="164" fontId="59" fillId="26" borderId="16" xfId="0" applyNumberFormat="1" applyFont="1" applyFill="1" applyBorder="1" applyAlignment="1" applyProtection="1">
      <alignment horizontal="center" vertical="center"/>
      <protection hidden="1"/>
    </xf>
    <xf numFmtId="164" fontId="44" fillId="33" borderId="15" xfId="0" quotePrefix="1" applyNumberFormat="1" applyFont="1" applyFill="1" applyBorder="1" applyAlignment="1" applyProtection="1">
      <alignment horizontal="center" vertical="center"/>
      <protection locked="0" hidden="1"/>
    </xf>
    <xf numFmtId="164" fontId="44" fillId="33" borderId="16" xfId="0" quotePrefix="1" applyNumberFormat="1" applyFont="1" applyFill="1" applyBorder="1" applyAlignment="1" applyProtection="1">
      <alignment horizontal="center" vertical="center"/>
      <protection locked="0" hidden="1"/>
    </xf>
    <xf numFmtId="0" fontId="65" fillId="46" borderId="14" xfId="0" applyFont="1" applyFill="1" applyBorder="1" applyProtection="1">
      <protection hidden="1"/>
    </xf>
    <xf numFmtId="0" fontId="0" fillId="46" borderId="15" xfId="0" applyFill="1" applyBorder="1" applyProtection="1">
      <protection hidden="1"/>
    </xf>
    <xf numFmtId="0" fontId="0" fillId="46" borderId="16" xfId="0" applyFill="1" applyBorder="1" applyProtection="1">
      <protection hidden="1"/>
    </xf>
    <xf numFmtId="0" fontId="36" fillId="38" borderId="14" xfId="0" applyFont="1" applyFill="1" applyBorder="1" applyAlignment="1" applyProtection="1">
      <alignment horizontal="center" vertical="center" wrapText="1"/>
      <protection hidden="1"/>
    </xf>
    <xf numFmtId="0" fontId="36" fillId="38" borderId="35" xfId="0" applyFont="1" applyFill="1" applyBorder="1" applyAlignment="1" applyProtection="1">
      <alignment horizontal="center" vertical="center" wrapText="1"/>
      <protection hidden="1"/>
    </xf>
    <xf numFmtId="164" fontId="68" fillId="26" borderId="27" xfId="0" quotePrefix="1" applyNumberFormat="1" applyFont="1" applyFill="1" applyBorder="1" applyAlignment="1" applyProtection="1">
      <alignment horizontal="center" vertical="center"/>
      <protection hidden="1"/>
    </xf>
    <xf numFmtId="164" fontId="68" fillId="26" borderId="25" xfId="0" applyNumberFormat="1" applyFont="1" applyFill="1" applyBorder="1" applyAlignment="1" applyProtection="1">
      <alignment horizontal="center" vertical="center"/>
      <protection hidden="1"/>
    </xf>
    <xf numFmtId="164" fontId="68" fillId="26" borderId="25" xfId="0" quotePrefix="1" applyNumberFormat="1" applyFont="1" applyFill="1" applyBorder="1" applyAlignment="1" applyProtection="1">
      <alignment horizontal="center" vertical="center"/>
      <protection hidden="1"/>
    </xf>
    <xf numFmtId="0" fontId="36" fillId="47" borderId="14" xfId="0" applyFont="1" applyFill="1" applyBorder="1" applyAlignment="1" applyProtection="1">
      <alignment horizontal="center" vertical="center" wrapText="1"/>
      <protection hidden="1"/>
    </xf>
    <xf numFmtId="0" fontId="36" fillId="47" borderId="16" xfId="0" applyFont="1" applyFill="1" applyBorder="1" applyAlignment="1" applyProtection="1">
      <alignment horizontal="center" vertical="center" wrapText="1"/>
      <protection hidden="1"/>
    </xf>
    <xf numFmtId="164" fontId="36" fillId="33" borderId="57" xfId="0" quotePrefix="1" applyNumberFormat="1" applyFont="1" applyFill="1" applyBorder="1" applyAlignment="1" applyProtection="1">
      <alignment horizontal="center" vertical="center"/>
      <protection locked="0" hidden="1"/>
    </xf>
    <xf numFmtId="164" fontId="36" fillId="33" borderId="22" xfId="0" quotePrefix="1" applyNumberFormat="1" applyFont="1" applyFill="1" applyBorder="1" applyAlignment="1" applyProtection="1">
      <alignment horizontal="center" vertical="center"/>
      <protection locked="0" hidden="1"/>
    </xf>
    <xf numFmtId="0" fontId="40" fillId="32" borderId="23" xfId="0" applyFont="1" applyFill="1" applyBorder="1" applyAlignment="1" applyProtection="1">
      <alignment horizontal="center" vertical="center" wrapText="1"/>
      <protection hidden="1"/>
    </xf>
    <xf numFmtId="0" fontId="40" fillId="32" borderId="24" xfId="0" applyFont="1" applyFill="1" applyBorder="1" applyAlignment="1" applyProtection="1">
      <alignment horizontal="center" vertical="center" wrapText="1"/>
      <protection hidden="1"/>
    </xf>
    <xf numFmtId="164" fontId="44" fillId="33" borderId="14" xfId="0" applyNumberFormat="1" applyFont="1" applyFill="1" applyBorder="1" applyAlignment="1" applyProtection="1">
      <alignment horizontal="center" vertical="center"/>
      <protection locked="0" hidden="1"/>
    </xf>
    <xf numFmtId="164" fontId="44" fillId="33" borderId="16" xfId="0" applyNumberFormat="1" applyFont="1" applyFill="1" applyBorder="1" applyAlignment="1" applyProtection="1">
      <alignment horizontal="center" vertical="center"/>
      <protection locked="0" hidden="1"/>
    </xf>
    <xf numFmtId="164" fontId="59" fillId="26" borderId="36" xfId="0" applyNumberFormat="1" applyFont="1" applyFill="1" applyBorder="1" applyAlignment="1" applyProtection="1">
      <alignment horizontal="center" vertical="center"/>
      <protection hidden="1"/>
    </xf>
    <xf numFmtId="164" fontId="59" fillId="26" borderId="26" xfId="0" applyNumberFormat="1" applyFont="1" applyFill="1" applyBorder="1" applyAlignment="1" applyProtection="1">
      <alignment horizontal="center" vertical="center"/>
      <protection hidden="1"/>
    </xf>
    <xf numFmtId="0" fontId="36" fillId="35" borderId="40" xfId="0" applyFont="1" applyFill="1" applyBorder="1" applyAlignment="1" applyProtection="1">
      <alignment horizontal="center" vertical="center" wrapText="1"/>
      <protection hidden="1"/>
    </xf>
    <xf numFmtId="0" fontId="40" fillId="35" borderId="41" xfId="0" applyFont="1" applyFill="1" applyBorder="1" applyAlignment="1" applyProtection="1">
      <alignment horizontal="center" vertical="center" wrapText="1"/>
      <protection hidden="1"/>
    </xf>
    <xf numFmtId="0" fontId="64" fillId="26" borderId="55" xfId="0" applyFont="1" applyFill="1" applyBorder="1" applyAlignment="1" applyProtection="1">
      <alignment horizontal="center" vertical="center" wrapText="1"/>
      <protection hidden="1"/>
    </xf>
    <xf numFmtId="0" fontId="64" fillId="26" borderId="56" xfId="0" applyFont="1" applyFill="1" applyBorder="1" applyAlignment="1" applyProtection="1">
      <alignment horizontal="center" vertical="center" wrapText="1"/>
      <protection hidden="1"/>
    </xf>
    <xf numFmtId="164" fontId="68" fillId="0" borderId="27" xfId="0" applyNumberFormat="1" applyFont="1" applyBorder="1" applyAlignment="1" applyProtection="1">
      <alignment horizontal="center" vertical="center"/>
      <protection hidden="1"/>
    </xf>
    <xf numFmtId="164" fontId="68" fillId="0" borderId="25" xfId="0" applyNumberFormat="1" applyFont="1" applyBorder="1" applyAlignment="1" applyProtection="1">
      <alignment horizontal="center" vertical="center"/>
      <protection hidden="1"/>
    </xf>
    <xf numFmtId="0" fontId="41" fillId="30" borderId="37" xfId="0" applyFont="1" applyFill="1" applyBorder="1" applyAlignment="1" applyProtection="1">
      <alignment horizontal="center" vertical="center" wrapText="1"/>
      <protection hidden="1"/>
    </xf>
    <xf numFmtId="0" fontId="0" fillId="30" borderId="42" xfId="0" applyFill="1" applyBorder="1" applyAlignment="1" applyProtection="1">
      <alignment horizontal="center" vertical="center" wrapText="1"/>
      <protection hidden="1"/>
    </xf>
    <xf numFmtId="0" fontId="0" fillId="30" borderId="38" xfId="0" applyFill="1" applyBorder="1" applyAlignment="1" applyProtection="1">
      <alignment horizontal="center" vertical="center" wrapText="1"/>
      <protection hidden="1"/>
    </xf>
    <xf numFmtId="0" fontId="0" fillId="30" borderId="39" xfId="0" applyFill="1" applyBorder="1" applyAlignment="1" applyProtection="1">
      <alignment horizontal="center" vertical="center" wrapText="1"/>
      <protection hidden="1"/>
    </xf>
    <xf numFmtId="0" fontId="0" fillId="30" borderId="0" xfId="0" applyFill="1" applyAlignment="1" applyProtection="1">
      <alignment horizontal="center" vertical="center" wrapText="1"/>
      <protection hidden="1"/>
    </xf>
    <xf numFmtId="0" fontId="0" fillId="30" borderId="31" xfId="0" applyFill="1" applyBorder="1" applyAlignment="1" applyProtection="1">
      <alignment horizontal="center" vertical="center" wrapText="1"/>
      <protection hidden="1"/>
    </xf>
    <xf numFmtId="164" fontId="59" fillId="26" borderId="18" xfId="0" applyNumberFormat="1" applyFont="1" applyFill="1" applyBorder="1" applyAlignment="1" applyProtection="1">
      <alignment horizontal="center" vertical="center"/>
      <protection hidden="1"/>
    </xf>
    <xf numFmtId="164" fontId="59" fillId="26" borderId="19" xfId="0" applyNumberFormat="1" applyFont="1" applyFill="1" applyBorder="1" applyAlignment="1" applyProtection="1">
      <alignment horizontal="center" vertical="center"/>
      <protection hidden="1"/>
    </xf>
    <xf numFmtId="0" fontId="40" fillId="36" borderId="0" xfId="0" applyFont="1" applyFill="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0" fillId="29" borderId="37" xfId="0" applyFont="1" applyFill="1" applyBorder="1" applyAlignment="1" applyProtection="1">
      <alignment horizontal="center" vertical="center" wrapText="1"/>
      <protection hidden="1"/>
    </xf>
    <xf numFmtId="0" fontId="40" fillId="26" borderId="0" xfId="94" applyFont="1" applyFill="1" applyAlignment="1" applyProtection="1">
      <alignment horizontal="left" vertical="center" wrapText="1"/>
      <protection hidden="1"/>
    </xf>
    <xf numFmtId="0" fontId="74" fillId="0" borderId="0" xfId="94" applyFont="1" applyAlignment="1" applyProtection="1">
      <alignment horizontal="left" vertical="center" wrapText="1"/>
      <protection hidden="1"/>
    </xf>
    <xf numFmtId="0" fontId="36" fillId="26" borderId="26" xfId="0" applyFont="1" applyFill="1" applyBorder="1" applyAlignment="1" applyProtection="1">
      <alignment horizontal="center" vertical="center"/>
      <protection hidden="1"/>
    </xf>
    <xf numFmtId="0" fontId="0" fillId="36" borderId="0" xfId="0" applyFill="1" applyAlignment="1" applyProtection="1">
      <alignment wrapText="1"/>
      <protection hidden="1"/>
    </xf>
    <xf numFmtId="0" fontId="36" fillId="26" borderId="26" xfId="0" applyFont="1" applyFill="1" applyBorder="1" applyAlignment="1" applyProtection="1">
      <alignment horizontal="center"/>
      <protection hidden="1"/>
    </xf>
    <xf numFmtId="0" fontId="41" fillId="25" borderId="38" xfId="0" applyFont="1" applyFill="1" applyBorder="1" applyAlignment="1" applyProtection="1">
      <alignment horizontal="left" vertical="center" wrapText="1"/>
      <protection hidden="1"/>
    </xf>
    <xf numFmtId="164" fontId="68" fillId="26" borderId="37" xfId="0" quotePrefix="1" applyNumberFormat="1" applyFont="1" applyFill="1" applyBorder="1" applyAlignment="1" applyProtection="1">
      <alignment horizontal="center" vertical="center"/>
      <protection hidden="1"/>
    </xf>
    <xf numFmtId="164" fontId="85" fillId="0" borderId="42" xfId="0" applyNumberFormat="1" applyFont="1" applyBorder="1" applyAlignment="1" applyProtection="1">
      <alignment horizontal="center" vertical="center"/>
      <protection hidden="1"/>
    </xf>
    <xf numFmtId="164" fontId="85" fillId="0" borderId="38" xfId="0" applyNumberFormat="1" applyFont="1" applyBorder="1" applyAlignment="1" applyProtection="1">
      <alignment horizontal="center" vertical="center"/>
      <protection hidden="1"/>
    </xf>
    <xf numFmtId="164" fontId="78" fillId="33" borderId="18" xfId="0" applyNumberFormat="1" applyFont="1" applyFill="1" applyBorder="1" applyAlignment="1" applyProtection="1">
      <alignment horizontal="center" vertical="center"/>
      <protection locked="0" hidden="1"/>
    </xf>
    <xf numFmtId="164" fontId="78" fillId="33" borderId="19" xfId="0" applyNumberFormat="1" applyFont="1" applyFill="1" applyBorder="1" applyAlignment="1" applyProtection="1">
      <alignment horizontal="center" vertical="center"/>
      <protection locked="0" hidden="1"/>
    </xf>
    <xf numFmtId="0" fontId="36" fillId="47" borderId="15" xfId="0" applyFont="1" applyFill="1" applyBorder="1" applyAlignment="1" applyProtection="1">
      <alignment horizontal="center" vertical="center" wrapText="1"/>
      <protection hidden="1"/>
    </xf>
    <xf numFmtId="164" fontId="86" fillId="26" borderId="14" xfId="0" quotePrefix="1" applyNumberFormat="1" applyFont="1" applyFill="1" applyBorder="1" applyAlignment="1" applyProtection="1">
      <alignment horizontal="center" vertical="center"/>
      <protection hidden="1"/>
    </xf>
    <xf numFmtId="164" fontId="86" fillId="26" borderId="15" xfId="0" applyNumberFormat="1" applyFont="1" applyFill="1" applyBorder="1" applyAlignment="1" applyProtection="1">
      <alignment horizontal="center" vertical="center"/>
      <protection hidden="1"/>
    </xf>
    <xf numFmtId="164" fontId="86" fillId="26" borderId="16" xfId="0" applyNumberFormat="1" applyFont="1" applyFill="1" applyBorder="1" applyAlignment="1" applyProtection="1">
      <alignment horizontal="center" vertical="center"/>
      <protection hidden="1"/>
    </xf>
    <xf numFmtId="0" fontId="38" fillId="26" borderId="0" xfId="0" applyFont="1" applyFill="1" applyProtection="1">
      <protection hidden="1"/>
    </xf>
    <xf numFmtId="0" fontId="62" fillId="26" borderId="0" xfId="0" applyFont="1" applyFill="1" applyAlignment="1" applyProtection="1">
      <alignment horizontal="center" vertical="center"/>
      <protection hidden="1"/>
    </xf>
    <xf numFmtId="0" fontId="44" fillId="28" borderId="46" xfId="0" applyFont="1" applyFill="1" applyBorder="1" applyAlignment="1" applyProtection="1">
      <alignment horizontal="center" vertical="center" wrapText="1"/>
      <protection hidden="1"/>
    </xf>
    <xf numFmtId="0" fontId="78" fillId="28" borderId="47" xfId="0" applyFont="1" applyFill="1" applyBorder="1" applyAlignment="1" applyProtection="1">
      <alignment horizontal="center" vertical="center" wrapText="1"/>
      <protection hidden="1"/>
    </xf>
    <xf numFmtId="0" fontId="78" fillId="28" borderId="48" xfId="0" applyFont="1" applyFill="1" applyBorder="1" applyAlignment="1" applyProtection="1">
      <alignment horizontal="center" vertical="center" wrapText="1"/>
      <protection hidden="1"/>
    </xf>
    <xf numFmtId="0" fontId="64" fillId="31" borderId="39" xfId="0" applyFont="1" applyFill="1" applyBorder="1" applyAlignment="1" applyProtection="1">
      <alignment horizontal="center" vertical="center" wrapText="1"/>
      <protection hidden="1"/>
    </xf>
    <xf numFmtId="0" fontId="64" fillId="31" borderId="0" xfId="0" applyFont="1" applyFill="1" applyAlignment="1" applyProtection="1">
      <alignment horizontal="center" vertical="center" wrapText="1"/>
      <protection hidden="1"/>
    </xf>
    <xf numFmtId="0" fontId="0" fillId="26" borderId="0" xfId="0" applyFill="1" applyProtection="1">
      <protection hidden="1"/>
    </xf>
    <xf numFmtId="0" fontId="136" fillId="0" borderId="45" xfId="0" applyFont="1" applyBorder="1" applyAlignment="1" applyProtection="1">
      <alignment vertical="center" wrapText="1"/>
      <protection locked="0"/>
    </xf>
    <xf numFmtId="0" fontId="136" fillId="0" borderId="30" xfId="0" applyFont="1" applyBorder="1" applyAlignment="1" applyProtection="1">
      <alignment vertical="center" wrapText="1"/>
      <protection locked="0"/>
    </xf>
    <xf numFmtId="0" fontId="136" fillId="0" borderId="22" xfId="0" applyFont="1" applyBorder="1" applyAlignment="1" applyProtection="1">
      <alignment vertical="center" wrapText="1"/>
      <protection locked="0"/>
    </xf>
    <xf numFmtId="0" fontId="37" fillId="26" borderId="26" xfId="0" applyFont="1" applyFill="1" applyBorder="1" applyAlignment="1" applyProtection="1">
      <alignment horizontal="left" wrapText="1"/>
      <protection locked="0" hidden="1"/>
    </xf>
    <xf numFmtId="0" fontId="44" fillId="26" borderId="26" xfId="0" quotePrefix="1" applyFont="1" applyFill="1" applyBorder="1" applyAlignment="1" applyProtection="1">
      <alignment horizontal="left" wrapText="1"/>
      <protection hidden="1"/>
    </xf>
    <xf numFmtId="164" fontId="59" fillId="26" borderId="13" xfId="0" quotePrefix="1" applyNumberFormat="1" applyFont="1" applyFill="1" applyBorder="1" applyAlignment="1" applyProtection="1">
      <alignment horizontal="center" vertical="center"/>
      <protection hidden="1"/>
    </xf>
    <xf numFmtId="0" fontId="40" fillId="47" borderId="14" xfId="0" applyFont="1" applyFill="1" applyBorder="1" applyAlignment="1" applyProtection="1">
      <alignment horizontal="center" vertical="center" wrapText="1"/>
      <protection hidden="1"/>
    </xf>
    <xf numFmtId="0" fontId="40" fillId="47" borderId="15" xfId="0" applyFont="1" applyFill="1" applyBorder="1" applyAlignment="1" applyProtection="1">
      <alignment horizontal="center" vertical="center" wrapText="1"/>
      <protection hidden="1"/>
    </xf>
    <xf numFmtId="164" fontId="68" fillId="26" borderId="14" xfId="0" quotePrefix="1" applyNumberFormat="1" applyFont="1" applyFill="1" applyBorder="1" applyAlignment="1" applyProtection="1">
      <alignment horizontal="center" vertical="center"/>
      <protection hidden="1"/>
    </xf>
    <xf numFmtId="164" fontId="68" fillId="26" borderId="15" xfId="0" applyNumberFormat="1" applyFont="1" applyFill="1" applyBorder="1" applyAlignment="1" applyProtection="1">
      <alignment horizontal="center" vertical="center"/>
      <protection hidden="1"/>
    </xf>
    <xf numFmtId="164" fontId="68" fillId="26" borderId="16" xfId="0" applyNumberFormat="1" applyFont="1" applyFill="1" applyBorder="1" applyAlignment="1" applyProtection="1">
      <alignment horizontal="center" vertical="center"/>
      <protection hidden="1"/>
    </xf>
    <xf numFmtId="0" fontId="70" fillId="27" borderId="14" xfId="0" applyFont="1" applyFill="1" applyBorder="1" applyAlignment="1" applyProtection="1">
      <alignment horizontal="center" vertical="center" wrapText="1"/>
      <protection hidden="1"/>
    </xf>
    <xf numFmtId="0" fontId="82" fillId="0" borderId="15" xfId="0" applyFont="1" applyBorder="1" applyAlignment="1" applyProtection="1">
      <alignment horizontal="center" vertical="center" wrapText="1"/>
      <protection hidden="1"/>
    </xf>
    <xf numFmtId="166" fontId="44" fillId="26" borderId="26" xfId="0" quotePrefix="1" applyNumberFormat="1" applyFont="1" applyFill="1" applyBorder="1" applyAlignment="1" applyProtection="1">
      <alignment horizontal="left" wrapText="1"/>
      <protection hidden="1"/>
    </xf>
    <xf numFmtId="166" fontId="0" fillId="0" borderId="26" xfId="0" applyNumberFormat="1" applyBorder="1" applyAlignment="1" applyProtection="1">
      <alignment wrapText="1"/>
      <protection hidden="1"/>
    </xf>
    <xf numFmtId="164" fontId="86" fillId="26" borderId="14" xfId="0" applyNumberFormat="1" applyFont="1" applyFill="1" applyBorder="1" applyAlignment="1" applyProtection="1">
      <alignment horizontal="center" vertical="center" wrapText="1"/>
      <protection hidden="1"/>
    </xf>
    <xf numFmtId="164" fontId="86" fillId="26" borderId="15" xfId="0" applyNumberFormat="1" applyFont="1" applyFill="1" applyBorder="1" applyAlignment="1" applyProtection="1">
      <alignment horizontal="center" vertical="center" wrapText="1"/>
      <protection hidden="1"/>
    </xf>
    <xf numFmtId="164" fontId="86" fillId="26" borderId="16" xfId="0" applyNumberFormat="1" applyFont="1" applyFill="1" applyBorder="1" applyAlignment="1" applyProtection="1">
      <alignment horizontal="center" vertical="center" wrapText="1"/>
      <protection hidden="1"/>
    </xf>
    <xf numFmtId="0" fontId="41" fillId="26" borderId="37" xfId="0" applyFont="1" applyFill="1" applyBorder="1" applyAlignment="1" applyProtection="1">
      <alignment horizontal="center" vertical="center" wrapText="1"/>
      <protection hidden="1"/>
    </xf>
    <xf numFmtId="0" fontId="41" fillId="26" borderId="42" xfId="0" applyFont="1" applyFill="1" applyBorder="1" applyAlignment="1" applyProtection="1">
      <alignment horizontal="center" vertical="center" wrapText="1"/>
      <protection hidden="1"/>
    </xf>
    <xf numFmtId="0" fontId="41" fillId="26" borderId="39" xfId="0" applyFont="1" applyFill="1" applyBorder="1" applyAlignment="1" applyProtection="1">
      <alignment horizontal="center" vertical="center" wrapText="1"/>
      <protection hidden="1"/>
    </xf>
    <xf numFmtId="0" fontId="41" fillId="26" borderId="0" xfId="0" applyFont="1" applyFill="1" applyAlignment="1" applyProtection="1">
      <alignment horizontal="center" vertical="center" wrapText="1"/>
      <protection hidden="1"/>
    </xf>
    <xf numFmtId="164" fontId="44" fillId="33" borderId="13" xfId="0" quotePrefix="1" applyNumberFormat="1" applyFont="1" applyFill="1" applyBorder="1" applyAlignment="1" applyProtection="1">
      <alignment horizontal="center" vertical="center"/>
      <protection locked="0" hidden="1"/>
    </xf>
    <xf numFmtId="0" fontId="36" fillId="47" borderId="35" xfId="0" applyFont="1" applyFill="1" applyBorder="1" applyAlignment="1" applyProtection="1">
      <alignment horizontal="center" vertical="center" wrapText="1"/>
      <protection hidden="1"/>
    </xf>
    <xf numFmtId="164" fontId="68" fillId="0" borderId="14" xfId="0" applyNumberFormat="1" applyFont="1" applyBorder="1" applyAlignment="1" applyProtection="1">
      <alignment horizontal="center" vertical="center" wrapText="1"/>
      <protection hidden="1"/>
    </xf>
    <xf numFmtId="0" fontId="68" fillId="0" borderId="15" xfId="0" applyFont="1" applyBorder="1" applyAlignment="1" applyProtection="1">
      <alignment horizontal="center" vertical="center" wrapText="1"/>
      <protection hidden="1"/>
    </xf>
    <xf numFmtId="0" fontId="61" fillId="26" borderId="0" xfId="0" applyFont="1" applyFill="1" applyAlignment="1" applyProtection="1">
      <alignment horizontal="center" vertical="center" wrapText="1"/>
      <protection hidden="1"/>
    </xf>
    <xf numFmtId="0" fontId="67" fillId="26" borderId="0" xfId="0" quotePrefix="1" applyFont="1" applyFill="1" applyAlignment="1" applyProtection="1">
      <alignment horizontal="center" vertical="center" wrapText="1"/>
      <protection hidden="1"/>
    </xf>
    <xf numFmtId="0" fontId="67" fillId="26" borderId="0" xfId="0" applyFont="1" applyFill="1" applyProtection="1">
      <protection hidden="1"/>
    </xf>
    <xf numFmtId="0" fontId="44" fillId="0" borderId="0" xfId="0" applyFont="1" applyAlignment="1" applyProtection="1">
      <alignment horizontal="center" vertical="center" wrapText="1"/>
      <protection hidden="1"/>
    </xf>
    <xf numFmtId="0" fontId="78" fillId="0" borderId="0" xfId="0" applyFont="1" applyAlignment="1" applyProtection="1">
      <alignment horizontal="center" vertical="center"/>
      <protection hidden="1"/>
    </xf>
    <xf numFmtId="0" fontId="59" fillId="26" borderId="0" xfId="0" applyFont="1" applyFill="1" applyAlignment="1" applyProtection="1">
      <alignment horizontal="center" vertical="top" wrapText="1"/>
      <protection hidden="1"/>
    </xf>
    <xf numFmtId="0" fontId="59" fillId="26" borderId="0" xfId="0" applyFont="1" applyFill="1" applyProtection="1">
      <protection hidden="1"/>
    </xf>
    <xf numFmtId="0" fontId="67" fillId="26" borderId="0" xfId="0" applyFont="1" applyFill="1" applyAlignment="1" applyProtection="1">
      <alignment horizontal="center" vertical="center" wrapText="1"/>
      <protection hidden="1"/>
    </xf>
    <xf numFmtId="0" fontId="36" fillId="26" borderId="0" xfId="0" applyFont="1" applyFill="1" applyAlignment="1" applyProtection="1">
      <alignment horizontal="left" vertical="center" wrapText="1"/>
      <protection hidden="1"/>
    </xf>
    <xf numFmtId="0" fontId="36" fillId="26" borderId="26" xfId="0" quotePrefix="1" applyFont="1" applyFill="1" applyBorder="1" applyAlignment="1" applyProtection="1">
      <alignment horizontal="center"/>
      <protection hidden="1"/>
    </xf>
    <xf numFmtId="0" fontId="59" fillId="26" borderId="26" xfId="0" applyFont="1" applyFill="1" applyBorder="1" applyProtection="1">
      <protection hidden="1"/>
    </xf>
    <xf numFmtId="0" fontId="59" fillId="26" borderId="0" xfId="0" applyFont="1" applyFill="1" applyAlignment="1" applyProtection="1">
      <alignment wrapText="1"/>
      <protection hidden="1"/>
    </xf>
    <xf numFmtId="0" fontId="36" fillId="26" borderId="26" xfId="0" applyFont="1" applyFill="1" applyBorder="1" applyAlignment="1" applyProtection="1">
      <alignment horizontal="center"/>
      <protection locked="0" hidden="1"/>
    </xf>
    <xf numFmtId="0" fontId="59" fillId="26" borderId="26" xfId="0" applyFont="1" applyFill="1" applyBorder="1" applyAlignment="1" applyProtection="1">
      <alignment wrapText="1"/>
      <protection locked="0" hidden="1"/>
    </xf>
    <xf numFmtId="0" fontId="0" fillId="0" borderId="26" xfId="0" applyBorder="1" applyAlignment="1" applyProtection="1">
      <alignment wrapText="1"/>
      <protection locked="0" hidden="1"/>
    </xf>
    <xf numFmtId="0" fontId="43" fillId="26" borderId="0" xfId="0" applyFont="1" applyFill="1" applyAlignment="1" applyProtection="1">
      <alignment horizontal="right" vertical="top" wrapText="1"/>
      <protection hidden="1"/>
    </xf>
    <xf numFmtId="0" fontId="0" fillId="0" borderId="0" xfId="0" applyAlignment="1" applyProtection="1">
      <alignment horizontal="right" wrapText="1"/>
      <protection hidden="1"/>
    </xf>
    <xf numFmtId="0" fontId="100" fillId="26" borderId="29" xfId="0" applyFont="1" applyFill="1" applyBorder="1" applyAlignment="1" applyProtection="1">
      <alignment horizontal="center" vertical="top" wrapText="1"/>
      <protection hidden="1"/>
    </xf>
    <xf numFmtId="0" fontId="42" fillId="26" borderId="29" xfId="0" applyFont="1" applyFill="1" applyBorder="1" applyAlignment="1" applyProtection="1">
      <alignment wrapText="1"/>
      <protection hidden="1"/>
    </xf>
    <xf numFmtId="0" fontId="42" fillId="26" borderId="0" xfId="0" applyFont="1" applyFill="1" applyAlignment="1" applyProtection="1">
      <alignment wrapText="1"/>
      <protection hidden="1"/>
    </xf>
    <xf numFmtId="0" fontId="59" fillId="26" borderId="0" xfId="0" applyFont="1" applyFill="1" applyAlignment="1" applyProtection="1">
      <alignment horizontal="center" wrapText="1"/>
      <protection hidden="1"/>
    </xf>
    <xf numFmtId="164" fontId="59" fillId="33" borderId="18" xfId="0" applyNumberFormat="1" applyFont="1" applyFill="1" applyBorder="1" applyAlignment="1" applyProtection="1">
      <alignment horizontal="center" vertical="center"/>
      <protection locked="0" hidden="1"/>
    </xf>
    <xf numFmtId="164" fontId="59" fillId="33" borderId="19" xfId="0" applyNumberFormat="1" applyFont="1" applyFill="1" applyBorder="1" applyAlignment="1" applyProtection="1">
      <alignment horizontal="center" vertical="center"/>
      <protection locked="0" hidden="1"/>
    </xf>
    <xf numFmtId="164" fontId="59" fillId="33" borderId="13" xfId="0" applyNumberFormat="1" applyFont="1" applyFill="1" applyBorder="1" applyAlignment="1" applyProtection="1">
      <alignment horizontal="center" vertical="center"/>
      <protection locked="0" hidden="1"/>
    </xf>
    <xf numFmtId="164" fontId="59" fillId="33" borderId="15" xfId="0" applyNumberFormat="1" applyFont="1" applyFill="1" applyBorder="1" applyAlignment="1" applyProtection="1">
      <alignment horizontal="center" vertical="center"/>
      <protection locked="0" hidden="1"/>
    </xf>
    <xf numFmtId="164" fontId="59" fillId="33" borderId="16" xfId="0" applyNumberFormat="1" applyFont="1" applyFill="1" applyBorder="1" applyAlignment="1" applyProtection="1">
      <alignment horizontal="center" vertical="center"/>
      <protection locked="0" hidden="1"/>
    </xf>
    <xf numFmtId="164" fontId="36" fillId="33" borderId="13" xfId="0" quotePrefix="1" applyNumberFormat="1" applyFont="1" applyFill="1" applyBorder="1" applyAlignment="1" applyProtection="1">
      <alignment horizontal="center" vertical="center"/>
      <protection locked="0" hidden="1"/>
    </xf>
    <xf numFmtId="164" fontId="36" fillId="33" borderId="16" xfId="0" quotePrefix="1" applyNumberFormat="1" applyFont="1" applyFill="1" applyBorder="1" applyAlignment="1" applyProtection="1">
      <alignment horizontal="center" vertical="center"/>
      <protection locked="0" hidden="1"/>
    </xf>
    <xf numFmtId="164" fontId="36" fillId="33" borderId="15" xfId="0" quotePrefix="1" applyNumberFormat="1" applyFont="1" applyFill="1" applyBorder="1" applyAlignment="1" applyProtection="1">
      <alignment horizontal="center" vertical="center"/>
      <protection locked="0" hidden="1"/>
    </xf>
    <xf numFmtId="164" fontId="36" fillId="33" borderId="14" xfId="0" applyNumberFormat="1" applyFont="1" applyFill="1" applyBorder="1" applyAlignment="1" applyProtection="1">
      <alignment horizontal="center" vertical="center"/>
      <protection locked="0" hidden="1"/>
    </xf>
    <xf numFmtId="164" fontId="36" fillId="33" borderId="16" xfId="0" applyNumberFormat="1" applyFont="1" applyFill="1" applyBorder="1" applyAlignment="1" applyProtection="1">
      <alignment horizontal="center" vertical="center"/>
      <protection locked="0" hidden="1"/>
    </xf>
    <xf numFmtId="0" fontId="38" fillId="26" borderId="14" xfId="0" applyFont="1" applyFill="1" applyBorder="1" applyAlignment="1" applyProtection="1">
      <alignment vertical="center" wrapText="1"/>
      <protection locked="0"/>
    </xf>
    <xf numFmtId="0" fontId="0" fillId="26" borderId="15" xfId="0" applyFill="1" applyBorder="1" applyAlignment="1" applyProtection="1">
      <alignment vertical="center" wrapText="1"/>
      <protection locked="0"/>
    </xf>
    <xf numFmtId="0" fontId="0" fillId="26" borderId="16" xfId="0" applyFill="1" applyBorder="1" applyAlignment="1" applyProtection="1">
      <alignment vertical="center" wrapText="1"/>
      <protection locked="0"/>
    </xf>
    <xf numFmtId="0" fontId="36" fillId="42" borderId="27" xfId="335" applyFont="1" applyFill="1" applyBorder="1" applyAlignment="1" applyProtection="1">
      <alignment horizontal="right" wrapText="1"/>
      <protection hidden="1"/>
    </xf>
    <xf numFmtId="0" fontId="36" fillId="42" borderId="25" xfId="335" applyFont="1" applyFill="1" applyBorder="1" applyAlignment="1" applyProtection="1">
      <alignment horizontal="right" wrapText="1"/>
      <protection hidden="1"/>
    </xf>
    <xf numFmtId="0" fontId="36" fillId="42" borderId="28" xfId="335" applyFont="1" applyFill="1" applyBorder="1" applyAlignment="1" applyProtection="1">
      <alignment horizontal="right" wrapText="1"/>
      <protection hidden="1"/>
    </xf>
    <xf numFmtId="0" fontId="36" fillId="42" borderId="27" xfId="0" applyFont="1" applyFill="1" applyBorder="1" applyAlignment="1" applyProtection="1">
      <alignment horizontal="right" wrapText="1"/>
      <protection hidden="1"/>
    </xf>
    <xf numFmtId="0" fontId="36" fillId="42" borderId="25" xfId="0" applyFont="1" applyFill="1" applyBorder="1" applyAlignment="1" applyProtection="1">
      <alignment horizontal="right" wrapText="1"/>
      <protection hidden="1"/>
    </xf>
    <xf numFmtId="0" fontId="36" fillId="42" borderId="28" xfId="0" applyFont="1" applyFill="1" applyBorder="1" applyAlignment="1" applyProtection="1">
      <alignment horizontal="right" wrapText="1"/>
      <protection hidden="1"/>
    </xf>
    <xf numFmtId="0" fontId="38" fillId="26" borderId="37" xfId="0" applyFont="1" applyFill="1" applyBorder="1" applyAlignment="1" applyProtection="1">
      <alignment vertical="center" wrapText="1"/>
      <protection locked="0"/>
    </xf>
    <xf numFmtId="0" fontId="38" fillId="26" borderId="42" xfId="0" applyFont="1" applyFill="1" applyBorder="1" applyAlignment="1" applyProtection="1">
      <alignment vertical="center" wrapText="1"/>
      <protection locked="0"/>
    </xf>
    <xf numFmtId="0" fontId="38" fillId="26" borderId="38" xfId="0" applyFont="1" applyFill="1" applyBorder="1" applyAlignment="1" applyProtection="1">
      <alignment vertical="center" wrapText="1"/>
      <protection locked="0"/>
    </xf>
    <xf numFmtId="0" fontId="38" fillId="26" borderId="45" xfId="0" applyFont="1" applyFill="1" applyBorder="1" applyAlignment="1" applyProtection="1">
      <alignment vertical="center" wrapText="1"/>
      <protection locked="0"/>
    </xf>
    <xf numFmtId="0" fontId="38" fillId="26" borderId="30" xfId="0" applyFont="1" applyFill="1" applyBorder="1" applyAlignment="1" applyProtection="1">
      <alignment vertical="center" wrapText="1"/>
      <protection locked="0"/>
    </xf>
    <xf numFmtId="0" fontId="38" fillId="26" borderId="22" xfId="0" applyFont="1" applyFill="1" applyBorder="1" applyAlignment="1" applyProtection="1">
      <alignment vertical="center" wrapText="1"/>
      <protection locked="0"/>
    </xf>
    <xf numFmtId="0" fontId="74" fillId="0" borderId="45" xfId="0" applyFont="1" applyBorder="1" applyAlignment="1" applyProtection="1">
      <alignment vertical="center" wrapText="1"/>
      <protection locked="0"/>
    </xf>
    <xf numFmtId="0" fontId="74" fillId="0" borderId="30" xfId="0" applyFont="1" applyBorder="1" applyAlignment="1" applyProtection="1">
      <alignment vertical="center" wrapText="1"/>
      <protection locked="0"/>
    </xf>
    <xf numFmtId="0" fontId="74" fillId="0" borderId="22" xfId="0" applyFont="1" applyBorder="1" applyAlignment="1" applyProtection="1">
      <alignment vertical="center" wrapText="1"/>
      <protection locked="0"/>
    </xf>
    <xf numFmtId="0" fontId="70" fillId="27" borderId="16" xfId="0" applyFont="1" applyFill="1" applyBorder="1" applyAlignment="1" applyProtection="1">
      <alignment horizontal="center" vertical="center" wrapText="1"/>
      <protection hidden="1"/>
    </xf>
    <xf numFmtId="164" fontId="86" fillId="26" borderId="15" xfId="0" quotePrefix="1" applyNumberFormat="1" applyFont="1" applyFill="1" applyBorder="1" applyAlignment="1" applyProtection="1">
      <alignment horizontal="center" vertical="center"/>
      <protection hidden="1"/>
    </xf>
    <xf numFmtId="164" fontId="86" fillId="26" borderId="16" xfId="0" quotePrefix="1" applyNumberFormat="1" applyFont="1" applyFill="1" applyBorder="1" applyAlignment="1" applyProtection="1">
      <alignment horizontal="center" vertical="center"/>
      <protection hidden="1"/>
    </xf>
    <xf numFmtId="0" fontId="70" fillId="29" borderId="42" xfId="0" applyFont="1" applyFill="1" applyBorder="1" applyAlignment="1" applyProtection="1">
      <alignment horizontal="center" vertical="center" wrapText="1"/>
      <protection hidden="1"/>
    </xf>
    <xf numFmtId="0" fontId="70" fillId="29" borderId="38" xfId="0" applyFont="1" applyFill="1" applyBorder="1" applyAlignment="1" applyProtection="1">
      <alignment horizontal="center" vertical="center" wrapText="1"/>
      <protection hidden="1"/>
    </xf>
    <xf numFmtId="164" fontId="68" fillId="0" borderId="15" xfId="0" applyNumberFormat="1" applyFont="1" applyBorder="1" applyAlignment="1" applyProtection="1">
      <alignment horizontal="center" vertical="center" wrapText="1"/>
      <protection hidden="1"/>
    </xf>
    <xf numFmtId="164" fontId="68" fillId="0" borderId="16" xfId="0" applyNumberFormat="1" applyFont="1" applyBorder="1" applyAlignment="1" applyProtection="1">
      <alignment horizontal="center" vertical="center" wrapText="1"/>
      <protection hidden="1"/>
    </xf>
    <xf numFmtId="0" fontId="36" fillId="24" borderId="14" xfId="0" applyFont="1" applyFill="1" applyBorder="1" applyAlignment="1" applyProtection="1">
      <alignment horizontal="center" vertical="center" wrapText="1"/>
      <protection hidden="1"/>
    </xf>
    <xf numFmtId="0" fontId="36" fillId="24" borderId="15" xfId="0" applyFont="1" applyFill="1" applyBorder="1" applyAlignment="1" applyProtection="1">
      <alignment horizontal="center" vertical="center" wrapText="1"/>
      <protection hidden="1"/>
    </xf>
    <xf numFmtId="0" fontId="36" fillId="24" borderId="16" xfId="0" applyFont="1" applyFill="1" applyBorder="1" applyAlignment="1" applyProtection="1">
      <alignment horizontal="center" vertical="center" wrapText="1"/>
      <protection hidden="1"/>
    </xf>
    <xf numFmtId="164" fontId="59" fillId="26" borderId="15" xfId="0" quotePrefix="1" applyNumberFormat="1" applyFont="1" applyFill="1" applyBorder="1" applyAlignment="1" applyProtection="1">
      <alignment horizontal="center" vertical="center"/>
      <protection hidden="1"/>
    </xf>
    <xf numFmtId="164" fontId="59" fillId="26" borderId="16" xfId="0" quotePrefix="1" applyNumberFormat="1" applyFont="1" applyFill="1" applyBorder="1" applyAlignment="1" applyProtection="1">
      <alignment horizontal="center" vertical="center"/>
      <protection hidden="1"/>
    </xf>
    <xf numFmtId="0" fontId="40" fillId="47" borderId="16" xfId="0" applyFont="1" applyFill="1" applyBorder="1" applyAlignment="1" applyProtection="1">
      <alignment horizontal="center" vertical="center" wrapText="1"/>
      <protection hidden="1"/>
    </xf>
    <xf numFmtId="164" fontId="68" fillId="26" borderId="15" xfId="0" quotePrefix="1" applyNumberFormat="1" applyFont="1" applyFill="1" applyBorder="1" applyAlignment="1" applyProtection="1">
      <alignment horizontal="center" vertical="center"/>
      <protection hidden="1"/>
    </xf>
    <xf numFmtId="164" fontId="68" fillId="26" borderId="16" xfId="0" quotePrefix="1" applyNumberFormat="1" applyFont="1" applyFill="1" applyBorder="1" applyAlignment="1" applyProtection="1">
      <alignment horizontal="center" vertical="center"/>
      <protection hidden="1"/>
    </xf>
    <xf numFmtId="0" fontId="64" fillId="31" borderId="14" xfId="0" applyFont="1" applyFill="1" applyBorder="1" applyAlignment="1" applyProtection="1">
      <alignment horizontal="center" vertical="center" wrapText="1"/>
      <protection hidden="1"/>
    </xf>
    <xf numFmtId="0" fontId="64" fillId="31" borderId="16" xfId="0" applyFont="1" applyFill="1" applyBorder="1" applyAlignment="1" applyProtection="1">
      <alignment horizontal="center" vertical="center" wrapText="1"/>
      <protection hidden="1"/>
    </xf>
    <xf numFmtId="0" fontId="65" fillId="24" borderId="15" xfId="0" applyFont="1" applyFill="1" applyBorder="1" applyProtection="1">
      <protection hidden="1"/>
    </xf>
    <xf numFmtId="0" fontId="65" fillId="24" borderId="16" xfId="0" applyFont="1" applyFill="1" applyBorder="1" applyProtection="1">
      <protection hidden="1"/>
    </xf>
    <xf numFmtId="0" fontId="36" fillId="35" borderId="41" xfId="0" applyFont="1" applyFill="1" applyBorder="1" applyAlignment="1" applyProtection="1">
      <alignment horizontal="center" vertical="center" wrapText="1"/>
      <protection hidden="1"/>
    </xf>
    <xf numFmtId="164" fontId="68" fillId="0" borderId="79" xfId="0" applyNumberFormat="1" applyFont="1" applyBorder="1" applyAlignment="1" applyProtection="1">
      <alignment horizontal="center" vertical="center"/>
      <protection hidden="1"/>
    </xf>
    <xf numFmtId="0" fontId="41" fillId="30" borderId="42" xfId="0" applyFont="1" applyFill="1" applyBorder="1" applyAlignment="1" applyProtection="1">
      <alignment horizontal="center" vertical="center" wrapText="1"/>
      <protection hidden="1"/>
    </xf>
    <xf numFmtId="0" fontId="41" fillId="30" borderId="38" xfId="0" applyFont="1" applyFill="1" applyBorder="1" applyAlignment="1" applyProtection="1">
      <alignment horizontal="center" vertical="center" wrapText="1"/>
      <protection hidden="1"/>
    </xf>
    <xf numFmtId="0" fontId="41" fillId="30" borderId="39" xfId="0" applyFont="1" applyFill="1" applyBorder="1" applyAlignment="1" applyProtection="1">
      <alignment horizontal="center" vertical="center" wrapText="1"/>
      <protection hidden="1"/>
    </xf>
    <xf numFmtId="0" fontId="41" fillId="30" borderId="0" xfId="0" applyFont="1" applyFill="1" applyAlignment="1" applyProtection="1">
      <alignment horizontal="center" vertical="center" wrapText="1"/>
      <protection hidden="1"/>
    </xf>
    <xf numFmtId="0" fontId="41" fillId="30" borderId="31" xfId="0" applyFont="1" applyFill="1" applyBorder="1" applyAlignment="1" applyProtection="1">
      <alignment horizontal="center" vertical="center" wrapText="1"/>
      <protection hidden="1"/>
    </xf>
    <xf numFmtId="0" fontId="41" fillId="30" borderId="45" xfId="0" applyFont="1" applyFill="1" applyBorder="1" applyAlignment="1" applyProtection="1">
      <alignment horizontal="center" vertical="center" wrapText="1"/>
      <protection hidden="1"/>
    </xf>
    <xf numFmtId="0" fontId="41" fillId="30" borderId="30" xfId="0" applyFont="1" applyFill="1" applyBorder="1" applyAlignment="1" applyProtection="1">
      <alignment horizontal="center" vertical="center" wrapText="1"/>
      <protection hidden="1"/>
    </xf>
    <xf numFmtId="0" fontId="41" fillId="30" borderId="22" xfId="0" applyFont="1" applyFill="1" applyBorder="1" applyAlignment="1" applyProtection="1">
      <alignment horizontal="center" vertical="center" wrapText="1"/>
      <protection hidden="1"/>
    </xf>
    <xf numFmtId="164" fontId="68" fillId="26" borderId="34" xfId="0" quotePrefix="1" applyNumberFormat="1" applyFont="1" applyFill="1" applyBorder="1" applyAlignment="1" applyProtection="1">
      <alignment horizontal="center" vertical="center"/>
      <protection hidden="1"/>
    </xf>
    <xf numFmtId="164" fontId="68" fillId="26" borderId="79" xfId="0" quotePrefix="1" applyNumberFormat="1" applyFont="1" applyFill="1" applyBorder="1" applyAlignment="1" applyProtection="1">
      <alignment horizontal="center" vertical="center"/>
      <protection hidden="1"/>
    </xf>
    <xf numFmtId="164" fontId="68" fillId="26" borderId="77" xfId="0" quotePrefix="1" applyNumberFormat="1" applyFont="1" applyFill="1" applyBorder="1" applyAlignment="1" applyProtection="1">
      <alignment horizontal="center" vertical="center"/>
      <protection hidden="1"/>
    </xf>
    <xf numFmtId="164" fontId="68" fillId="26" borderId="44" xfId="0" quotePrefix="1" applyNumberFormat="1" applyFont="1" applyFill="1" applyBorder="1" applyAlignment="1" applyProtection="1">
      <alignment horizontal="center" vertical="center"/>
      <protection hidden="1"/>
    </xf>
    <xf numFmtId="164" fontId="68" fillId="26" borderId="78" xfId="0" quotePrefix="1" applyNumberFormat="1" applyFont="1" applyFill="1" applyBorder="1" applyAlignment="1" applyProtection="1">
      <alignment horizontal="center" vertical="center"/>
      <protection hidden="1"/>
    </xf>
    <xf numFmtId="0" fontId="65" fillId="46" borderId="15" xfId="0" applyFont="1" applyFill="1" applyBorder="1" applyProtection="1">
      <protection hidden="1"/>
    </xf>
    <xf numFmtId="0" fontId="65" fillId="46" borderId="16" xfId="0" applyFont="1" applyFill="1" applyBorder="1" applyProtection="1">
      <protection hidden="1"/>
    </xf>
    <xf numFmtId="0" fontId="40" fillId="32" borderId="13" xfId="0" applyFont="1" applyFill="1" applyBorder="1" applyAlignment="1" applyProtection="1">
      <alignment horizontal="center" vertical="center" wrapText="1"/>
      <protection hidden="1"/>
    </xf>
    <xf numFmtId="0" fontId="40" fillId="32" borderId="16" xfId="0" applyFont="1" applyFill="1" applyBorder="1" applyAlignment="1" applyProtection="1">
      <alignment horizontal="center" vertical="center" wrapText="1"/>
      <protection hidden="1"/>
    </xf>
    <xf numFmtId="164" fontId="36" fillId="33" borderId="14" xfId="0" quotePrefix="1" applyNumberFormat="1" applyFont="1" applyFill="1" applyBorder="1" applyAlignment="1" applyProtection="1">
      <alignment horizontal="center" vertical="center"/>
      <protection locked="0" hidden="1"/>
    </xf>
    <xf numFmtId="0" fontId="64" fillId="26" borderId="43" xfId="0" applyFont="1" applyFill="1" applyBorder="1" applyAlignment="1" applyProtection="1">
      <alignment horizontal="center" vertical="center" wrapText="1"/>
      <protection hidden="1"/>
    </xf>
    <xf numFmtId="0" fontId="64" fillId="26" borderId="32" xfId="0" applyFont="1" applyFill="1" applyBorder="1" applyAlignment="1" applyProtection="1">
      <alignment horizontal="center" vertical="center" wrapText="1"/>
      <protection hidden="1"/>
    </xf>
    <xf numFmtId="164" fontId="59" fillId="26" borderId="74" xfId="0" applyNumberFormat="1" applyFont="1" applyFill="1" applyBorder="1" applyAlignment="1" applyProtection="1">
      <alignment horizontal="center" vertical="center"/>
      <protection hidden="1"/>
    </xf>
    <xf numFmtId="164" fontId="59" fillId="26" borderId="75" xfId="0" applyNumberFormat="1" applyFont="1" applyFill="1" applyBorder="1" applyAlignment="1" applyProtection="1">
      <alignment horizontal="center" vertical="center"/>
      <protection hidden="1"/>
    </xf>
    <xf numFmtId="164" fontId="59" fillId="26" borderId="76" xfId="0" applyNumberFormat="1" applyFont="1" applyFill="1" applyBorder="1" applyAlignment="1" applyProtection="1">
      <alignment horizontal="center" vertical="center"/>
      <protection hidden="1"/>
    </xf>
    <xf numFmtId="164" fontId="36" fillId="34" borderId="16" xfId="0" quotePrefix="1" applyNumberFormat="1" applyFont="1" applyFill="1" applyBorder="1" applyAlignment="1" applyProtection="1">
      <alignment horizontal="center" vertical="center"/>
      <protection hidden="1"/>
    </xf>
    <xf numFmtId="0" fontId="40" fillId="32" borderId="72" xfId="0" applyFont="1" applyFill="1" applyBorder="1" applyAlignment="1" applyProtection="1">
      <alignment horizontal="center" vertical="center" wrapText="1"/>
      <protection hidden="1"/>
    </xf>
    <xf numFmtId="0" fontId="40" fillId="32" borderId="73" xfId="0" applyFont="1" applyFill="1" applyBorder="1" applyAlignment="1" applyProtection="1">
      <alignment horizontal="center" vertical="center" wrapText="1"/>
      <protection hidden="1"/>
    </xf>
    <xf numFmtId="0" fontId="40" fillId="32" borderId="45" xfId="0" applyFont="1" applyFill="1" applyBorder="1" applyAlignment="1" applyProtection="1">
      <alignment horizontal="center" vertical="center" wrapText="1"/>
      <protection hidden="1"/>
    </xf>
    <xf numFmtId="0" fontId="40" fillId="32" borderId="22" xfId="0" applyFont="1" applyFill="1" applyBorder="1" applyAlignment="1" applyProtection="1">
      <alignment horizontal="center" vertical="center" wrapText="1"/>
      <protection hidden="1"/>
    </xf>
    <xf numFmtId="0" fontId="64" fillId="26" borderId="54" xfId="0" applyFont="1" applyFill="1" applyBorder="1" applyAlignment="1" applyProtection="1">
      <alignment horizontal="center" vertical="center" wrapText="1"/>
      <protection hidden="1"/>
    </xf>
    <xf numFmtId="0" fontId="64" fillId="35" borderId="14" xfId="0" applyFont="1" applyFill="1" applyBorder="1" applyAlignment="1" applyProtection="1">
      <alignment horizontal="center" vertical="center" wrapText="1"/>
      <protection hidden="1"/>
    </xf>
    <xf numFmtId="0" fontId="64" fillId="35" borderId="35" xfId="0" applyFont="1" applyFill="1" applyBorder="1" applyAlignment="1" applyProtection="1">
      <alignment horizontal="center" vertical="center" wrapText="1"/>
      <protection hidden="1"/>
    </xf>
    <xf numFmtId="164" fontId="68" fillId="0" borderId="13" xfId="0" applyNumberFormat="1" applyFont="1" applyBorder="1" applyAlignment="1" applyProtection="1">
      <alignment horizontal="center" vertical="center"/>
      <protection hidden="1"/>
    </xf>
    <xf numFmtId="164" fontId="68" fillId="0" borderId="15" xfId="0" applyNumberFormat="1" applyFont="1" applyBorder="1" applyAlignment="1" applyProtection="1">
      <alignment horizontal="center" vertical="center"/>
      <protection hidden="1"/>
    </xf>
    <xf numFmtId="164" fontId="68" fillId="0" borderId="16" xfId="0" applyNumberFormat="1" applyFont="1" applyBorder="1" applyAlignment="1" applyProtection="1">
      <alignment horizontal="center" vertical="center"/>
      <protection hidden="1"/>
    </xf>
    <xf numFmtId="0" fontId="41" fillId="26" borderId="69" xfId="0" applyFont="1" applyFill="1" applyBorder="1" applyAlignment="1" applyProtection="1">
      <alignment horizontal="center" vertical="center" wrapText="1"/>
      <protection hidden="1"/>
    </xf>
    <xf numFmtId="0" fontId="41" fillId="26" borderId="58" xfId="0" applyFont="1" applyFill="1" applyBorder="1" applyAlignment="1" applyProtection="1">
      <alignment horizontal="center" vertical="center" wrapText="1"/>
      <protection hidden="1"/>
    </xf>
    <xf numFmtId="0" fontId="39" fillId="32" borderId="16" xfId="0" applyFont="1" applyFill="1" applyBorder="1" applyAlignment="1" applyProtection="1">
      <alignment horizontal="center" vertical="center" wrapText="1"/>
      <protection hidden="1"/>
    </xf>
    <xf numFmtId="0" fontId="38" fillId="26" borderId="15" xfId="0" applyFont="1" applyFill="1" applyBorder="1" applyAlignment="1" applyProtection="1">
      <alignment vertical="center" wrapText="1"/>
      <protection locked="0"/>
    </xf>
    <xf numFmtId="0" fontId="38" fillId="26" borderId="16" xfId="0" applyFont="1" applyFill="1" applyBorder="1" applyAlignment="1" applyProtection="1">
      <alignment vertical="center" wrapText="1"/>
      <protection locked="0"/>
    </xf>
    <xf numFmtId="0" fontId="37" fillId="0" borderId="31" xfId="0" applyFont="1" applyBorder="1" applyAlignment="1" applyProtection="1">
      <alignment horizontal="right" vertical="center" wrapText="1"/>
      <protection hidden="1"/>
    </xf>
    <xf numFmtId="0" fontId="79" fillId="25" borderId="30" xfId="0" applyFont="1" applyFill="1" applyBorder="1" applyAlignment="1" applyProtection="1">
      <alignment horizontal="center" vertical="center" wrapText="1"/>
      <protection hidden="1"/>
    </xf>
    <xf numFmtId="3" fontId="68" fillId="26" borderId="42" xfId="335" applyNumberFormat="1" applyFont="1" applyFill="1" applyBorder="1" applyAlignment="1" applyProtection="1">
      <alignment horizontal="right" wrapText="1"/>
      <protection hidden="1"/>
    </xf>
    <xf numFmtId="0" fontId="79" fillId="26" borderId="30" xfId="0" applyFont="1" applyFill="1" applyBorder="1" applyAlignment="1" applyProtection="1">
      <alignment horizontal="center" vertical="center" wrapText="1"/>
      <protection hidden="1"/>
    </xf>
    <xf numFmtId="0" fontId="131" fillId="26" borderId="15" xfId="0" applyFont="1" applyFill="1" applyBorder="1" applyAlignment="1" applyProtection="1">
      <alignment horizontal="center" vertical="top" wrapText="1"/>
      <protection hidden="1"/>
    </xf>
    <xf numFmtId="0" fontId="131" fillId="26" borderId="16" xfId="0" applyFont="1" applyFill="1" applyBorder="1" applyAlignment="1" applyProtection="1">
      <alignment horizontal="center" vertical="top" wrapText="1"/>
      <protection hidden="1"/>
    </xf>
    <xf numFmtId="0" fontId="76" fillId="26" borderId="42" xfId="0" applyFont="1" applyFill="1" applyBorder="1" applyAlignment="1" applyProtection="1">
      <alignment horizontal="center" vertical="center" wrapText="1"/>
      <protection hidden="1"/>
    </xf>
    <xf numFmtId="0" fontId="100" fillId="26" borderId="0" xfId="0" applyFont="1" applyFill="1" applyAlignment="1" applyProtection="1">
      <alignment horizontal="center" vertical="top" wrapText="1"/>
      <protection hidden="1"/>
    </xf>
    <xf numFmtId="0" fontId="38" fillId="26" borderId="43" xfId="0" applyFont="1" applyFill="1" applyBorder="1" applyAlignment="1" applyProtection="1">
      <alignment horizontal="left" wrapText="1"/>
      <protection locked="0" hidden="1"/>
    </xf>
    <xf numFmtId="0" fontId="38" fillId="26" borderId="32" xfId="0" applyFont="1" applyFill="1" applyBorder="1" applyAlignment="1" applyProtection="1">
      <alignment horizontal="left" wrapText="1"/>
      <protection locked="0" hidden="1"/>
    </xf>
    <xf numFmtId="0" fontId="40" fillId="26" borderId="0" xfId="0" applyFont="1" applyFill="1" applyAlignment="1" applyProtection="1">
      <alignment horizontal="left" vertical="center" wrapText="1"/>
      <protection hidden="1"/>
    </xf>
    <xf numFmtId="0" fontId="74" fillId="0" borderId="0" xfId="0" applyFont="1" applyAlignment="1" applyProtection="1">
      <alignment horizontal="left" vertical="center" wrapText="1"/>
      <protection hidden="1"/>
    </xf>
  </cellXfs>
  <cellStyles count="44918">
    <cellStyle name="20% - Accent1" xfId="1" builtinId="30" customBuiltin="1"/>
    <cellStyle name="20% - Accent1 2" xfId="51" xr:uid="{00000000-0005-0000-0000-000001000000}"/>
    <cellStyle name="20% - Accent1 3" xfId="1108" xr:uid="{00000000-0005-0000-0000-000002000000}"/>
    <cellStyle name="20% - Accent1 4" xfId="10564" xr:uid="{00000000-0005-0000-0000-000003000000}"/>
    <cellStyle name="20% - Accent2" xfId="2" builtinId="34" customBuiltin="1"/>
    <cellStyle name="20% - Accent2 2" xfId="52" xr:uid="{00000000-0005-0000-0000-000005000000}"/>
    <cellStyle name="20% - Accent2 3" xfId="1109" xr:uid="{00000000-0005-0000-0000-000006000000}"/>
    <cellStyle name="20% - Accent2 4" xfId="10565" xr:uid="{00000000-0005-0000-0000-000007000000}"/>
    <cellStyle name="20% - Accent3" xfId="3" builtinId="38" customBuiltin="1"/>
    <cellStyle name="20% - Accent3 2" xfId="53" xr:uid="{00000000-0005-0000-0000-000009000000}"/>
    <cellStyle name="20% - Accent3 3" xfId="1110" xr:uid="{00000000-0005-0000-0000-00000A000000}"/>
    <cellStyle name="20% - Accent3 4" xfId="10566" xr:uid="{00000000-0005-0000-0000-00000B000000}"/>
    <cellStyle name="20% - Accent4" xfId="4" builtinId="42" customBuiltin="1"/>
    <cellStyle name="20% - Accent4 2" xfId="54" xr:uid="{00000000-0005-0000-0000-00000D000000}"/>
    <cellStyle name="20% - Accent4 3" xfId="1111" xr:uid="{00000000-0005-0000-0000-00000E000000}"/>
    <cellStyle name="20% - Accent4 4" xfId="10567" xr:uid="{00000000-0005-0000-0000-00000F000000}"/>
    <cellStyle name="20% - Accent5" xfId="5" builtinId="46" customBuiltin="1"/>
    <cellStyle name="20% - Accent5 2" xfId="55" xr:uid="{00000000-0005-0000-0000-000011000000}"/>
    <cellStyle name="20% - Accent5 3" xfId="1112" xr:uid="{00000000-0005-0000-0000-000012000000}"/>
    <cellStyle name="20% - Accent5 4" xfId="10568" xr:uid="{00000000-0005-0000-0000-000013000000}"/>
    <cellStyle name="20% - Accent6" xfId="6" builtinId="50" customBuiltin="1"/>
    <cellStyle name="20% - Accent6 2" xfId="56" xr:uid="{00000000-0005-0000-0000-000015000000}"/>
    <cellStyle name="20% - Accent6 3" xfId="1113" xr:uid="{00000000-0005-0000-0000-000016000000}"/>
    <cellStyle name="20% - Accent6 4" xfId="10569" xr:uid="{00000000-0005-0000-0000-000017000000}"/>
    <cellStyle name="40% - Accent1" xfId="7" builtinId="31" customBuiltin="1"/>
    <cellStyle name="40% - Accent1 2" xfId="57" xr:uid="{00000000-0005-0000-0000-000019000000}"/>
    <cellStyle name="40% - Accent1 3" xfId="1114" xr:uid="{00000000-0005-0000-0000-00001A000000}"/>
    <cellStyle name="40% - Accent1 4" xfId="10570" xr:uid="{00000000-0005-0000-0000-00001B000000}"/>
    <cellStyle name="40% - Accent2" xfId="8" builtinId="35" customBuiltin="1"/>
    <cellStyle name="40% - Accent2 2" xfId="58" xr:uid="{00000000-0005-0000-0000-00001D000000}"/>
    <cellStyle name="40% - Accent2 3" xfId="1115" xr:uid="{00000000-0005-0000-0000-00001E000000}"/>
    <cellStyle name="40% - Accent2 4" xfId="10571" xr:uid="{00000000-0005-0000-0000-00001F000000}"/>
    <cellStyle name="40% - Accent3" xfId="9" builtinId="39" customBuiltin="1"/>
    <cellStyle name="40% - Accent3 2" xfId="59" xr:uid="{00000000-0005-0000-0000-000021000000}"/>
    <cellStyle name="40% - Accent3 3" xfId="1116" xr:uid="{00000000-0005-0000-0000-000022000000}"/>
    <cellStyle name="40% - Accent3 4" xfId="10572" xr:uid="{00000000-0005-0000-0000-000023000000}"/>
    <cellStyle name="40% - Accent4" xfId="10" builtinId="43" customBuiltin="1"/>
    <cellStyle name="40% - Accent4 2" xfId="60" xr:uid="{00000000-0005-0000-0000-000025000000}"/>
    <cellStyle name="40% - Accent4 3" xfId="1117" xr:uid="{00000000-0005-0000-0000-000026000000}"/>
    <cellStyle name="40% - Accent4 4" xfId="10573" xr:uid="{00000000-0005-0000-0000-000027000000}"/>
    <cellStyle name="40% - Accent5" xfId="11" builtinId="47" customBuiltin="1"/>
    <cellStyle name="40% - Accent5 2" xfId="61" xr:uid="{00000000-0005-0000-0000-000029000000}"/>
    <cellStyle name="40% - Accent5 3" xfId="1118" xr:uid="{00000000-0005-0000-0000-00002A000000}"/>
    <cellStyle name="40% - Accent5 4" xfId="10574" xr:uid="{00000000-0005-0000-0000-00002B000000}"/>
    <cellStyle name="40% - Accent6" xfId="12" builtinId="51" customBuiltin="1"/>
    <cellStyle name="40% - Accent6 2" xfId="62" xr:uid="{00000000-0005-0000-0000-00002D000000}"/>
    <cellStyle name="40% - Accent6 3" xfId="1119" xr:uid="{00000000-0005-0000-0000-00002E000000}"/>
    <cellStyle name="40% - Accent6 4" xfId="10575" xr:uid="{00000000-0005-0000-0000-00002F000000}"/>
    <cellStyle name="60% - Accent1" xfId="13" builtinId="32" customBuiltin="1"/>
    <cellStyle name="60% - Accent1 2" xfId="63" xr:uid="{00000000-0005-0000-0000-000031000000}"/>
    <cellStyle name="60% - Accent1 3" xfId="1120" xr:uid="{00000000-0005-0000-0000-000032000000}"/>
    <cellStyle name="60% - Accent1 4" xfId="10576" xr:uid="{00000000-0005-0000-0000-000033000000}"/>
    <cellStyle name="60% - Accent2" xfId="14" builtinId="36" customBuiltin="1"/>
    <cellStyle name="60% - Accent2 2" xfId="64" xr:uid="{00000000-0005-0000-0000-000035000000}"/>
    <cellStyle name="60% - Accent2 3" xfId="1121" xr:uid="{00000000-0005-0000-0000-000036000000}"/>
    <cellStyle name="60% - Accent2 4" xfId="10577" xr:uid="{00000000-0005-0000-0000-000037000000}"/>
    <cellStyle name="60% - Accent3" xfId="15" builtinId="40" customBuiltin="1"/>
    <cellStyle name="60% - Accent3 2" xfId="65" xr:uid="{00000000-0005-0000-0000-000039000000}"/>
    <cellStyle name="60% - Accent3 3" xfId="1122" xr:uid="{00000000-0005-0000-0000-00003A000000}"/>
    <cellStyle name="60% - Accent3 4" xfId="10578" xr:uid="{00000000-0005-0000-0000-00003B000000}"/>
    <cellStyle name="60% - Accent4" xfId="16" builtinId="44" customBuiltin="1"/>
    <cellStyle name="60% - Accent4 2" xfId="66" xr:uid="{00000000-0005-0000-0000-00003D000000}"/>
    <cellStyle name="60% - Accent4 3" xfId="1123" xr:uid="{00000000-0005-0000-0000-00003E000000}"/>
    <cellStyle name="60% - Accent4 4" xfId="10579" xr:uid="{00000000-0005-0000-0000-00003F000000}"/>
    <cellStyle name="60% - Accent5" xfId="17" builtinId="48" customBuiltin="1"/>
    <cellStyle name="60% - Accent5 2" xfId="67" xr:uid="{00000000-0005-0000-0000-000041000000}"/>
    <cellStyle name="60% - Accent5 3" xfId="1124" xr:uid="{00000000-0005-0000-0000-000042000000}"/>
    <cellStyle name="60% - Accent5 4" xfId="10580" xr:uid="{00000000-0005-0000-0000-000043000000}"/>
    <cellStyle name="60% - Accent6" xfId="18" builtinId="52" customBuiltin="1"/>
    <cellStyle name="60% - Accent6 2" xfId="68" xr:uid="{00000000-0005-0000-0000-000045000000}"/>
    <cellStyle name="60% - Accent6 3" xfId="1125" xr:uid="{00000000-0005-0000-0000-000046000000}"/>
    <cellStyle name="60% - Accent6 4" xfId="10581" xr:uid="{00000000-0005-0000-0000-000047000000}"/>
    <cellStyle name="Accent1" xfId="19" builtinId="29" customBuiltin="1"/>
    <cellStyle name="Accent1 2" xfId="69" xr:uid="{00000000-0005-0000-0000-000049000000}"/>
    <cellStyle name="Accent1 3" xfId="1126" xr:uid="{00000000-0005-0000-0000-00004A000000}"/>
    <cellStyle name="Accent1 4" xfId="10582" xr:uid="{00000000-0005-0000-0000-00004B000000}"/>
    <cellStyle name="Accent2" xfId="20" builtinId="33" customBuiltin="1"/>
    <cellStyle name="Accent2 2" xfId="70" xr:uid="{00000000-0005-0000-0000-00004D000000}"/>
    <cellStyle name="Accent2 3" xfId="1127" xr:uid="{00000000-0005-0000-0000-00004E000000}"/>
    <cellStyle name="Accent2 4" xfId="10583" xr:uid="{00000000-0005-0000-0000-00004F000000}"/>
    <cellStyle name="Accent3" xfId="21" builtinId="37" customBuiltin="1"/>
    <cellStyle name="Accent3 2" xfId="71" xr:uid="{00000000-0005-0000-0000-000051000000}"/>
    <cellStyle name="Accent3 3" xfId="1128" xr:uid="{00000000-0005-0000-0000-000052000000}"/>
    <cellStyle name="Accent3 4" xfId="10584" xr:uid="{00000000-0005-0000-0000-000053000000}"/>
    <cellStyle name="Accent4" xfId="22" builtinId="41" customBuiltin="1"/>
    <cellStyle name="Accent4 2" xfId="72" xr:uid="{00000000-0005-0000-0000-000055000000}"/>
    <cellStyle name="Accent4 3" xfId="1129" xr:uid="{00000000-0005-0000-0000-000056000000}"/>
    <cellStyle name="Accent4 4" xfId="10585" xr:uid="{00000000-0005-0000-0000-000057000000}"/>
    <cellStyle name="Accent5" xfId="23" builtinId="45" customBuiltin="1"/>
    <cellStyle name="Accent5 2" xfId="73" xr:uid="{00000000-0005-0000-0000-000059000000}"/>
    <cellStyle name="Accent5 3" xfId="1130" xr:uid="{00000000-0005-0000-0000-00005A000000}"/>
    <cellStyle name="Accent5 4" xfId="10586" xr:uid="{00000000-0005-0000-0000-00005B000000}"/>
    <cellStyle name="Accent6" xfId="24" builtinId="49" customBuiltin="1"/>
    <cellStyle name="Accent6 2" xfId="74" xr:uid="{00000000-0005-0000-0000-00005D000000}"/>
    <cellStyle name="Accent6 3" xfId="1131" xr:uid="{00000000-0005-0000-0000-00005E000000}"/>
    <cellStyle name="Accent6 4" xfId="10587" xr:uid="{00000000-0005-0000-0000-00005F000000}"/>
    <cellStyle name="Bad" xfId="25" builtinId="27" customBuiltin="1"/>
    <cellStyle name="Bad 2" xfId="75" xr:uid="{00000000-0005-0000-0000-000061000000}"/>
    <cellStyle name="Bad 3" xfId="1132" xr:uid="{00000000-0005-0000-0000-000062000000}"/>
    <cellStyle name="Bad 4" xfId="10588" xr:uid="{00000000-0005-0000-0000-000063000000}"/>
    <cellStyle name="Calculation" xfId="26" builtinId="22" customBuiltin="1"/>
    <cellStyle name="Calculation 2" xfId="76" xr:uid="{00000000-0005-0000-0000-000065000000}"/>
    <cellStyle name="Calculation 3" xfId="1133" xr:uid="{00000000-0005-0000-0000-000066000000}"/>
    <cellStyle name="Calculation 4" xfId="10589" xr:uid="{00000000-0005-0000-0000-000067000000}"/>
    <cellStyle name="Check Cell" xfId="27" builtinId="23" customBuiltin="1"/>
    <cellStyle name="Check Cell 2" xfId="77" xr:uid="{00000000-0005-0000-0000-000069000000}"/>
    <cellStyle name="Check Cell 3" xfId="1134" xr:uid="{00000000-0005-0000-0000-00006A000000}"/>
    <cellStyle name="Check Cell 4" xfId="10590" xr:uid="{00000000-0005-0000-0000-00006B000000}"/>
    <cellStyle name="Comma" xfId="28" builtinId="3"/>
    <cellStyle name="Comma 2" xfId="78" xr:uid="{00000000-0005-0000-0000-00006D000000}"/>
    <cellStyle name="Comma 2 2" xfId="13659" xr:uid="{00000000-0005-0000-0000-00006E000000}"/>
    <cellStyle name="Comma 3" xfId="338" xr:uid="{00000000-0005-0000-0000-00006F000000}"/>
    <cellStyle name="Comma 3 2" xfId="13611" xr:uid="{00000000-0005-0000-0000-000070000000}"/>
    <cellStyle name="Comma 3 2 2" xfId="13627" xr:uid="{00000000-0005-0000-0000-000071000000}"/>
    <cellStyle name="Comma 3 2 2 2" xfId="44901" xr:uid="{00000000-0005-0000-0000-000072000000}"/>
    <cellStyle name="Comma 3 2 2 3" xfId="31491" xr:uid="{00000000-0005-0000-0000-000073000000}"/>
    <cellStyle name="Comma 3 2 3" xfId="13641" xr:uid="{00000000-0005-0000-0000-000074000000}"/>
    <cellStyle name="Comma 3 2 3 2" xfId="44909" xr:uid="{00000000-0005-0000-0000-000075000000}"/>
    <cellStyle name="Comma 3 2 3 3" xfId="31499" xr:uid="{00000000-0005-0000-0000-000076000000}"/>
    <cellStyle name="Comma 3 2 4" xfId="44895" xr:uid="{00000000-0005-0000-0000-000077000000}"/>
    <cellStyle name="Comma 3 2 5" xfId="31485" xr:uid="{00000000-0005-0000-0000-000078000000}"/>
    <cellStyle name="Comma 3 3" xfId="13605" xr:uid="{00000000-0005-0000-0000-000079000000}"/>
    <cellStyle name="Comma 3 3 2" xfId="44890" xr:uid="{00000000-0005-0000-0000-00007A000000}"/>
    <cellStyle name="Comma 3 3 3" xfId="31480" xr:uid="{00000000-0005-0000-0000-00007B000000}"/>
    <cellStyle name="Comma 3 4" xfId="13601" xr:uid="{00000000-0005-0000-0000-00007C000000}"/>
    <cellStyle name="Comma 3 4 2" xfId="44886" xr:uid="{00000000-0005-0000-0000-00007D000000}"/>
    <cellStyle name="Comma 3 4 3" xfId="31476" xr:uid="{00000000-0005-0000-0000-00007E000000}"/>
    <cellStyle name="Comma 3 5" xfId="13594" xr:uid="{00000000-0005-0000-0000-00007F000000}"/>
    <cellStyle name="Comma 3 5 2" xfId="44879" xr:uid="{00000000-0005-0000-0000-000080000000}"/>
    <cellStyle name="Comma 3 5 3" xfId="31469" xr:uid="{00000000-0005-0000-0000-000081000000}"/>
    <cellStyle name="Comma 3 6" xfId="13665" xr:uid="{00000000-0005-0000-0000-000082000000}"/>
    <cellStyle name="Comma 4" xfId="1135" xr:uid="{00000000-0005-0000-0000-000083000000}"/>
    <cellStyle name="Comma 4 2" xfId="13618" xr:uid="{00000000-0005-0000-0000-000084000000}"/>
    <cellStyle name="Comma 4 2 2" xfId="13631" xr:uid="{00000000-0005-0000-0000-000085000000}"/>
    <cellStyle name="Comma 4 2 2 2" xfId="44905" xr:uid="{00000000-0005-0000-0000-000086000000}"/>
    <cellStyle name="Comma 4 2 2 3" xfId="31495" xr:uid="{00000000-0005-0000-0000-000087000000}"/>
    <cellStyle name="Comma 4 2 3" xfId="13647" xr:uid="{00000000-0005-0000-0000-000088000000}"/>
    <cellStyle name="Comma 4 2 3 2" xfId="44915" xr:uid="{00000000-0005-0000-0000-000089000000}"/>
    <cellStyle name="Comma 4 2 3 3" xfId="31505" xr:uid="{00000000-0005-0000-0000-00008A000000}"/>
    <cellStyle name="Comma 4 2 4" xfId="44900" xr:uid="{00000000-0005-0000-0000-00008B000000}"/>
    <cellStyle name="Comma 4 2 5" xfId="31490" xr:uid="{00000000-0005-0000-0000-00008C000000}"/>
    <cellStyle name="Comma 4 3" xfId="13610" xr:uid="{00000000-0005-0000-0000-00008D000000}"/>
    <cellStyle name="Comma 4 3 2" xfId="13669" xr:uid="{00000000-0005-0000-0000-00008E000000}"/>
    <cellStyle name="Comma 4 4" xfId="13609" xr:uid="{00000000-0005-0000-0000-00008F000000}"/>
    <cellStyle name="Comma 4 4 2" xfId="44894" xr:uid="{00000000-0005-0000-0000-000090000000}"/>
    <cellStyle name="Comma 4 4 3" xfId="31484" xr:uid="{00000000-0005-0000-0000-000091000000}"/>
    <cellStyle name="Comma 4 5" xfId="13598" xr:uid="{00000000-0005-0000-0000-000092000000}"/>
    <cellStyle name="Comma 4 5 2" xfId="44883" xr:uid="{00000000-0005-0000-0000-000093000000}"/>
    <cellStyle name="Comma 4 5 3" xfId="31473" xr:uid="{00000000-0005-0000-0000-000094000000}"/>
    <cellStyle name="Comma 4 6" xfId="13664" xr:uid="{00000000-0005-0000-0000-000095000000}"/>
    <cellStyle name="Comma 5" xfId="13625" xr:uid="{00000000-0005-0000-0000-000096000000}"/>
    <cellStyle name="Comma 5 2" xfId="13671" xr:uid="{00000000-0005-0000-0000-000097000000}"/>
    <cellStyle name="Comma0" xfId="327" xr:uid="{00000000-0005-0000-0000-000098000000}"/>
    <cellStyle name="Comma0 2" xfId="10547" xr:uid="{00000000-0005-0000-0000-000099000000}"/>
    <cellStyle name="Comma0 2 2" xfId="13668" xr:uid="{00000000-0005-0000-0000-00009A000000}"/>
    <cellStyle name="Comma0 3" xfId="13661" xr:uid="{00000000-0005-0000-0000-00009B000000}"/>
    <cellStyle name="Currency" xfId="29" builtinId="4"/>
    <cellStyle name="Currency 2" xfId="79" xr:uid="{00000000-0005-0000-0000-00009D000000}"/>
    <cellStyle name="Currency 2 2" xfId="13655" xr:uid="{00000000-0005-0000-0000-00009E000000}"/>
    <cellStyle name="Currency 3" xfId="1136" xr:uid="{00000000-0005-0000-0000-00009F000000}"/>
    <cellStyle name="Currency 3 2" xfId="13615" xr:uid="{00000000-0005-0000-0000-0000A0000000}"/>
    <cellStyle name="Currency 3 2 2" xfId="13628" xr:uid="{00000000-0005-0000-0000-0000A1000000}"/>
    <cellStyle name="Currency 3 2 2 2" xfId="44902" xr:uid="{00000000-0005-0000-0000-0000A2000000}"/>
    <cellStyle name="Currency 3 2 2 3" xfId="31492" xr:uid="{00000000-0005-0000-0000-0000A3000000}"/>
    <cellStyle name="Currency 3 2 3" xfId="13643" xr:uid="{00000000-0005-0000-0000-0000A4000000}"/>
    <cellStyle name="Currency 3 2 3 2" xfId="44911" xr:uid="{00000000-0005-0000-0000-0000A5000000}"/>
    <cellStyle name="Currency 3 2 3 3" xfId="31501" xr:uid="{00000000-0005-0000-0000-0000A6000000}"/>
    <cellStyle name="Currency 3 2 4" xfId="44897" xr:uid="{00000000-0005-0000-0000-0000A7000000}"/>
    <cellStyle name="Currency 3 2 5" xfId="31487" xr:uid="{00000000-0005-0000-0000-0000A8000000}"/>
    <cellStyle name="Currency 3 3" xfId="13606" xr:uid="{00000000-0005-0000-0000-0000A9000000}"/>
    <cellStyle name="Currency 3 3 2" xfId="44891" xr:uid="{00000000-0005-0000-0000-0000AA000000}"/>
    <cellStyle name="Currency 3 3 3" xfId="31481" xr:uid="{00000000-0005-0000-0000-0000AB000000}"/>
    <cellStyle name="Currency 3 4" xfId="13602" xr:uid="{00000000-0005-0000-0000-0000AC000000}"/>
    <cellStyle name="Currency 3 4 2" xfId="44887" xr:uid="{00000000-0005-0000-0000-0000AD000000}"/>
    <cellStyle name="Currency 3 4 3" xfId="31477" xr:uid="{00000000-0005-0000-0000-0000AE000000}"/>
    <cellStyle name="Currency 3 5" xfId="13595" xr:uid="{00000000-0005-0000-0000-0000AF000000}"/>
    <cellStyle name="Currency 3 5 2" xfId="44880" xr:uid="{00000000-0005-0000-0000-0000B0000000}"/>
    <cellStyle name="Currency 3 5 3" xfId="31470" xr:uid="{00000000-0005-0000-0000-0000B1000000}"/>
    <cellStyle name="Currency 3 6" xfId="13656" xr:uid="{00000000-0005-0000-0000-0000B2000000}"/>
    <cellStyle name="Currency 4" xfId="13597" xr:uid="{00000000-0005-0000-0000-0000B3000000}"/>
    <cellStyle name="Currency 4 2" xfId="13617" xr:uid="{00000000-0005-0000-0000-0000B4000000}"/>
    <cellStyle name="Currency 4 2 2" xfId="13630" xr:uid="{00000000-0005-0000-0000-0000B5000000}"/>
    <cellStyle name="Currency 4 2 2 2" xfId="44904" xr:uid="{00000000-0005-0000-0000-0000B6000000}"/>
    <cellStyle name="Currency 4 2 2 3" xfId="31494" xr:uid="{00000000-0005-0000-0000-0000B7000000}"/>
    <cellStyle name="Currency 4 2 3" xfId="13646" xr:uid="{00000000-0005-0000-0000-0000B8000000}"/>
    <cellStyle name="Currency 4 2 3 2" xfId="44914" xr:uid="{00000000-0005-0000-0000-0000B9000000}"/>
    <cellStyle name="Currency 4 2 3 3" xfId="31504" xr:uid="{00000000-0005-0000-0000-0000BA000000}"/>
    <cellStyle name="Currency 4 2 4" xfId="44899" xr:uid="{00000000-0005-0000-0000-0000BB000000}"/>
    <cellStyle name="Currency 4 2 5" xfId="31489" xr:uid="{00000000-0005-0000-0000-0000BC000000}"/>
    <cellStyle name="Currency 4 3" xfId="13613" xr:uid="{00000000-0005-0000-0000-0000BD000000}"/>
    <cellStyle name="Currency 4 3 2" xfId="13670" xr:uid="{00000000-0005-0000-0000-0000BE000000}"/>
    <cellStyle name="Currency 4 4" xfId="13608" xr:uid="{00000000-0005-0000-0000-0000BF000000}"/>
    <cellStyle name="Currency 4 4 2" xfId="44893" xr:uid="{00000000-0005-0000-0000-0000C0000000}"/>
    <cellStyle name="Currency 4 4 3" xfId="31483" xr:uid="{00000000-0005-0000-0000-0000C1000000}"/>
    <cellStyle name="Currency 4 5" xfId="13636" xr:uid="{00000000-0005-0000-0000-0000C2000000}"/>
    <cellStyle name="Currency 4 5 2" xfId="44907" xr:uid="{00000000-0005-0000-0000-0000C3000000}"/>
    <cellStyle name="Currency 4 5 3" xfId="31497" xr:uid="{00000000-0005-0000-0000-0000C4000000}"/>
    <cellStyle name="Currency 4 6" xfId="44882" xr:uid="{00000000-0005-0000-0000-0000C5000000}"/>
    <cellStyle name="Currency 4 7" xfId="31472" xr:uid="{00000000-0005-0000-0000-0000C6000000}"/>
    <cellStyle name="Currency 5" xfId="13626" xr:uid="{00000000-0005-0000-0000-0000C7000000}"/>
    <cellStyle name="Currency 5 2" xfId="13672" xr:uid="{00000000-0005-0000-0000-0000C8000000}"/>
    <cellStyle name="Explanatory Text" xfId="30" builtinId="53" customBuiltin="1"/>
    <cellStyle name="Explanatory Text 2" xfId="80" xr:uid="{00000000-0005-0000-0000-0000CA000000}"/>
    <cellStyle name="Explanatory Text 3" xfId="1137" xr:uid="{00000000-0005-0000-0000-0000CB000000}"/>
    <cellStyle name="Explanatory Text 4" xfId="10591" xr:uid="{00000000-0005-0000-0000-0000CC000000}"/>
    <cellStyle name="Good" xfId="31" builtinId="26" customBuiltin="1"/>
    <cellStyle name="Good 2" xfId="81" xr:uid="{00000000-0005-0000-0000-0000CE000000}"/>
    <cellStyle name="Good 3" xfId="1138" xr:uid="{00000000-0005-0000-0000-0000CF000000}"/>
    <cellStyle name="Good 4" xfId="10592" xr:uid="{00000000-0005-0000-0000-0000D0000000}"/>
    <cellStyle name="Heading 1" xfId="32" builtinId="16" customBuiltin="1"/>
    <cellStyle name="Heading 1 2" xfId="82" xr:uid="{00000000-0005-0000-0000-0000D2000000}"/>
    <cellStyle name="Heading 1 3" xfId="1139" xr:uid="{00000000-0005-0000-0000-0000D3000000}"/>
    <cellStyle name="Heading 1 4" xfId="10593" xr:uid="{00000000-0005-0000-0000-0000D4000000}"/>
    <cellStyle name="Heading 2" xfId="33" builtinId="17" customBuiltin="1"/>
    <cellStyle name="Heading 2 2" xfId="83" xr:uid="{00000000-0005-0000-0000-0000D6000000}"/>
    <cellStyle name="Heading 2 3" xfId="1140" xr:uid="{00000000-0005-0000-0000-0000D7000000}"/>
    <cellStyle name="Heading 2 4" xfId="10594" xr:uid="{00000000-0005-0000-0000-0000D8000000}"/>
    <cellStyle name="Heading 3" xfId="34" builtinId="18" customBuiltin="1"/>
    <cellStyle name="Heading 3 2" xfId="84" xr:uid="{00000000-0005-0000-0000-0000DA000000}"/>
    <cellStyle name="Heading 3 3" xfId="1141" xr:uid="{00000000-0005-0000-0000-0000DB000000}"/>
    <cellStyle name="Heading 3 4" xfId="10595" xr:uid="{00000000-0005-0000-0000-0000DC000000}"/>
    <cellStyle name="Heading 4" xfId="35" builtinId="19" customBuiltin="1"/>
    <cellStyle name="Heading 4 2" xfId="85" xr:uid="{00000000-0005-0000-0000-0000DE000000}"/>
    <cellStyle name="Heading 4 3" xfId="1142" xr:uid="{00000000-0005-0000-0000-0000DF000000}"/>
    <cellStyle name="Heading 4 4" xfId="10596" xr:uid="{00000000-0005-0000-0000-0000E0000000}"/>
    <cellStyle name="Hyperlink" xfId="36" builtinId="8"/>
    <cellStyle name="Hyperlink 2" xfId="13621" xr:uid="{00000000-0005-0000-0000-0000E2000000}"/>
    <cellStyle name="Input" xfId="37" builtinId="20" customBuiltin="1"/>
    <cellStyle name="Input 2" xfId="86" xr:uid="{00000000-0005-0000-0000-0000E4000000}"/>
    <cellStyle name="Input 3" xfId="1143" xr:uid="{00000000-0005-0000-0000-0000E5000000}"/>
    <cellStyle name="Input 4" xfId="10597" xr:uid="{00000000-0005-0000-0000-0000E6000000}"/>
    <cellStyle name="Linked Cell" xfId="38" builtinId="24" customBuiltin="1"/>
    <cellStyle name="Linked Cell 2" xfId="87" xr:uid="{00000000-0005-0000-0000-0000E8000000}"/>
    <cellStyle name="Linked Cell 3" xfId="1144" xr:uid="{00000000-0005-0000-0000-0000E9000000}"/>
    <cellStyle name="Linked Cell 4" xfId="10598" xr:uid="{00000000-0005-0000-0000-0000EA000000}"/>
    <cellStyle name="Neutral" xfId="39" builtinId="28" customBuiltin="1"/>
    <cellStyle name="Neutral 2" xfId="88" xr:uid="{00000000-0005-0000-0000-0000EC000000}"/>
    <cellStyle name="Neutral 3" xfId="1145" xr:uid="{00000000-0005-0000-0000-0000ED000000}"/>
    <cellStyle name="Neutral 4" xfId="10599" xr:uid="{00000000-0005-0000-0000-0000EE000000}"/>
    <cellStyle name="Normal" xfId="0" builtinId="0"/>
    <cellStyle name="Normal 10" xfId="1107" xr:uid="{00000000-0005-0000-0000-0000F0000000}"/>
    <cellStyle name="Normal 10 2" xfId="2147" xr:uid="{00000000-0005-0000-0000-0000F1000000}"/>
    <cellStyle name="Normal 10 3" xfId="5568" xr:uid="{00000000-0005-0000-0000-0000F2000000}"/>
    <cellStyle name="Normal 11" xfId="1106" xr:uid="{00000000-0005-0000-0000-0000F3000000}"/>
    <cellStyle name="Normal 11 2" xfId="2146" xr:uid="{00000000-0005-0000-0000-0000F4000000}"/>
    <cellStyle name="Normal 11 2 2" xfId="6564" xr:uid="{00000000-0005-0000-0000-0000F5000000}"/>
    <cellStyle name="Normal 11 2 2 2" xfId="12597" xr:uid="{00000000-0005-0000-0000-0000F6000000}"/>
    <cellStyle name="Normal 11 2 2 2 2" xfId="43882" xr:uid="{00000000-0005-0000-0000-0000F7000000}"/>
    <cellStyle name="Normal 11 2 2 2 3" xfId="30472" xr:uid="{00000000-0005-0000-0000-0000F8000000}"/>
    <cellStyle name="Normal 11 2 2 3" xfId="37910" xr:uid="{00000000-0005-0000-0000-0000F9000000}"/>
    <cellStyle name="Normal 11 2 2 4" xfId="24500" xr:uid="{00000000-0005-0000-0000-0000FA000000}"/>
    <cellStyle name="Normal 11 2 3" xfId="9550" xr:uid="{00000000-0005-0000-0000-0000FB000000}"/>
    <cellStyle name="Normal 11 2 3 2" xfId="40896" xr:uid="{00000000-0005-0000-0000-0000FC000000}"/>
    <cellStyle name="Normal 11 2 3 3" xfId="27486" xr:uid="{00000000-0005-0000-0000-0000FD000000}"/>
    <cellStyle name="Normal 11 2 4" xfId="20084" xr:uid="{00000000-0005-0000-0000-0000FE000000}"/>
    <cellStyle name="Normal 11 2 5" xfId="34926" xr:uid="{00000000-0005-0000-0000-0000FF000000}"/>
    <cellStyle name="Normal 11 2 6" xfId="17098" xr:uid="{00000000-0005-0000-0000-000000010000}"/>
    <cellStyle name="Normal 11 3" xfId="5567" xr:uid="{00000000-0005-0000-0000-000001010000}"/>
    <cellStyle name="Normal 11 3 2" xfId="11601" xr:uid="{00000000-0005-0000-0000-000002010000}"/>
    <cellStyle name="Normal 11 3 2 2" xfId="42886" xr:uid="{00000000-0005-0000-0000-000003010000}"/>
    <cellStyle name="Normal 11 3 2 3" xfId="29476" xr:uid="{00000000-0005-0000-0000-000004010000}"/>
    <cellStyle name="Normal 11 3 3" xfId="23504" xr:uid="{00000000-0005-0000-0000-000005010000}"/>
    <cellStyle name="Normal 11 3 4" xfId="33930" xr:uid="{00000000-0005-0000-0000-000006010000}"/>
    <cellStyle name="Normal 11 3 5" xfId="16102" xr:uid="{00000000-0005-0000-0000-000007010000}"/>
    <cellStyle name="Normal 11 4" xfId="3577" xr:uid="{00000000-0005-0000-0000-000008010000}"/>
    <cellStyle name="Normal 11 4 2" xfId="36356" xr:uid="{00000000-0005-0000-0000-000009010000}"/>
    <cellStyle name="Normal 11 4 3" xfId="21514" xr:uid="{00000000-0005-0000-0000-00000A010000}"/>
    <cellStyle name="Normal 11 5" xfId="8554" xr:uid="{00000000-0005-0000-0000-00000B010000}"/>
    <cellStyle name="Normal 11 5 2" xfId="39900" xr:uid="{00000000-0005-0000-0000-00000C010000}"/>
    <cellStyle name="Normal 11 5 3" xfId="26490" xr:uid="{00000000-0005-0000-0000-00000D010000}"/>
    <cellStyle name="Normal 11 6" xfId="19088" xr:uid="{00000000-0005-0000-0000-00000E010000}"/>
    <cellStyle name="Normal 11 7" xfId="31940" xr:uid="{00000000-0005-0000-0000-00000F010000}"/>
    <cellStyle name="Normal 11 8" xfId="14112" xr:uid="{00000000-0005-0000-0000-000010010000}"/>
    <cellStyle name="Normal 12" xfId="10563" xr:uid="{00000000-0005-0000-0000-000011010000}"/>
    <cellStyle name="Normal 13" xfId="10562" xr:uid="{00000000-0005-0000-0000-000012010000}"/>
    <cellStyle name="Normal 13 2" xfId="13623" xr:uid="{00000000-0005-0000-0000-000013010000}"/>
    <cellStyle name="Normal 13 3" xfId="13622" xr:uid="{00000000-0005-0000-0000-000014010000}"/>
    <cellStyle name="Normal 14" xfId="10546" xr:uid="{00000000-0005-0000-0000-000015010000}"/>
    <cellStyle name="Normal 14 2" xfId="41892" xr:uid="{00000000-0005-0000-0000-000016010000}"/>
    <cellStyle name="Normal 14 3" xfId="28482" xr:uid="{00000000-0005-0000-0000-000017010000}"/>
    <cellStyle name="Normal 14 4" xfId="44917" xr:uid="{C9DE250E-EE66-4002-9735-2EF569DEE87F}"/>
    <cellStyle name="Normal 2" xfId="45" xr:uid="{00000000-0005-0000-0000-000018010000}"/>
    <cellStyle name="Normal 2 2" xfId="328" xr:uid="{00000000-0005-0000-0000-000019010000}"/>
    <cellStyle name="Normal 2 2 2" xfId="335" xr:uid="{00000000-0005-0000-0000-00001A010000}"/>
    <cellStyle name="Normal 2 2 2 2" xfId="13663" xr:uid="{00000000-0005-0000-0000-00001B010000}"/>
    <cellStyle name="Normal 2 2 3" xfId="334" xr:uid="{00000000-0005-0000-0000-00001C010000}"/>
    <cellStyle name="Normal 2 2 4" xfId="10557" xr:uid="{00000000-0005-0000-0000-00001D010000}"/>
    <cellStyle name="Normal 2 3" xfId="329" xr:uid="{00000000-0005-0000-0000-00001E010000}"/>
    <cellStyle name="Normal 2 3 2" xfId="10559" xr:uid="{00000000-0005-0000-0000-00001F010000}"/>
    <cellStyle name="Normal 2 4" xfId="333" xr:uid="{00000000-0005-0000-0000-000020010000}"/>
    <cellStyle name="Normal 2 5" xfId="336" xr:uid="{00000000-0005-0000-0000-000021010000}"/>
    <cellStyle name="Normal 2 6" xfId="340" xr:uid="{00000000-0005-0000-0000-000022010000}"/>
    <cellStyle name="Normal 2 7" xfId="325" xr:uid="{00000000-0005-0000-0000-000023010000}"/>
    <cellStyle name="Normal 2 8" xfId="10605" xr:uid="{00000000-0005-0000-0000-000024010000}"/>
    <cellStyle name="Normal 2 9" xfId="13666" xr:uid="{00000000-0005-0000-0000-000025010000}"/>
    <cellStyle name="Normal 3" xfId="46" xr:uid="{00000000-0005-0000-0000-000026010000}"/>
    <cellStyle name="Normal 3 2" xfId="94" xr:uid="{00000000-0005-0000-0000-000027010000}"/>
    <cellStyle name="Normal 3 2 2" xfId="330" xr:uid="{00000000-0005-0000-0000-000028010000}"/>
    <cellStyle name="Normal 3 2 2 2" xfId="10837" xr:uid="{00000000-0005-0000-0000-000029010000}"/>
    <cellStyle name="Normal 3 2 2 3" xfId="10558" xr:uid="{00000000-0005-0000-0000-00002A010000}"/>
    <cellStyle name="Normal 3 2 3" xfId="10552" xr:uid="{00000000-0005-0000-0000-00002B010000}"/>
    <cellStyle name="Normal 3 2 4" xfId="13667" xr:uid="{00000000-0005-0000-0000-00002C010000}"/>
    <cellStyle name="Normal 3 3" xfId="49" xr:uid="{00000000-0005-0000-0000-00002D010000}"/>
    <cellStyle name="Normal 3 4" xfId="96" xr:uid="{00000000-0005-0000-0000-00002E010000}"/>
    <cellStyle name="Normal 3 4 2" xfId="105" xr:uid="{00000000-0005-0000-0000-00002F010000}"/>
    <cellStyle name="Normal 3 5" xfId="326" xr:uid="{00000000-0005-0000-0000-000030010000}"/>
    <cellStyle name="Normal 3 5 2" xfId="10836" xr:uid="{00000000-0005-0000-0000-000031010000}"/>
    <cellStyle name="Normal 3 5 3" xfId="10560" xr:uid="{00000000-0005-0000-0000-000032010000}"/>
    <cellStyle name="Normal 3 6" xfId="1711" xr:uid="{00000000-0005-0000-0000-000033010000}"/>
    <cellStyle name="Normal 3 6 2" xfId="3142" xr:uid="{00000000-0005-0000-0000-000034010000}"/>
    <cellStyle name="Normal 3 6 2 2" xfId="7559" xr:uid="{00000000-0005-0000-0000-000035010000}"/>
    <cellStyle name="Normal 3 6 2 2 2" xfId="13592" xr:uid="{00000000-0005-0000-0000-000036010000}"/>
    <cellStyle name="Normal 3 6 2 2 2 2" xfId="44877" xr:uid="{00000000-0005-0000-0000-000037010000}"/>
    <cellStyle name="Normal 3 6 2 2 2 3" xfId="31467" xr:uid="{00000000-0005-0000-0000-000038010000}"/>
    <cellStyle name="Normal 3 6 2 2 3" xfId="38905" xr:uid="{00000000-0005-0000-0000-000039010000}"/>
    <cellStyle name="Normal 3 6 2 2 4" xfId="25495" xr:uid="{00000000-0005-0000-0000-00003A010000}"/>
    <cellStyle name="Normal 3 6 2 3" xfId="10545" xr:uid="{00000000-0005-0000-0000-00003B010000}"/>
    <cellStyle name="Normal 3 6 2 3 2" xfId="41891" xr:uid="{00000000-0005-0000-0000-00003C010000}"/>
    <cellStyle name="Normal 3 6 2 3 3" xfId="28481" xr:uid="{00000000-0005-0000-0000-00003D010000}"/>
    <cellStyle name="Normal 3 6 2 4" xfId="21079" xr:uid="{00000000-0005-0000-0000-00003E010000}"/>
    <cellStyle name="Normal 3 6 2 5" xfId="35921" xr:uid="{00000000-0005-0000-0000-00003F010000}"/>
    <cellStyle name="Normal 3 6 2 6" xfId="18093" xr:uid="{00000000-0005-0000-0000-000040010000}"/>
    <cellStyle name="Normal 3 6 3" xfId="6129" xr:uid="{00000000-0005-0000-0000-000041010000}"/>
    <cellStyle name="Normal 3 6 3 2" xfId="12162" xr:uid="{00000000-0005-0000-0000-000042010000}"/>
    <cellStyle name="Normal 3 6 3 2 2" xfId="43447" xr:uid="{00000000-0005-0000-0000-000043010000}"/>
    <cellStyle name="Normal 3 6 3 2 3" xfId="30037" xr:uid="{00000000-0005-0000-0000-000044010000}"/>
    <cellStyle name="Normal 3 6 3 3" xfId="24065" xr:uid="{00000000-0005-0000-0000-000045010000}"/>
    <cellStyle name="Normal 3 6 3 4" xfId="34491" xr:uid="{00000000-0005-0000-0000-000046010000}"/>
    <cellStyle name="Normal 3 6 3 5" xfId="16663" xr:uid="{00000000-0005-0000-0000-000047010000}"/>
    <cellStyle name="Normal 3 6 4" xfId="4572" xr:uid="{00000000-0005-0000-0000-000048010000}"/>
    <cellStyle name="Normal 3 6 4 2" xfId="10551" xr:uid="{00000000-0005-0000-0000-000049010000}"/>
    <cellStyle name="Normal 3 6 4 3" xfId="37351" xr:uid="{00000000-0005-0000-0000-00004A010000}"/>
    <cellStyle name="Normal 3 6 4 4" xfId="22509" xr:uid="{00000000-0005-0000-0000-00004B010000}"/>
    <cellStyle name="Normal 3 6 5" xfId="9115" xr:uid="{00000000-0005-0000-0000-00004C010000}"/>
    <cellStyle name="Normal 3 6 5 2" xfId="40461" xr:uid="{00000000-0005-0000-0000-00004D010000}"/>
    <cellStyle name="Normal 3 6 5 3" xfId="27051" xr:uid="{00000000-0005-0000-0000-00004E010000}"/>
    <cellStyle name="Normal 3 6 6" xfId="19649" xr:uid="{00000000-0005-0000-0000-00004F010000}"/>
    <cellStyle name="Normal 3 6 7" xfId="32935" xr:uid="{00000000-0005-0000-0000-000050010000}"/>
    <cellStyle name="Normal 3 6 8" xfId="15107" xr:uid="{00000000-0005-0000-0000-000051010000}"/>
    <cellStyle name="Normal 3 7" xfId="13654" xr:uid="{00000000-0005-0000-0000-000052010000}"/>
    <cellStyle name="Normal 4" xfId="47" xr:uid="{00000000-0005-0000-0000-000053010000}"/>
    <cellStyle name="Normal 4 10" xfId="198" xr:uid="{00000000-0005-0000-0000-000054010000}"/>
    <cellStyle name="Normal 4 10 10" xfId="3221" xr:uid="{00000000-0005-0000-0000-000055010000}"/>
    <cellStyle name="Normal 4 10 10 2" xfId="36000" xr:uid="{00000000-0005-0000-0000-000056010000}"/>
    <cellStyle name="Normal 4 10 10 3" xfId="21158" xr:uid="{00000000-0005-0000-0000-000057010000}"/>
    <cellStyle name="Normal 4 10 11" xfId="7662" xr:uid="{00000000-0005-0000-0000-000058010000}"/>
    <cellStyle name="Normal 4 10 11 2" xfId="39008" xr:uid="{00000000-0005-0000-0000-000059010000}"/>
    <cellStyle name="Normal 4 10 11 3" xfId="25598" xr:uid="{00000000-0005-0000-0000-00005A010000}"/>
    <cellStyle name="Normal 4 10 12" xfId="18196" xr:uid="{00000000-0005-0000-0000-00005B010000}"/>
    <cellStyle name="Normal 4 10 13" xfId="31584" xr:uid="{00000000-0005-0000-0000-00005C010000}"/>
    <cellStyle name="Normal 4 10 14" xfId="13756" xr:uid="{00000000-0005-0000-0000-00005D010000}"/>
    <cellStyle name="Normal 4 10 2" xfId="420" xr:uid="{00000000-0005-0000-0000-00005E010000}"/>
    <cellStyle name="Normal 4 10 2 10" xfId="13860" xr:uid="{00000000-0005-0000-0000-00005F010000}"/>
    <cellStyle name="Normal 4 10 2 2" xfId="854" xr:uid="{00000000-0005-0000-0000-000060010000}"/>
    <cellStyle name="Normal 4 10 2 2 2" xfId="2890" xr:uid="{00000000-0005-0000-0000-000061010000}"/>
    <cellStyle name="Normal 4 10 2 2 2 2" xfId="7307" xr:uid="{00000000-0005-0000-0000-000062010000}"/>
    <cellStyle name="Normal 4 10 2 2 2 2 2" xfId="13340" xr:uid="{00000000-0005-0000-0000-000063010000}"/>
    <cellStyle name="Normal 4 10 2 2 2 2 2 2" xfId="44625" xr:uid="{00000000-0005-0000-0000-000064010000}"/>
    <cellStyle name="Normal 4 10 2 2 2 2 2 3" xfId="31215" xr:uid="{00000000-0005-0000-0000-000065010000}"/>
    <cellStyle name="Normal 4 10 2 2 2 2 3" xfId="38653" xr:uid="{00000000-0005-0000-0000-000066010000}"/>
    <cellStyle name="Normal 4 10 2 2 2 2 4" xfId="25243" xr:uid="{00000000-0005-0000-0000-000067010000}"/>
    <cellStyle name="Normal 4 10 2 2 2 3" xfId="10293" xr:uid="{00000000-0005-0000-0000-000068010000}"/>
    <cellStyle name="Normal 4 10 2 2 2 3 2" xfId="41639" xr:uid="{00000000-0005-0000-0000-000069010000}"/>
    <cellStyle name="Normal 4 10 2 2 2 3 3" xfId="28229" xr:uid="{00000000-0005-0000-0000-00006A010000}"/>
    <cellStyle name="Normal 4 10 2 2 2 4" xfId="20827" xr:uid="{00000000-0005-0000-0000-00006B010000}"/>
    <cellStyle name="Normal 4 10 2 2 2 5" xfId="35669" xr:uid="{00000000-0005-0000-0000-00006C010000}"/>
    <cellStyle name="Normal 4 10 2 2 2 6" xfId="17841" xr:uid="{00000000-0005-0000-0000-00006D010000}"/>
    <cellStyle name="Normal 4 10 2 2 3" xfId="5315" xr:uid="{00000000-0005-0000-0000-00006E010000}"/>
    <cellStyle name="Normal 4 10 2 2 3 2" xfId="11349" xr:uid="{00000000-0005-0000-0000-00006F010000}"/>
    <cellStyle name="Normal 4 10 2 2 3 2 2" xfId="42634" xr:uid="{00000000-0005-0000-0000-000070010000}"/>
    <cellStyle name="Normal 4 10 2 2 3 2 3" xfId="29224" xr:uid="{00000000-0005-0000-0000-000071010000}"/>
    <cellStyle name="Normal 4 10 2 2 3 3" xfId="23252" xr:uid="{00000000-0005-0000-0000-000072010000}"/>
    <cellStyle name="Normal 4 10 2 2 3 4" xfId="33678" xr:uid="{00000000-0005-0000-0000-000073010000}"/>
    <cellStyle name="Normal 4 10 2 2 3 5" xfId="15850" xr:uid="{00000000-0005-0000-0000-000074010000}"/>
    <cellStyle name="Normal 4 10 2 2 4" xfId="4320" xr:uid="{00000000-0005-0000-0000-000075010000}"/>
    <cellStyle name="Normal 4 10 2 2 4 2" xfId="37099" xr:uid="{00000000-0005-0000-0000-000076010000}"/>
    <cellStyle name="Normal 4 10 2 2 4 3" xfId="22257" xr:uid="{00000000-0005-0000-0000-000077010000}"/>
    <cellStyle name="Normal 4 10 2 2 5" xfId="8302" xr:uid="{00000000-0005-0000-0000-000078010000}"/>
    <cellStyle name="Normal 4 10 2 2 5 2" xfId="39648" xr:uid="{00000000-0005-0000-0000-000079010000}"/>
    <cellStyle name="Normal 4 10 2 2 5 3" xfId="26238" xr:uid="{00000000-0005-0000-0000-00007A010000}"/>
    <cellStyle name="Normal 4 10 2 2 6" xfId="18836" xr:uid="{00000000-0005-0000-0000-00007B010000}"/>
    <cellStyle name="Normal 4 10 2 2 7" xfId="32683" xr:uid="{00000000-0005-0000-0000-00007C010000}"/>
    <cellStyle name="Normal 4 10 2 2 8" xfId="14855" xr:uid="{00000000-0005-0000-0000-00007D010000}"/>
    <cellStyle name="Normal 4 10 2 3" xfId="1459" xr:uid="{00000000-0005-0000-0000-00007E010000}"/>
    <cellStyle name="Normal 4 10 2 3 2" xfId="2456" xr:uid="{00000000-0005-0000-0000-00007F010000}"/>
    <cellStyle name="Normal 4 10 2 3 2 2" xfId="6873" xr:uid="{00000000-0005-0000-0000-000080010000}"/>
    <cellStyle name="Normal 4 10 2 3 2 2 2" xfId="12906" xr:uid="{00000000-0005-0000-0000-000081010000}"/>
    <cellStyle name="Normal 4 10 2 3 2 2 2 2" xfId="44191" xr:uid="{00000000-0005-0000-0000-000082010000}"/>
    <cellStyle name="Normal 4 10 2 3 2 2 2 3" xfId="30781" xr:uid="{00000000-0005-0000-0000-000083010000}"/>
    <cellStyle name="Normal 4 10 2 3 2 2 3" xfId="38219" xr:uid="{00000000-0005-0000-0000-000084010000}"/>
    <cellStyle name="Normal 4 10 2 3 2 2 4" xfId="24809" xr:uid="{00000000-0005-0000-0000-000085010000}"/>
    <cellStyle name="Normal 4 10 2 3 2 3" xfId="9859" xr:uid="{00000000-0005-0000-0000-000086010000}"/>
    <cellStyle name="Normal 4 10 2 3 2 3 2" xfId="41205" xr:uid="{00000000-0005-0000-0000-000087010000}"/>
    <cellStyle name="Normal 4 10 2 3 2 3 3" xfId="27795" xr:uid="{00000000-0005-0000-0000-000088010000}"/>
    <cellStyle name="Normal 4 10 2 3 2 4" xfId="20393" xr:uid="{00000000-0005-0000-0000-000089010000}"/>
    <cellStyle name="Normal 4 10 2 3 2 5" xfId="35235" xr:uid="{00000000-0005-0000-0000-00008A010000}"/>
    <cellStyle name="Normal 4 10 2 3 2 6" xfId="17407" xr:uid="{00000000-0005-0000-0000-00008B010000}"/>
    <cellStyle name="Normal 4 10 2 3 3" xfId="5877" xr:uid="{00000000-0005-0000-0000-00008C010000}"/>
    <cellStyle name="Normal 4 10 2 3 3 2" xfId="11910" xr:uid="{00000000-0005-0000-0000-00008D010000}"/>
    <cellStyle name="Normal 4 10 2 3 3 2 2" xfId="43195" xr:uid="{00000000-0005-0000-0000-00008E010000}"/>
    <cellStyle name="Normal 4 10 2 3 3 2 3" xfId="29785" xr:uid="{00000000-0005-0000-0000-00008F010000}"/>
    <cellStyle name="Normal 4 10 2 3 3 3" xfId="23813" xr:uid="{00000000-0005-0000-0000-000090010000}"/>
    <cellStyle name="Normal 4 10 2 3 3 4" xfId="34239" xr:uid="{00000000-0005-0000-0000-000091010000}"/>
    <cellStyle name="Normal 4 10 2 3 3 5" xfId="16411" xr:uid="{00000000-0005-0000-0000-000092010000}"/>
    <cellStyle name="Normal 4 10 2 3 4" xfId="3886" xr:uid="{00000000-0005-0000-0000-000093010000}"/>
    <cellStyle name="Normal 4 10 2 3 4 2" xfId="36665" xr:uid="{00000000-0005-0000-0000-000094010000}"/>
    <cellStyle name="Normal 4 10 2 3 4 3" xfId="21823" xr:uid="{00000000-0005-0000-0000-000095010000}"/>
    <cellStyle name="Normal 4 10 2 3 5" xfId="8863" xr:uid="{00000000-0005-0000-0000-000096010000}"/>
    <cellStyle name="Normal 4 10 2 3 5 2" xfId="40209" xr:uid="{00000000-0005-0000-0000-000097010000}"/>
    <cellStyle name="Normal 4 10 2 3 5 3" xfId="26799" xr:uid="{00000000-0005-0000-0000-000098010000}"/>
    <cellStyle name="Normal 4 10 2 3 6" xfId="19397" xr:uid="{00000000-0005-0000-0000-000099010000}"/>
    <cellStyle name="Normal 4 10 2 3 7" xfId="32249" xr:uid="{00000000-0005-0000-0000-00009A010000}"/>
    <cellStyle name="Normal 4 10 2 3 8" xfId="14421" xr:uid="{00000000-0005-0000-0000-00009B010000}"/>
    <cellStyle name="Normal 4 10 2 4" xfId="1894" xr:uid="{00000000-0005-0000-0000-00009C010000}"/>
    <cellStyle name="Normal 4 10 2 4 2" xfId="6312" xr:uid="{00000000-0005-0000-0000-00009D010000}"/>
    <cellStyle name="Normal 4 10 2 4 2 2" xfId="12345" xr:uid="{00000000-0005-0000-0000-00009E010000}"/>
    <cellStyle name="Normal 4 10 2 4 2 2 2" xfId="43630" xr:uid="{00000000-0005-0000-0000-00009F010000}"/>
    <cellStyle name="Normal 4 10 2 4 2 2 3" xfId="30220" xr:uid="{00000000-0005-0000-0000-0000A0010000}"/>
    <cellStyle name="Normal 4 10 2 4 2 3" xfId="37658" xr:uid="{00000000-0005-0000-0000-0000A1010000}"/>
    <cellStyle name="Normal 4 10 2 4 2 4" xfId="24248" xr:uid="{00000000-0005-0000-0000-0000A2010000}"/>
    <cellStyle name="Normal 4 10 2 4 3" xfId="9298" xr:uid="{00000000-0005-0000-0000-0000A3010000}"/>
    <cellStyle name="Normal 4 10 2 4 3 2" xfId="40644" xr:uid="{00000000-0005-0000-0000-0000A4010000}"/>
    <cellStyle name="Normal 4 10 2 4 3 3" xfId="27234" xr:uid="{00000000-0005-0000-0000-0000A5010000}"/>
    <cellStyle name="Normal 4 10 2 4 4" xfId="19832" xr:uid="{00000000-0005-0000-0000-0000A6010000}"/>
    <cellStyle name="Normal 4 10 2 4 5" xfId="34674" xr:uid="{00000000-0005-0000-0000-0000A7010000}"/>
    <cellStyle name="Normal 4 10 2 4 6" xfId="16846" xr:uid="{00000000-0005-0000-0000-0000A8010000}"/>
    <cellStyle name="Normal 4 10 2 5" xfId="4881" xr:uid="{00000000-0005-0000-0000-0000A9010000}"/>
    <cellStyle name="Normal 4 10 2 5 2" xfId="10916" xr:uid="{00000000-0005-0000-0000-0000AA010000}"/>
    <cellStyle name="Normal 4 10 2 5 2 2" xfId="42201" xr:uid="{00000000-0005-0000-0000-0000AB010000}"/>
    <cellStyle name="Normal 4 10 2 5 2 3" xfId="28791" xr:uid="{00000000-0005-0000-0000-0000AC010000}"/>
    <cellStyle name="Normal 4 10 2 5 3" xfId="22818" xr:uid="{00000000-0005-0000-0000-0000AD010000}"/>
    <cellStyle name="Normal 4 10 2 5 4" xfId="33244" xr:uid="{00000000-0005-0000-0000-0000AE010000}"/>
    <cellStyle name="Normal 4 10 2 5 5" xfId="15416" xr:uid="{00000000-0005-0000-0000-0000AF010000}"/>
    <cellStyle name="Normal 4 10 2 6" xfId="3325" xr:uid="{00000000-0005-0000-0000-0000B0010000}"/>
    <cellStyle name="Normal 4 10 2 6 2" xfId="36104" xr:uid="{00000000-0005-0000-0000-0000B1010000}"/>
    <cellStyle name="Normal 4 10 2 6 3" xfId="21262" xr:uid="{00000000-0005-0000-0000-0000B2010000}"/>
    <cellStyle name="Normal 4 10 2 7" xfId="7868" xr:uid="{00000000-0005-0000-0000-0000B3010000}"/>
    <cellStyle name="Normal 4 10 2 7 2" xfId="39214" xr:uid="{00000000-0005-0000-0000-0000B4010000}"/>
    <cellStyle name="Normal 4 10 2 7 3" xfId="25804" xr:uid="{00000000-0005-0000-0000-0000B5010000}"/>
    <cellStyle name="Normal 4 10 2 8" xfId="18402" xr:uid="{00000000-0005-0000-0000-0000B6010000}"/>
    <cellStyle name="Normal 4 10 2 9" xfId="31688" xr:uid="{00000000-0005-0000-0000-0000B7010000}"/>
    <cellStyle name="Normal 4 10 3" xfId="522" xr:uid="{00000000-0005-0000-0000-0000B8010000}"/>
    <cellStyle name="Normal 4 10 3 10" xfId="13962" xr:uid="{00000000-0005-0000-0000-0000B9010000}"/>
    <cellStyle name="Normal 4 10 3 2" xfId="956" xr:uid="{00000000-0005-0000-0000-0000BA010000}"/>
    <cellStyle name="Normal 4 10 3 2 2" xfId="2992" xr:uid="{00000000-0005-0000-0000-0000BB010000}"/>
    <cellStyle name="Normal 4 10 3 2 2 2" xfId="7409" xr:uid="{00000000-0005-0000-0000-0000BC010000}"/>
    <cellStyle name="Normal 4 10 3 2 2 2 2" xfId="13442" xr:uid="{00000000-0005-0000-0000-0000BD010000}"/>
    <cellStyle name="Normal 4 10 3 2 2 2 2 2" xfId="44727" xr:uid="{00000000-0005-0000-0000-0000BE010000}"/>
    <cellStyle name="Normal 4 10 3 2 2 2 2 3" xfId="31317" xr:uid="{00000000-0005-0000-0000-0000BF010000}"/>
    <cellStyle name="Normal 4 10 3 2 2 2 3" xfId="38755" xr:uid="{00000000-0005-0000-0000-0000C0010000}"/>
    <cellStyle name="Normal 4 10 3 2 2 2 4" xfId="25345" xr:uid="{00000000-0005-0000-0000-0000C1010000}"/>
    <cellStyle name="Normal 4 10 3 2 2 3" xfId="10395" xr:uid="{00000000-0005-0000-0000-0000C2010000}"/>
    <cellStyle name="Normal 4 10 3 2 2 3 2" xfId="41741" xr:uid="{00000000-0005-0000-0000-0000C3010000}"/>
    <cellStyle name="Normal 4 10 3 2 2 3 3" xfId="28331" xr:uid="{00000000-0005-0000-0000-0000C4010000}"/>
    <cellStyle name="Normal 4 10 3 2 2 4" xfId="20929" xr:uid="{00000000-0005-0000-0000-0000C5010000}"/>
    <cellStyle name="Normal 4 10 3 2 2 5" xfId="35771" xr:uid="{00000000-0005-0000-0000-0000C6010000}"/>
    <cellStyle name="Normal 4 10 3 2 2 6" xfId="17943" xr:uid="{00000000-0005-0000-0000-0000C7010000}"/>
    <cellStyle name="Normal 4 10 3 2 3" xfId="5417" xr:uid="{00000000-0005-0000-0000-0000C8010000}"/>
    <cellStyle name="Normal 4 10 3 2 3 2" xfId="11451" xr:uid="{00000000-0005-0000-0000-0000C9010000}"/>
    <cellStyle name="Normal 4 10 3 2 3 2 2" xfId="42736" xr:uid="{00000000-0005-0000-0000-0000CA010000}"/>
    <cellStyle name="Normal 4 10 3 2 3 2 3" xfId="29326" xr:uid="{00000000-0005-0000-0000-0000CB010000}"/>
    <cellStyle name="Normal 4 10 3 2 3 3" xfId="23354" xr:uid="{00000000-0005-0000-0000-0000CC010000}"/>
    <cellStyle name="Normal 4 10 3 2 3 4" xfId="33780" xr:uid="{00000000-0005-0000-0000-0000CD010000}"/>
    <cellStyle name="Normal 4 10 3 2 3 5" xfId="15952" xr:uid="{00000000-0005-0000-0000-0000CE010000}"/>
    <cellStyle name="Normal 4 10 3 2 4" xfId="4422" xr:uid="{00000000-0005-0000-0000-0000CF010000}"/>
    <cellStyle name="Normal 4 10 3 2 4 2" xfId="37201" xr:uid="{00000000-0005-0000-0000-0000D0010000}"/>
    <cellStyle name="Normal 4 10 3 2 4 3" xfId="22359" xr:uid="{00000000-0005-0000-0000-0000D1010000}"/>
    <cellStyle name="Normal 4 10 3 2 5" xfId="8404" xr:uid="{00000000-0005-0000-0000-0000D2010000}"/>
    <cellStyle name="Normal 4 10 3 2 5 2" xfId="39750" xr:uid="{00000000-0005-0000-0000-0000D3010000}"/>
    <cellStyle name="Normal 4 10 3 2 5 3" xfId="26340" xr:uid="{00000000-0005-0000-0000-0000D4010000}"/>
    <cellStyle name="Normal 4 10 3 2 6" xfId="18938" xr:uid="{00000000-0005-0000-0000-0000D5010000}"/>
    <cellStyle name="Normal 4 10 3 2 7" xfId="32785" xr:uid="{00000000-0005-0000-0000-0000D6010000}"/>
    <cellStyle name="Normal 4 10 3 2 8" xfId="14957" xr:uid="{00000000-0005-0000-0000-0000D7010000}"/>
    <cellStyle name="Normal 4 10 3 3" xfId="1561" xr:uid="{00000000-0005-0000-0000-0000D8010000}"/>
    <cellStyle name="Normal 4 10 3 3 2" xfId="2558" xr:uid="{00000000-0005-0000-0000-0000D9010000}"/>
    <cellStyle name="Normal 4 10 3 3 2 2" xfId="6975" xr:uid="{00000000-0005-0000-0000-0000DA010000}"/>
    <cellStyle name="Normal 4 10 3 3 2 2 2" xfId="13008" xr:uid="{00000000-0005-0000-0000-0000DB010000}"/>
    <cellStyle name="Normal 4 10 3 3 2 2 2 2" xfId="44293" xr:uid="{00000000-0005-0000-0000-0000DC010000}"/>
    <cellStyle name="Normal 4 10 3 3 2 2 2 3" xfId="30883" xr:uid="{00000000-0005-0000-0000-0000DD010000}"/>
    <cellStyle name="Normal 4 10 3 3 2 2 3" xfId="38321" xr:uid="{00000000-0005-0000-0000-0000DE010000}"/>
    <cellStyle name="Normal 4 10 3 3 2 2 4" xfId="24911" xr:uid="{00000000-0005-0000-0000-0000DF010000}"/>
    <cellStyle name="Normal 4 10 3 3 2 3" xfId="9961" xr:uid="{00000000-0005-0000-0000-0000E0010000}"/>
    <cellStyle name="Normal 4 10 3 3 2 3 2" xfId="41307" xr:uid="{00000000-0005-0000-0000-0000E1010000}"/>
    <cellStyle name="Normal 4 10 3 3 2 3 3" xfId="27897" xr:uid="{00000000-0005-0000-0000-0000E2010000}"/>
    <cellStyle name="Normal 4 10 3 3 2 4" xfId="20495" xr:uid="{00000000-0005-0000-0000-0000E3010000}"/>
    <cellStyle name="Normal 4 10 3 3 2 5" xfId="35337" xr:uid="{00000000-0005-0000-0000-0000E4010000}"/>
    <cellStyle name="Normal 4 10 3 3 2 6" xfId="17509" xr:uid="{00000000-0005-0000-0000-0000E5010000}"/>
    <cellStyle name="Normal 4 10 3 3 3" xfId="5979" xr:uid="{00000000-0005-0000-0000-0000E6010000}"/>
    <cellStyle name="Normal 4 10 3 3 3 2" xfId="12012" xr:uid="{00000000-0005-0000-0000-0000E7010000}"/>
    <cellStyle name="Normal 4 10 3 3 3 2 2" xfId="43297" xr:uid="{00000000-0005-0000-0000-0000E8010000}"/>
    <cellStyle name="Normal 4 10 3 3 3 2 3" xfId="29887" xr:uid="{00000000-0005-0000-0000-0000E9010000}"/>
    <cellStyle name="Normal 4 10 3 3 3 3" xfId="23915" xr:uid="{00000000-0005-0000-0000-0000EA010000}"/>
    <cellStyle name="Normal 4 10 3 3 3 4" xfId="34341" xr:uid="{00000000-0005-0000-0000-0000EB010000}"/>
    <cellStyle name="Normal 4 10 3 3 3 5" xfId="16513" xr:uid="{00000000-0005-0000-0000-0000EC010000}"/>
    <cellStyle name="Normal 4 10 3 3 4" xfId="3988" xr:uid="{00000000-0005-0000-0000-0000ED010000}"/>
    <cellStyle name="Normal 4 10 3 3 4 2" xfId="36767" xr:uid="{00000000-0005-0000-0000-0000EE010000}"/>
    <cellStyle name="Normal 4 10 3 3 4 3" xfId="21925" xr:uid="{00000000-0005-0000-0000-0000EF010000}"/>
    <cellStyle name="Normal 4 10 3 3 5" xfId="8965" xr:uid="{00000000-0005-0000-0000-0000F0010000}"/>
    <cellStyle name="Normal 4 10 3 3 5 2" xfId="40311" xr:uid="{00000000-0005-0000-0000-0000F1010000}"/>
    <cellStyle name="Normal 4 10 3 3 5 3" xfId="26901" xr:uid="{00000000-0005-0000-0000-0000F2010000}"/>
    <cellStyle name="Normal 4 10 3 3 6" xfId="19499" xr:uid="{00000000-0005-0000-0000-0000F3010000}"/>
    <cellStyle name="Normal 4 10 3 3 7" xfId="32351" xr:uid="{00000000-0005-0000-0000-0000F4010000}"/>
    <cellStyle name="Normal 4 10 3 3 8" xfId="14523" xr:uid="{00000000-0005-0000-0000-0000F5010000}"/>
    <cellStyle name="Normal 4 10 3 4" xfId="1996" xr:uid="{00000000-0005-0000-0000-0000F6010000}"/>
    <cellStyle name="Normal 4 10 3 4 2" xfId="6414" xr:uid="{00000000-0005-0000-0000-0000F7010000}"/>
    <cellStyle name="Normal 4 10 3 4 2 2" xfId="12447" xr:uid="{00000000-0005-0000-0000-0000F8010000}"/>
    <cellStyle name="Normal 4 10 3 4 2 2 2" xfId="43732" xr:uid="{00000000-0005-0000-0000-0000F9010000}"/>
    <cellStyle name="Normal 4 10 3 4 2 2 3" xfId="30322" xr:uid="{00000000-0005-0000-0000-0000FA010000}"/>
    <cellStyle name="Normal 4 10 3 4 2 3" xfId="37760" xr:uid="{00000000-0005-0000-0000-0000FB010000}"/>
    <cellStyle name="Normal 4 10 3 4 2 4" xfId="24350" xr:uid="{00000000-0005-0000-0000-0000FC010000}"/>
    <cellStyle name="Normal 4 10 3 4 3" xfId="9400" xr:uid="{00000000-0005-0000-0000-0000FD010000}"/>
    <cellStyle name="Normal 4 10 3 4 3 2" xfId="40746" xr:uid="{00000000-0005-0000-0000-0000FE010000}"/>
    <cellStyle name="Normal 4 10 3 4 3 3" xfId="27336" xr:uid="{00000000-0005-0000-0000-0000FF010000}"/>
    <cellStyle name="Normal 4 10 3 4 4" xfId="19934" xr:uid="{00000000-0005-0000-0000-000000020000}"/>
    <cellStyle name="Normal 4 10 3 4 5" xfId="34776" xr:uid="{00000000-0005-0000-0000-000001020000}"/>
    <cellStyle name="Normal 4 10 3 4 6" xfId="16948" xr:uid="{00000000-0005-0000-0000-000002020000}"/>
    <cellStyle name="Normal 4 10 3 5" xfId="4983" xr:uid="{00000000-0005-0000-0000-000003020000}"/>
    <cellStyle name="Normal 4 10 3 5 2" xfId="11018" xr:uid="{00000000-0005-0000-0000-000004020000}"/>
    <cellStyle name="Normal 4 10 3 5 2 2" xfId="42303" xr:uid="{00000000-0005-0000-0000-000005020000}"/>
    <cellStyle name="Normal 4 10 3 5 2 3" xfId="28893" xr:uid="{00000000-0005-0000-0000-000006020000}"/>
    <cellStyle name="Normal 4 10 3 5 3" xfId="22920" xr:uid="{00000000-0005-0000-0000-000007020000}"/>
    <cellStyle name="Normal 4 10 3 5 4" xfId="33346" xr:uid="{00000000-0005-0000-0000-000008020000}"/>
    <cellStyle name="Normal 4 10 3 5 5" xfId="15518" xr:uid="{00000000-0005-0000-0000-000009020000}"/>
    <cellStyle name="Normal 4 10 3 6" xfId="3427" xr:uid="{00000000-0005-0000-0000-00000A020000}"/>
    <cellStyle name="Normal 4 10 3 6 2" xfId="36206" xr:uid="{00000000-0005-0000-0000-00000B020000}"/>
    <cellStyle name="Normal 4 10 3 6 3" xfId="21364" xr:uid="{00000000-0005-0000-0000-00000C020000}"/>
    <cellStyle name="Normal 4 10 3 7" xfId="7970" xr:uid="{00000000-0005-0000-0000-00000D020000}"/>
    <cellStyle name="Normal 4 10 3 7 2" xfId="39316" xr:uid="{00000000-0005-0000-0000-00000E020000}"/>
    <cellStyle name="Normal 4 10 3 7 3" xfId="25906" xr:uid="{00000000-0005-0000-0000-00000F020000}"/>
    <cellStyle name="Normal 4 10 3 8" xfId="18504" xr:uid="{00000000-0005-0000-0000-000010020000}"/>
    <cellStyle name="Normal 4 10 3 9" xfId="31790" xr:uid="{00000000-0005-0000-0000-000011020000}"/>
    <cellStyle name="Normal 4 10 4" xfId="648" xr:uid="{00000000-0005-0000-0000-000012020000}"/>
    <cellStyle name="Normal 4 10 4 10" xfId="14088" xr:uid="{00000000-0005-0000-0000-000013020000}"/>
    <cellStyle name="Normal 4 10 4 2" xfId="1082" xr:uid="{00000000-0005-0000-0000-000014020000}"/>
    <cellStyle name="Normal 4 10 4 2 2" xfId="3118" xr:uid="{00000000-0005-0000-0000-000015020000}"/>
    <cellStyle name="Normal 4 10 4 2 2 2" xfId="7535" xr:uid="{00000000-0005-0000-0000-000016020000}"/>
    <cellStyle name="Normal 4 10 4 2 2 2 2" xfId="13568" xr:uid="{00000000-0005-0000-0000-000017020000}"/>
    <cellStyle name="Normal 4 10 4 2 2 2 2 2" xfId="44853" xr:uid="{00000000-0005-0000-0000-000018020000}"/>
    <cellStyle name="Normal 4 10 4 2 2 2 2 3" xfId="31443" xr:uid="{00000000-0005-0000-0000-000019020000}"/>
    <cellStyle name="Normal 4 10 4 2 2 2 3" xfId="38881" xr:uid="{00000000-0005-0000-0000-00001A020000}"/>
    <cellStyle name="Normal 4 10 4 2 2 2 4" xfId="25471" xr:uid="{00000000-0005-0000-0000-00001B020000}"/>
    <cellStyle name="Normal 4 10 4 2 2 3" xfId="10521" xr:uid="{00000000-0005-0000-0000-00001C020000}"/>
    <cellStyle name="Normal 4 10 4 2 2 3 2" xfId="41867" xr:uid="{00000000-0005-0000-0000-00001D020000}"/>
    <cellStyle name="Normal 4 10 4 2 2 3 3" xfId="28457" xr:uid="{00000000-0005-0000-0000-00001E020000}"/>
    <cellStyle name="Normal 4 10 4 2 2 4" xfId="21055" xr:uid="{00000000-0005-0000-0000-00001F020000}"/>
    <cellStyle name="Normal 4 10 4 2 2 5" xfId="35897" xr:uid="{00000000-0005-0000-0000-000020020000}"/>
    <cellStyle name="Normal 4 10 4 2 2 6" xfId="18069" xr:uid="{00000000-0005-0000-0000-000021020000}"/>
    <cellStyle name="Normal 4 10 4 2 3" xfId="5543" xr:uid="{00000000-0005-0000-0000-000022020000}"/>
    <cellStyle name="Normal 4 10 4 2 3 2" xfId="11577" xr:uid="{00000000-0005-0000-0000-000023020000}"/>
    <cellStyle name="Normal 4 10 4 2 3 2 2" xfId="42862" xr:uid="{00000000-0005-0000-0000-000024020000}"/>
    <cellStyle name="Normal 4 10 4 2 3 2 3" xfId="29452" xr:uid="{00000000-0005-0000-0000-000025020000}"/>
    <cellStyle name="Normal 4 10 4 2 3 3" xfId="23480" xr:uid="{00000000-0005-0000-0000-000026020000}"/>
    <cellStyle name="Normal 4 10 4 2 3 4" xfId="33906" xr:uid="{00000000-0005-0000-0000-000027020000}"/>
    <cellStyle name="Normal 4 10 4 2 3 5" xfId="16078" xr:uid="{00000000-0005-0000-0000-000028020000}"/>
    <cellStyle name="Normal 4 10 4 2 4" xfId="4548" xr:uid="{00000000-0005-0000-0000-000029020000}"/>
    <cellStyle name="Normal 4 10 4 2 4 2" xfId="37327" xr:uid="{00000000-0005-0000-0000-00002A020000}"/>
    <cellStyle name="Normal 4 10 4 2 4 3" xfId="22485" xr:uid="{00000000-0005-0000-0000-00002B020000}"/>
    <cellStyle name="Normal 4 10 4 2 5" xfId="8530" xr:uid="{00000000-0005-0000-0000-00002C020000}"/>
    <cellStyle name="Normal 4 10 4 2 5 2" xfId="39876" xr:uid="{00000000-0005-0000-0000-00002D020000}"/>
    <cellStyle name="Normal 4 10 4 2 5 3" xfId="26466" xr:uid="{00000000-0005-0000-0000-00002E020000}"/>
    <cellStyle name="Normal 4 10 4 2 6" xfId="19064" xr:uid="{00000000-0005-0000-0000-00002F020000}"/>
    <cellStyle name="Normal 4 10 4 2 7" xfId="32911" xr:uid="{00000000-0005-0000-0000-000030020000}"/>
    <cellStyle name="Normal 4 10 4 2 8" xfId="15083" xr:uid="{00000000-0005-0000-0000-000031020000}"/>
    <cellStyle name="Normal 4 10 4 3" xfId="1687" xr:uid="{00000000-0005-0000-0000-000032020000}"/>
    <cellStyle name="Normal 4 10 4 3 2" xfId="2684" xr:uid="{00000000-0005-0000-0000-000033020000}"/>
    <cellStyle name="Normal 4 10 4 3 2 2" xfId="7101" xr:uid="{00000000-0005-0000-0000-000034020000}"/>
    <cellStyle name="Normal 4 10 4 3 2 2 2" xfId="13134" xr:uid="{00000000-0005-0000-0000-000035020000}"/>
    <cellStyle name="Normal 4 10 4 3 2 2 2 2" xfId="44419" xr:uid="{00000000-0005-0000-0000-000036020000}"/>
    <cellStyle name="Normal 4 10 4 3 2 2 2 3" xfId="31009" xr:uid="{00000000-0005-0000-0000-000037020000}"/>
    <cellStyle name="Normal 4 10 4 3 2 2 3" xfId="38447" xr:uid="{00000000-0005-0000-0000-000038020000}"/>
    <cellStyle name="Normal 4 10 4 3 2 2 4" xfId="25037" xr:uid="{00000000-0005-0000-0000-000039020000}"/>
    <cellStyle name="Normal 4 10 4 3 2 3" xfId="10087" xr:uid="{00000000-0005-0000-0000-00003A020000}"/>
    <cellStyle name="Normal 4 10 4 3 2 3 2" xfId="41433" xr:uid="{00000000-0005-0000-0000-00003B020000}"/>
    <cellStyle name="Normal 4 10 4 3 2 3 3" xfId="28023" xr:uid="{00000000-0005-0000-0000-00003C020000}"/>
    <cellStyle name="Normal 4 10 4 3 2 4" xfId="20621" xr:uid="{00000000-0005-0000-0000-00003D020000}"/>
    <cellStyle name="Normal 4 10 4 3 2 5" xfId="35463" xr:uid="{00000000-0005-0000-0000-00003E020000}"/>
    <cellStyle name="Normal 4 10 4 3 2 6" xfId="17635" xr:uid="{00000000-0005-0000-0000-00003F020000}"/>
    <cellStyle name="Normal 4 10 4 3 3" xfId="6105" xr:uid="{00000000-0005-0000-0000-000040020000}"/>
    <cellStyle name="Normal 4 10 4 3 3 2" xfId="12138" xr:uid="{00000000-0005-0000-0000-000041020000}"/>
    <cellStyle name="Normal 4 10 4 3 3 2 2" xfId="43423" xr:uid="{00000000-0005-0000-0000-000042020000}"/>
    <cellStyle name="Normal 4 10 4 3 3 2 3" xfId="30013" xr:uid="{00000000-0005-0000-0000-000043020000}"/>
    <cellStyle name="Normal 4 10 4 3 3 3" xfId="24041" xr:uid="{00000000-0005-0000-0000-000044020000}"/>
    <cellStyle name="Normal 4 10 4 3 3 4" xfId="34467" xr:uid="{00000000-0005-0000-0000-000045020000}"/>
    <cellStyle name="Normal 4 10 4 3 3 5" xfId="16639" xr:uid="{00000000-0005-0000-0000-000046020000}"/>
    <cellStyle name="Normal 4 10 4 3 4" xfId="4114" xr:uid="{00000000-0005-0000-0000-000047020000}"/>
    <cellStyle name="Normal 4 10 4 3 4 2" xfId="36893" xr:uid="{00000000-0005-0000-0000-000048020000}"/>
    <cellStyle name="Normal 4 10 4 3 4 3" xfId="22051" xr:uid="{00000000-0005-0000-0000-000049020000}"/>
    <cellStyle name="Normal 4 10 4 3 5" xfId="9091" xr:uid="{00000000-0005-0000-0000-00004A020000}"/>
    <cellStyle name="Normal 4 10 4 3 5 2" xfId="40437" xr:uid="{00000000-0005-0000-0000-00004B020000}"/>
    <cellStyle name="Normal 4 10 4 3 5 3" xfId="27027" xr:uid="{00000000-0005-0000-0000-00004C020000}"/>
    <cellStyle name="Normal 4 10 4 3 6" xfId="19625" xr:uid="{00000000-0005-0000-0000-00004D020000}"/>
    <cellStyle name="Normal 4 10 4 3 7" xfId="32477" xr:uid="{00000000-0005-0000-0000-00004E020000}"/>
    <cellStyle name="Normal 4 10 4 3 8" xfId="14649" xr:uid="{00000000-0005-0000-0000-00004F020000}"/>
    <cellStyle name="Normal 4 10 4 4" xfId="2122" xr:uid="{00000000-0005-0000-0000-000050020000}"/>
    <cellStyle name="Normal 4 10 4 4 2" xfId="6540" xr:uid="{00000000-0005-0000-0000-000051020000}"/>
    <cellStyle name="Normal 4 10 4 4 2 2" xfId="12573" xr:uid="{00000000-0005-0000-0000-000052020000}"/>
    <cellStyle name="Normal 4 10 4 4 2 2 2" xfId="43858" xr:uid="{00000000-0005-0000-0000-000053020000}"/>
    <cellStyle name="Normal 4 10 4 4 2 2 3" xfId="30448" xr:uid="{00000000-0005-0000-0000-000054020000}"/>
    <cellStyle name="Normal 4 10 4 4 2 3" xfId="37886" xr:uid="{00000000-0005-0000-0000-000055020000}"/>
    <cellStyle name="Normal 4 10 4 4 2 4" xfId="24476" xr:uid="{00000000-0005-0000-0000-000056020000}"/>
    <cellStyle name="Normal 4 10 4 4 3" xfId="9526" xr:uid="{00000000-0005-0000-0000-000057020000}"/>
    <cellStyle name="Normal 4 10 4 4 3 2" xfId="40872" xr:uid="{00000000-0005-0000-0000-000058020000}"/>
    <cellStyle name="Normal 4 10 4 4 3 3" xfId="27462" xr:uid="{00000000-0005-0000-0000-000059020000}"/>
    <cellStyle name="Normal 4 10 4 4 4" xfId="20060" xr:uid="{00000000-0005-0000-0000-00005A020000}"/>
    <cellStyle name="Normal 4 10 4 4 5" xfId="34902" xr:uid="{00000000-0005-0000-0000-00005B020000}"/>
    <cellStyle name="Normal 4 10 4 4 6" xfId="17074" xr:uid="{00000000-0005-0000-0000-00005C020000}"/>
    <cellStyle name="Normal 4 10 4 5" xfId="5109" xr:uid="{00000000-0005-0000-0000-00005D020000}"/>
    <cellStyle name="Normal 4 10 4 5 2" xfId="11144" xr:uid="{00000000-0005-0000-0000-00005E020000}"/>
    <cellStyle name="Normal 4 10 4 5 2 2" xfId="42429" xr:uid="{00000000-0005-0000-0000-00005F020000}"/>
    <cellStyle name="Normal 4 10 4 5 2 3" xfId="29019" xr:uid="{00000000-0005-0000-0000-000060020000}"/>
    <cellStyle name="Normal 4 10 4 5 3" xfId="23046" xr:uid="{00000000-0005-0000-0000-000061020000}"/>
    <cellStyle name="Normal 4 10 4 5 4" xfId="33472" xr:uid="{00000000-0005-0000-0000-000062020000}"/>
    <cellStyle name="Normal 4 10 4 5 5" xfId="15644" xr:uid="{00000000-0005-0000-0000-000063020000}"/>
    <cellStyle name="Normal 4 10 4 6" xfId="3553" xr:uid="{00000000-0005-0000-0000-000064020000}"/>
    <cellStyle name="Normal 4 10 4 6 2" xfId="36332" xr:uid="{00000000-0005-0000-0000-000065020000}"/>
    <cellStyle name="Normal 4 10 4 6 3" xfId="21490" xr:uid="{00000000-0005-0000-0000-000066020000}"/>
    <cellStyle name="Normal 4 10 4 7" xfId="8096" xr:uid="{00000000-0005-0000-0000-000067020000}"/>
    <cellStyle name="Normal 4 10 4 7 2" xfId="39442" xr:uid="{00000000-0005-0000-0000-000068020000}"/>
    <cellStyle name="Normal 4 10 4 7 3" xfId="26032" xr:uid="{00000000-0005-0000-0000-000069020000}"/>
    <cellStyle name="Normal 4 10 4 8" xfId="18630" xr:uid="{00000000-0005-0000-0000-00006A020000}"/>
    <cellStyle name="Normal 4 10 4 9" xfId="31916" xr:uid="{00000000-0005-0000-0000-00006B020000}"/>
    <cellStyle name="Normal 4 10 5" xfId="300" xr:uid="{00000000-0005-0000-0000-00006C020000}"/>
    <cellStyle name="Normal 4 10 5 2" xfId="1355" xr:uid="{00000000-0005-0000-0000-00006D020000}"/>
    <cellStyle name="Normal 4 10 5 2 2" xfId="5773" xr:uid="{00000000-0005-0000-0000-00006E020000}"/>
    <cellStyle name="Normal 4 10 5 2 2 2" xfId="11806" xr:uid="{00000000-0005-0000-0000-00006F020000}"/>
    <cellStyle name="Normal 4 10 5 2 2 2 2" xfId="43091" xr:uid="{00000000-0005-0000-0000-000070020000}"/>
    <cellStyle name="Normal 4 10 5 2 2 2 3" xfId="29681" xr:uid="{00000000-0005-0000-0000-000071020000}"/>
    <cellStyle name="Normal 4 10 5 2 2 3" xfId="37430" xr:uid="{00000000-0005-0000-0000-000072020000}"/>
    <cellStyle name="Normal 4 10 5 2 2 4" xfId="23709" xr:uid="{00000000-0005-0000-0000-000073020000}"/>
    <cellStyle name="Normal 4 10 5 2 3" xfId="8759" xr:uid="{00000000-0005-0000-0000-000074020000}"/>
    <cellStyle name="Normal 4 10 5 2 3 2" xfId="40105" xr:uid="{00000000-0005-0000-0000-000075020000}"/>
    <cellStyle name="Normal 4 10 5 2 3 3" xfId="26695" xr:uid="{00000000-0005-0000-0000-000076020000}"/>
    <cellStyle name="Normal 4 10 5 2 4" xfId="19293" xr:uid="{00000000-0005-0000-0000-000077020000}"/>
    <cellStyle name="Normal 4 10 5 2 5" xfId="34135" xr:uid="{00000000-0005-0000-0000-000078020000}"/>
    <cellStyle name="Normal 4 10 5 2 6" xfId="16307" xr:uid="{00000000-0005-0000-0000-000079020000}"/>
    <cellStyle name="Normal 4 10 5 3" xfId="2352" xr:uid="{00000000-0005-0000-0000-00007A020000}"/>
    <cellStyle name="Normal 4 10 5 3 2" xfId="6769" xr:uid="{00000000-0005-0000-0000-00007B020000}"/>
    <cellStyle name="Normal 4 10 5 3 2 2" xfId="12802" xr:uid="{00000000-0005-0000-0000-00007C020000}"/>
    <cellStyle name="Normal 4 10 5 3 2 2 2" xfId="44087" xr:uid="{00000000-0005-0000-0000-00007D020000}"/>
    <cellStyle name="Normal 4 10 5 3 2 2 3" xfId="30677" xr:uid="{00000000-0005-0000-0000-00007E020000}"/>
    <cellStyle name="Normal 4 10 5 3 2 3" xfId="38115" xr:uid="{00000000-0005-0000-0000-00007F020000}"/>
    <cellStyle name="Normal 4 10 5 3 2 4" xfId="24705" xr:uid="{00000000-0005-0000-0000-000080020000}"/>
    <cellStyle name="Normal 4 10 5 3 3" xfId="9755" xr:uid="{00000000-0005-0000-0000-000081020000}"/>
    <cellStyle name="Normal 4 10 5 3 3 2" xfId="41101" xr:uid="{00000000-0005-0000-0000-000082020000}"/>
    <cellStyle name="Normal 4 10 5 3 3 3" xfId="27691" xr:uid="{00000000-0005-0000-0000-000083020000}"/>
    <cellStyle name="Normal 4 10 5 3 4" xfId="20289" xr:uid="{00000000-0005-0000-0000-000084020000}"/>
    <cellStyle name="Normal 4 10 5 3 5" xfId="35131" xr:uid="{00000000-0005-0000-0000-000085020000}"/>
    <cellStyle name="Normal 4 10 5 3 6" xfId="17303" xr:uid="{00000000-0005-0000-0000-000086020000}"/>
    <cellStyle name="Normal 4 10 5 4" xfId="4777" xr:uid="{00000000-0005-0000-0000-000087020000}"/>
    <cellStyle name="Normal 4 10 5 4 2" xfId="10811" xr:uid="{00000000-0005-0000-0000-000088020000}"/>
    <cellStyle name="Normal 4 10 5 4 2 2" xfId="42098" xr:uid="{00000000-0005-0000-0000-000089020000}"/>
    <cellStyle name="Normal 4 10 5 4 2 3" xfId="28688" xr:uid="{00000000-0005-0000-0000-00008A020000}"/>
    <cellStyle name="Normal 4 10 5 4 3" xfId="22714" xr:uid="{00000000-0005-0000-0000-00008B020000}"/>
    <cellStyle name="Normal 4 10 5 4 4" xfId="33140" xr:uid="{00000000-0005-0000-0000-00008C020000}"/>
    <cellStyle name="Normal 4 10 5 4 5" xfId="15312" xr:uid="{00000000-0005-0000-0000-00008D020000}"/>
    <cellStyle name="Normal 4 10 5 5" xfId="3782" xr:uid="{00000000-0005-0000-0000-00008E020000}"/>
    <cellStyle name="Normal 4 10 5 5 2" xfId="36561" xr:uid="{00000000-0005-0000-0000-00008F020000}"/>
    <cellStyle name="Normal 4 10 5 5 3" xfId="21719" xr:uid="{00000000-0005-0000-0000-000090020000}"/>
    <cellStyle name="Normal 4 10 5 6" xfId="7764" xr:uid="{00000000-0005-0000-0000-000091020000}"/>
    <cellStyle name="Normal 4 10 5 6 2" xfId="39110" xr:uid="{00000000-0005-0000-0000-000092020000}"/>
    <cellStyle name="Normal 4 10 5 6 3" xfId="25700" xr:uid="{00000000-0005-0000-0000-000093020000}"/>
    <cellStyle name="Normal 4 10 5 7" xfId="18298" xr:uid="{00000000-0005-0000-0000-000094020000}"/>
    <cellStyle name="Normal 4 10 5 8" xfId="32145" xr:uid="{00000000-0005-0000-0000-000095020000}"/>
    <cellStyle name="Normal 4 10 5 9" xfId="14317" xr:uid="{00000000-0005-0000-0000-000096020000}"/>
    <cellStyle name="Normal 4 10 6" xfId="750" xr:uid="{00000000-0005-0000-0000-000097020000}"/>
    <cellStyle name="Normal 4 10 6 2" xfId="2786" xr:uid="{00000000-0005-0000-0000-000098020000}"/>
    <cellStyle name="Normal 4 10 6 2 2" xfId="7203" xr:uid="{00000000-0005-0000-0000-000099020000}"/>
    <cellStyle name="Normal 4 10 6 2 2 2" xfId="13236" xr:uid="{00000000-0005-0000-0000-00009A020000}"/>
    <cellStyle name="Normal 4 10 6 2 2 2 2" xfId="44521" xr:uid="{00000000-0005-0000-0000-00009B020000}"/>
    <cellStyle name="Normal 4 10 6 2 2 2 3" xfId="31111" xr:uid="{00000000-0005-0000-0000-00009C020000}"/>
    <cellStyle name="Normal 4 10 6 2 2 3" xfId="38549" xr:uid="{00000000-0005-0000-0000-00009D020000}"/>
    <cellStyle name="Normal 4 10 6 2 2 4" xfId="25139" xr:uid="{00000000-0005-0000-0000-00009E020000}"/>
    <cellStyle name="Normal 4 10 6 2 3" xfId="10189" xr:uid="{00000000-0005-0000-0000-00009F020000}"/>
    <cellStyle name="Normal 4 10 6 2 3 2" xfId="41535" xr:uid="{00000000-0005-0000-0000-0000A0020000}"/>
    <cellStyle name="Normal 4 10 6 2 3 3" xfId="28125" xr:uid="{00000000-0005-0000-0000-0000A1020000}"/>
    <cellStyle name="Normal 4 10 6 2 4" xfId="20723" xr:uid="{00000000-0005-0000-0000-0000A2020000}"/>
    <cellStyle name="Normal 4 10 6 2 5" xfId="35565" xr:uid="{00000000-0005-0000-0000-0000A3020000}"/>
    <cellStyle name="Normal 4 10 6 2 6" xfId="17737" xr:uid="{00000000-0005-0000-0000-0000A4020000}"/>
    <cellStyle name="Normal 4 10 6 3" xfId="5211" xr:uid="{00000000-0005-0000-0000-0000A5020000}"/>
    <cellStyle name="Normal 4 10 6 3 2" xfId="11246" xr:uid="{00000000-0005-0000-0000-0000A6020000}"/>
    <cellStyle name="Normal 4 10 6 3 2 2" xfId="42531" xr:uid="{00000000-0005-0000-0000-0000A7020000}"/>
    <cellStyle name="Normal 4 10 6 3 2 3" xfId="29121" xr:uid="{00000000-0005-0000-0000-0000A8020000}"/>
    <cellStyle name="Normal 4 10 6 3 3" xfId="23148" xr:uid="{00000000-0005-0000-0000-0000A9020000}"/>
    <cellStyle name="Normal 4 10 6 3 4" xfId="33574" xr:uid="{00000000-0005-0000-0000-0000AA020000}"/>
    <cellStyle name="Normal 4 10 6 3 5" xfId="15746" xr:uid="{00000000-0005-0000-0000-0000AB020000}"/>
    <cellStyle name="Normal 4 10 6 4" xfId="4216" xr:uid="{00000000-0005-0000-0000-0000AC020000}"/>
    <cellStyle name="Normal 4 10 6 4 2" xfId="36995" xr:uid="{00000000-0005-0000-0000-0000AD020000}"/>
    <cellStyle name="Normal 4 10 6 4 3" xfId="22153" xr:uid="{00000000-0005-0000-0000-0000AE020000}"/>
    <cellStyle name="Normal 4 10 6 5" xfId="8198" xr:uid="{00000000-0005-0000-0000-0000AF020000}"/>
    <cellStyle name="Normal 4 10 6 5 2" xfId="39544" xr:uid="{00000000-0005-0000-0000-0000B0020000}"/>
    <cellStyle name="Normal 4 10 6 5 3" xfId="26134" xr:uid="{00000000-0005-0000-0000-0000B1020000}"/>
    <cellStyle name="Normal 4 10 6 6" xfId="18732" xr:uid="{00000000-0005-0000-0000-0000B2020000}"/>
    <cellStyle name="Normal 4 10 6 7" xfId="32579" xr:uid="{00000000-0005-0000-0000-0000B3020000}"/>
    <cellStyle name="Normal 4 10 6 8" xfId="14751" xr:uid="{00000000-0005-0000-0000-0000B4020000}"/>
    <cellStyle name="Normal 4 10 7" xfId="1253" xr:uid="{00000000-0005-0000-0000-0000B5020000}"/>
    <cellStyle name="Normal 4 10 7 2" xfId="2250" xr:uid="{00000000-0005-0000-0000-0000B6020000}"/>
    <cellStyle name="Normal 4 10 7 2 2" xfId="6667" xr:uid="{00000000-0005-0000-0000-0000B7020000}"/>
    <cellStyle name="Normal 4 10 7 2 2 2" xfId="12700" xr:uid="{00000000-0005-0000-0000-0000B8020000}"/>
    <cellStyle name="Normal 4 10 7 2 2 2 2" xfId="43985" xr:uid="{00000000-0005-0000-0000-0000B9020000}"/>
    <cellStyle name="Normal 4 10 7 2 2 2 3" xfId="30575" xr:uid="{00000000-0005-0000-0000-0000BA020000}"/>
    <cellStyle name="Normal 4 10 7 2 2 3" xfId="38013" xr:uid="{00000000-0005-0000-0000-0000BB020000}"/>
    <cellStyle name="Normal 4 10 7 2 2 4" xfId="24603" xr:uid="{00000000-0005-0000-0000-0000BC020000}"/>
    <cellStyle name="Normal 4 10 7 2 3" xfId="9653" xr:uid="{00000000-0005-0000-0000-0000BD020000}"/>
    <cellStyle name="Normal 4 10 7 2 3 2" xfId="40999" xr:uid="{00000000-0005-0000-0000-0000BE020000}"/>
    <cellStyle name="Normal 4 10 7 2 3 3" xfId="27589" xr:uid="{00000000-0005-0000-0000-0000BF020000}"/>
    <cellStyle name="Normal 4 10 7 2 4" xfId="20187" xr:uid="{00000000-0005-0000-0000-0000C0020000}"/>
    <cellStyle name="Normal 4 10 7 2 5" xfId="35029" xr:uid="{00000000-0005-0000-0000-0000C1020000}"/>
    <cellStyle name="Normal 4 10 7 2 6" xfId="17201" xr:uid="{00000000-0005-0000-0000-0000C2020000}"/>
    <cellStyle name="Normal 4 10 7 3" xfId="5671" xr:uid="{00000000-0005-0000-0000-0000C3020000}"/>
    <cellStyle name="Normal 4 10 7 3 2" xfId="11704" xr:uid="{00000000-0005-0000-0000-0000C4020000}"/>
    <cellStyle name="Normal 4 10 7 3 2 2" xfId="42989" xr:uid="{00000000-0005-0000-0000-0000C5020000}"/>
    <cellStyle name="Normal 4 10 7 3 2 3" xfId="29579" xr:uid="{00000000-0005-0000-0000-0000C6020000}"/>
    <cellStyle name="Normal 4 10 7 3 3" xfId="23607" xr:uid="{00000000-0005-0000-0000-0000C7020000}"/>
    <cellStyle name="Normal 4 10 7 3 4" xfId="34033" xr:uid="{00000000-0005-0000-0000-0000C8020000}"/>
    <cellStyle name="Normal 4 10 7 3 5" xfId="16205" xr:uid="{00000000-0005-0000-0000-0000C9020000}"/>
    <cellStyle name="Normal 4 10 7 4" xfId="3680" xr:uid="{00000000-0005-0000-0000-0000CA020000}"/>
    <cellStyle name="Normal 4 10 7 4 2" xfId="36459" xr:uid="{00000000-0005-0000-0000-0000CB020000}"/>
    <cellStyle name="Normal 4 10 7 4 3" xfId="21617" xr:uid="{00000000-0005-0000-0000-0000CC020000}"/>
    <cellStyle name="Normal 4 10 7 5" xfId="8657" xr:uid="{00000000-0005-0000-0000-0000CD020000}"/>
    <cellStyle name="Normal 4 10 7 5 2" xfId="40003" xr:uid="{00000000-0005-0000-0000-0000CE020000}"/>
    <cellStyle name="Normal 4 10 7 5 3" xfId="26593" xr:uid="{00000000-0005-0000-0000-0000CF020000}"/>
    <cellStyle name="Normal 4 10 7 6" xfId="19191" xr:uid="{00000000-0005-0000-0000-0000D0020000}"/>
    <cellStyle name="Normal 4 10 7 7" xfId="32043" xr:uid="{00000000-0005-0000-0000-0000D1020000}"/>
    <cellStyle name="Normal 4 10 7 8" xfId="14215" xr:uid="{00000000-0005-0000-0000-0000D2020000}"/>
    <cellStyle name="Normal 4 10 8" xfId="1790" xr:uid="{00000000-0005-0000-0000-0000D3020000}"/>
    <cellStyle name="Normal 4 10 8 2" xfId="6208" xr:uid="{00000000-0005-0000-0000-0000D4020000}"/>
    <cellStyle name="Normal 4 10 8 2 2" xfId="12241" xr:uid="{00000000-0005-0000-0000-0000D5020000}"/>
    <cellStyle name="Normal 4 10 8 2 2 2" xfId="43526" xr:uid="{00000000-0005-0000-0000-0000D6020000}"/>
    <cellStyle name="Normal 4 10 8 2 2 3" xfId="30116" xr:uid="{00000000-0005-0000-0000-0000D7020000}"/>
    <cellStyle name="Normal 4 10 8 2 3" xfId="37554" xr:uid="{00000000-0005-0000-0000-0000D8020000}"/>
    <cellStyle name="Normal 4 10 8 2 4" xfId="24144" xr:uid="{00000000-0005-0000-0000-0000D9020000}"/>
    <cellStyle name="Normal 4 10 8 3" xfId="9194" xr:uid="{00000000-0005-0000-0000-0000DA020000}"/>
    <cellStyle name="Normal 4 10 8 3 2" xfId="40540" xr:uid="{00000000-0005-0000-0000-0000DB020000}"/>
    <cellStyle name="Normal 4 10 8 3 3" xfId="27130" xr:uid="{00000000-0005-0000-0000-0000DC020000}"/>
    <cellStyle name="Normal 4 10 8 4" xfId="19728" xr:uid="{00000000-0005-0000-0000-0000DD020000}"/>
    <cellStyle name="Normal 4 10 8 5" xfId="34570" xr:uid="{00000000-0005-0000-0000-0000DE020000}"/>
    <cellStyle name="Normal 4 10 8 6" xfId="16742" xr:uid="{00000000-0005-0000-0000-0000DF020000}"/>
    <cellStyle name="Normal 4 10 9" xfId="4675" xr:uid="{00000000-0005-0000-0000-0000E0020000}"/>
    <cellStyle name="Normal 4 10 9 2" xfId="10709" xr:uid="{00000000-0005-0000-0000-0000E1020000}"/>
    <cellStyle name="Normal 4 10 9 2 2" xfId="41996" xr:uid="{00000000-0005-0000-0000-0000E2020000}"/>
    <cellStyle name="Normal 4 10 9 2 3" xfId="28586" xr:uid="{00000000-0005-0000-0000-0000E3020000}"/>
    <cellStyle name="Normal 4 10 9 3" xfId="22612" xr:uid="{00000000-0005-0000-0000-0000E4020000}"/>
    <cellStyle name="Normal 4 10 9 4" xfId="33038" xr:uid="{00000000-0005-0000-0000-0000E5020000}"/>
    <cellStyle name="Normal 4 10 9 5" xfId="15210" xr:uid="{00000000-0005-0000-0000-0000E6020000}"/>
    <cellStyle name="Normal 4 11" xfId="120" xr:uid="{00000000-0005-0000-0000-0000E7020000}"/>
    <cellStyle name="Normal 4 11 2" xfId="570" xr:uid="{00000000-0005-0000-0000-0000E8020000}"/>
    <cellStyle name="Normal 4 11 2 10" xfId="14010" xr:uid="{00000000-0005-0000-0000-0000E9020000}"/>
    <cellStyle name="Normal 4 11 2 2" xfId="1004" xr:uid="{00000000-0005-0000-0000-0000EA020000}"/>
    <cellStyle name="Normal 4 11 2 2 2" xfId="3040" xr:uid="{00000000-0005-0000-0000-0000EB020000}"/>
    <cellStyle name="Normal 4 11 2 2 2 2" xfId="7457" xr:uid="{00000000-0005-0000-0000-0000EC020000}"/>
    <cellStyle name="Normal 4 11 2 2 2 2 2" xfId="13490" xr:uid="{00000000-0005-0000-0000-0000ED020000}"/>
    <cellStyle name="Normal 4 11 2 2 2 2 2 2" xfId="44775" xr:uid="{00000000-0005-0000-0000-0000EE020000}"/>
    <cellStyle name="Normal 4 11 2 2 2 2 2 3" xfId="31365" xr:uid="{00000000-0005-0000-0000-0000EF020000}"/>
    <cellStyle name="Normal 4 11 2 2 2 2 3" xfId="38803" xr:uid="{00000000-0005-0000-0000-0000F0020000}"/>
    <cellStyle name="Normal 4 11 2 2 2 2 4" xfId="25393" xr:uid="{00000000-0005-0000-0000-0000F1020000}"/>
    <cellStyle name="Normal 4 11 2 2 2 3" xfId="10443" xr:uid="{00000000-0005-0000-0000-0000F2020000}"/>
    <cellStyle name="Normal 4 11 2 2 2 3 2" xfId="41789" xr:uid="{00000000-0005-0000-0000-0000F3020000}"/>
    <cellStyle name="Normal 4 11 2 2 2 3 3" xfId="28379" xr:uid="{00000000-0005-0000-0000-0000F4020000}"/>
    <cellStyle name="Normal 4 11 2 2 2 4" xfId="20977" xr:uid="{00000000-0005-0000-0000-0000F5020000}"/>
    <cellStyle name="Normal 4 11 2 2 2 5" xfId="35819" xr:uid="{00000000-0005-0000-0000-0000F6020000}"/>
    <cellStyle name="Normal 4 11 2 2 2 6" xfId="17991" xr:uid="{00000000-0005-0000-0000-0000F7020000}"/>
    <cellStyle name="Normal 4 11 2 2 3" xfId="5465" xr:uid="{00000000-0005-0000-0000-0000F8020000}"/>
    <cellStyle name="Normal 4 11 2 2 3 2" xfId="11499" xr:uid="{00000000-0005-0000-0000-0000F9020000}"/>
    <cellStyle name="Normal 4 11 2 2 3 2 2" xfId="42784" xr:uid="{00000000-0005-0000-0000-0000FA020000}"/>
    <cellStyle name="Normal 4 11 2 2 3 2 3" xfId="29374" xr:uid="{00000000-0005-0000-0000-0000FB020000}"/>
    <cellStyle name="Normal 4 11 2 2 3 3" xfId="23402" xr:uid="{00000000-0005-0000-0000-0000FC020000}"/>
    <cellStyle name="Normal 4 11 2 2 3 4" xfId="33828" xr:uid="{00000000-0005-0000-0000-0000FD020000}"/>
    <cellStyle name="Normal 4 11 2 2 3 5" xfId="16000" xr:uid="{00000000-0005-0000-0000-0000FE020000}"/>
    <cellStyle name="Normal 4 11 2 2 4" xfId="4470" xr:uid="{00000000-0005-0000-0000-0000FF020000}"/>
    <cellStyle name="Normal 4 11 2 2 4 2" xfId="37249" xr:uid="{00000000-0005-0000-0000-000000030000}"/>
    <cellStyle name="Normal 4 11 2 2 4 3" xfId="22407" xr:uid="{00000000-0005-0000-0000-000001030000}"/>
    <cellStyle name="Normal 4 11 2 2 5" xfId="8452" xr:uid="{00000000-0005-0000-0000-000002030000}"/>
    <cellStyle name="Normal 4 11 2 2 5 2" xfId="39798" xr:uid="{00000000-0005-0000-0000-000003030000}"/>
    <cellStyle name="Normal 4 11 2 2 5 3" xfId="26388" xr:uid="{00000000-0005-0000-0000-000004030000}"/>
    <cellStyle name="Normal 4 11 2 2 6" xfId="18986" xr:uid="{00000000-0005-0000-0000-000005030000}"/>
    <cellStyle name="Normal 4 11 2 2 7" xfId="32833" xr:uid="{00000000-0005-0000-0000-000006030000}"/>
    <cellStyle name="Normal 4 11 2 2 8" xfId="15005" xr:uid="{00000000-0005-0000-0000-000007030000}"/>
    <cellStyle name="Normal 4 11 2 3" xfId="1609" xr:uid="{00000000-0005-0000-0000-000008030000}"/>
    <cellStyle name="Normal 4 11 2 3 2" xfId="2606" xr:uid="{00000000-0005-0000-0000-000009030000}"/>
    <cellStyle name="Normal 4 11 2 3 2 2" xfId="7023" xr:uid="{00000000-0005-0000-0000-00000A030000}"/>
    <cellStyle name="Normal 4 11 2 3 2 2 2" xfId="13056" xr:uid="{00000000-0005-0000-0000-00000B030000}"/>
    <cellStyle name="Normal 4 11 2 3 2 2 2 2" xfId="44341" xr:uid="{00000000-0005-0000-0000-00000C030000}"/>
    <cellStyle name="Normal 4 11 2 3 2 2 2 3" xfId="30931" xr:uid="{00000000-0005-0000-0000-00000D030000}"/>
    <cellStyle name="Normal 4 11 2 3 2 2 3" xfId="38369" xr:uid="{00000000-0005-0000-0000-00000E030000}"/>
    <cellStyle name="Normal 4 11 2 3 2 2 4" xfId="24959" xr:uid="{00000000-0005-0000-0000-00000F030000}"/>
    <cellStyle name="Normal 4 11 2 3 2 3" xfId="10009" xr:uid="{00000000-0005-0000-0000-000010030000}"/>
    <cellStyle name="Normal 4 11 2 3 2 3 2" xfId="41355" xr:uid="{00000000-0005-0000-0000-000011030000}"/>
    <cellStyle name="Normal 4 11 2 3 2 3 3" xfId="27945" xr:uid="{00000000-0005-0000-0000-000012030000}"/>
    <cellStyle name="Normal 4 11 2 3 2 4" xfId="20543" xr:uid="{00000000-0005-0000-0000-000013030000}"/>
    <cellStyle name="Normal 4 11 2 3 2 5" xfId="35385" xr:uid="{00000000-0005-0000-0000-000014030000}"/>
    <cellStyle name="Normal 4 11 2 3 2 6" xfId="17557" xr:uid="{00000000-0005-0000-0000-000015030000}"/>
    <cellStyle name="Normal 4 11 2 3 3" xfId="6027" xr:uid="{00000000-0005-0000-0000-000016030000}"/>
    <cellStyle name="Normal 4 11 2 3 3 2" xfId="12060" xr:uid="{00000000-0005-0000-0000-000017030000}"/>
    <cellStyle name="Normal 4 11 2 3 3 2 2" xfId="43345" xr:uid="{00000000-0005-0000-0000-000018030000}"/>
    <cellStyle name="Normal 4 11 2 3 3 2 3" xfId="29935" xr:uid="{00000000-0005-0000-0000-000019030000}"/>
    <cellStyle name="Normal 4 11 2 3 3 3" xfId="23963" xr:uid="{00000000-0005-0000-0000-00001A030000}"/>
    <cellStyle name="Normal 4 11 2 3 3 4" xfId="34389" xr:uid="{00000000-0005-0000-0000-00001B030000}"/>
    <cellStyle name="Normal 4 11 2 3 3 5" xfId="16561" xr:uid="{00000000-0005-0000-0000-00001C030000}"/>
    <cellStyle name="Normal 4 11 2 3 4" xfId="4036" xr:uid="{00000000-0005-0000-0000-00001D030000}"/>
    <cellStyle name="Normal 4 11 2 3 4 2" xfId="36815" xr:uid="{00000000-0005-0000-0000-00001E030000}"/>
    <cellStyle name="Normal 4 11 2 3 4 3" xfId="21973" xr:uid="{00000000-0005-0000-0000-00001F030000}"/>
    <cellStyle name="Normal 4 11 2 3 5" xfId="9013" xr:uid="{00000000-0005-0000-0000-000020030000}"/>
    <cellStyle name="Normal 4 11 2 3 5 2" xfId="40359" xr:uid="{00000000-0005-0000-0000-000021030000}"/>
    <cellStyle name="Normal 4 11 2 3 5 3" xfId="26949" xr:uid="{00000000-0005-0000-0000-000022030000}"/>
    <cellStyle name="Normal 4 11 2 3 6" xfId="19547" xr:uid="{00000000-0005-0000-0000-000023030000}"/>
    <cellStyle name="Normal 4 11 2 3 7" xfId="32399" xr:uid="{00000000-0005-0000-0000-000024030000}"/>
    <cellStyle name="Normal 4 11 2 3 8" xfId="14571" xr:uid="{00000000-0005-0000-0000-000025030000}"/>
    <cellStyle name="Normal 4 11 2 4" xfId="2044" xr:uid="{00000000-0005-0000-0000-000026030000}"/>
    <cellStyle name="Normal 4 11 2 4 2" xfId="6462" xr:uid="{00000000-0005-0000-0000-000027030000}"/>
    <cellStyle name="Normal 4 11 2 4 2 2" xfId="12495" xr:uid="{00000000-0005-0000-0000-000028030000}"/>
    <cellStyle name="Normal 4 11 2 4 2 2 2" xfId="43780" xr:uid="{00000000-0005-0000-0000-000029030000}"/>
    <cellStyle name="Normal 4 11 2 4 2 2 3" xfId="30370" xr:uid="{00000000-0005-0000-0000-00002A030000}"/>
    <cellStyle name="Normal 4 11 2 4 2 3" xfId="37808" xr:uid="{00000000-0005-0000-0000-00002B030000}"/>
    <cellStyle name="Normal 4 11 2 4 2 4" xfId="24398" xr:uid="{00000000-0005-0000-0000-00002C030000}"/>
    <cellStyle name="Normal 4 11 2 4 3" xfId="9448" xr:uid="{00000000-0005-0000-0000-00002D030000}"/>
    <cellStyle name="Normal 4 11 2 4 3 2" xfId="40794" xr:uid="{00000000-0005-0000-0000-00002E030000}"/>
    <cellStyle name="Normal 4 11 2 4 3 3" xfId="27384" xr:uid="{00000000-0005-0000-0000-00002F030000}"/>
    <cellStyle name="Normal 4 11 2 4 4" xfId="19982" xr:uid="{00000000-0005-0000-0000-000030030000}"/>
    <cellStyle name="Normal 4 11 2 4 5" xfId="34824" xr:uid="{00000000-0005-0000-0000-000031030000}"/>
    <cellStyle name="Normal 4 11 2 4 6" xfId="16996" xr:uid="{00000000-0005-0000-0000-000032030000}"/>
    <cellStyle name="Normal 4 11 2 5" xfId="5031" xr:uid="{00000000-0005-0000-0000-000033030000}"/>
    <cellStyle name="Normal 4 11 2 5 2" xfId="11066" xr:uid="{00000000-0005-0000-0000-000034030000}"/>
    <cellStyle name="Normal 4 11 2 5 2 2" xfId="42351" xr:uid="{00000000-0005-0000-0000-000035030000}"/>
    <cellStyle name="Normal 4 11 2 5 2 3" xfId="28941" xr:uid="{00000000-0005-0000-0000-000036030000}"/>
    <cellStyle name="Normal 4 11 2 5 3" xfId="22968" xr:uid="{00000000-0005-0000-0000-000037030000}"/>
    <cellStyle name="Normal 4 11 2 5 4" xfId="33394" xr:uid="{00000000-0005-0000-0000-000038030000}"/>
    <cellStyle name="Normal 4 11 2 5 5" xfId="15566" xr:uid="{00000000-0005-0000-0000-000039030000}"/>
    <cellStyle name="Normal 4 11 2 6" xfId="3475" xr:uid="{00000000-0005-0000-0000-00003A030000}"/>
    <cellStyle name="Normal 4 11 2 6 2" xfId="36254" xr:uid="{00000000-0005-0000-0000-00003B030000}"/>
    <cellStyle name="Normal 4 11 2 6 3" xfId="21412" xr:uid="{00000000-0005-0000-0000-00003C030000}"/>
    <cellStyle name="Normal 4 11 2 7" xfId="8018" xr:uid="{00000000-0005-0000-0000-00003D030000}"/>
    <cellStyle name="Normal 4 11 2 7 2" xfId="39364" xr:uid="{00000000-0005-0000-0000-00003E030000}"/>
    <cellStyle name="Normal 4 11 2 7 3" xfId="25954" xr:uid="{00000000-0005-0000-0000-00003F030000}"/>
    <cellStyle name="Normal 4 11 2 8" xfId="18552" xr:uid="{00000000-0005-0000-0000-000040030000}"/>
    <cellStyle name="Normal 4 11 2 9" xfId="31838" xr:uid="{00000000-0005-0000-0000-000041030000}"/>
    <cellStyle name="Normal 4 11 3" xfId="332" xr:uid="{00000000-0005-0000-0000-000042030000}"/>
    <cellStyle name="Normal 4 11 4" xfId="1175" xr:uid="{00000000-0005-0000-0000-000043030000}"/>
    <cellStyle name="Normal 4 11 4 2" xfId="2172" xr:uid="{00000000-0005-0000-0000-000044030000}"/>
    <cellStyle name="Normal 4 11 4 2 2" xfId="6589" xr:uid="{00000000-0005-0000-0000-000045030000}"/>
    <cellStyle name="Normal 4 11 4 2 2 2" xfId="12622" xr:uid="{00000000-0005-0000-0000-000046030000}"/>
    <cellStyle name="Normal 4 11 4 2 2 2 2" xfId="43907" xr:uid="{00000000-0005-0000-0000-000047030000}"/>
    <cellStyle name="Normal 4 11 4 2 2 2 3" xfId="30497" xr:uid="{00000000-0005-0000-0000-000048030000}"/>
    <cellStyle name="Normal 4 11 4 2 2 3" xfId="37935" xr:uid="{00000000-0005-0000-0000-000049030000}"/>
    <cellStyle name="Normal 4 11 4 2 2 4" xfId="24525" xr:uid="{00000000-0005-0000-0000-00004A030000}"/>
    <cellStyle name="Normal 4 11 4 2 3" xfId="9575" xr:uid="{00000000-0005-0000-0000-00004B030000}"/>
    <cellStyle name="Normal 4 11 4 2 3 2" xfId="40921" xr:uid="{00000000-0005-0000-0000-00004C030000}"/>
    <cellStyle name="Normal 4 11 4 2 3 3" xfId="27511" xr:uid="{00000000-0005-0000-0000-00004D030000}"/>
    <cellStyle name="Normal 4 11 4 2 4" xfId="20109" xr:uid="{00000000-0005-0000-0000-00004E030000}"/>
    <cellStyle name="Normal 4 11 4 2 5" xfId="34951" xr:uid="{00000000-0005-0000-0000-00004F030000}"/>
    <cellStyle name="Normal 4 11 4 2 6" xfId="17123" xr:uid="{00000000-0005-0000-0000-000050030000}"/>
    <cellStyle name="Normal 4 11 4 3" xfId="5593" xr:uid="{00000000-0005-0000-0000-000051030000}"/>
    <cellStyle name="Normal 4 11 4 3 2" xfId="11626" xr:uid="{00000000-0005-0000-0000-000052030000}"/>
    <cellStyle name="Normal 4 11 4 3 2 2" xfId="42911" xr:uid="{00000000-0005-0000-0000-000053030000}"/>
    <cellStyle name="Normal 4 11 4 3 2 3" xfId="29501" xr:uid="{00000000-0005-0000-0000-000054030000}"/>
    <cellStyle name="Normal 4 11 4 3 3" xfId="23529" xr:uid="{00000000-0005-0000-0000-000055030000}"/>
    <cellStyle name="Normal 4 11 4 3 4" xfId="33955" xr:uid="{00000000-0005-0000-0000-000056030000}"/>
    <cellStyle name="Normal 4 11 4 3 5" xfId="16127" xr:uid="{00000000-0005-0000-0000-000057030000}"/>
    <cellStyle name="Normal 4 11 4 4" xfId="3602" xr:uid="{00000000-0005-0000-0000-000058030000}"/>
    <cellStyle name="Normal 4 11 4 4 2" xfId="36381" xr:uid="{00000000-0005-0000-0000-000059030000}"/>
    <cellStyle name="Normal 4 11 4 4 3" xfId="21539" xr:uid="{00000000-0005-0000-0000-00005A030000}"/>
    <cellStyle name="Normal 4 11 4 5" xfId="8579" xr:uid="{00000000-0005-0000-0000-00005B030000}"/>
    <cellStyle name="Normal 4 11 4 5 2" xfId="39925" xr:uid="{00000000-0005-0000-0000-00005C030000}"/>
    <cellStyle name="Normal 4 11 4 5 3" xfId="26515" xr:uid="{00000000-0005-0000-0000-00005D030000}"/>
    <cellStyle name="Normal 4 11 4 6" xfId="19113" xr:uid="{00000000-0005-0000-0000-00005E030000}"/>
    <cellStyle name="Normal 4 11 4 7" xfId="31965" xr:uid="{00000000-0005-0000-0000-00005F030000}"/>
    <cellStyle name="Normal 4 11 4 8" xfId="14137" xr:uid="{00000000-0005-0000-0000-000060030000}"/>
    <cellStyle name="Normal 4 11 5" xfId="4597" xr:uid="{00000000-0005-0000-0000-000061030000}"/>
    <cellStyle name="Normal 4 11 5 2" xfId="10631" xr:uid="{00000000-0005-0000-0000-000062030000}"/>
    <cellStyle name="Normal 4 11 5 2 2" xfId="41918" xr:uid="{00000000-0005-0000-0000-000063030000}"/>
    <cellStyle name="Normal 4 11 5 2 3" xfId="28508" xr:uid="{00000000-0005-0000-0000-000064030000}"/>
    <cellStyle name="Normal 4 11 5 3" xfId="22534" xr:uid="{00000000-0005-0000-0000-000065030000}"/>
    <cellStyle name="Normal 4 11 5 4" xfId="32960" xr:uid="{00000000-0005-0000-0000-000066030000}"/>
    <cellStyle name="Normal 4 11 5 5" xfId="15132" xr:uid="{00000000-0005-0000-0000-000067030000}"/>
    <cellStyle name="Normal 4 11 6" xfId="7584" xr:uid="{00000000-0005-0000-0000-000068030000}"/>
    <cellStyle name="Normal 4 11 6 2" xfId="38930" xr:uid="{00000000-0005-0000-0000-000069030000}"/>
    <cellStyle name="Normal 4 11 6 3" xfId="25520" xr:uid="{00000000-0005-0000-0000-00006A030000}"/>
    <cellStyle name="Normal 4 11 7" xfId="18118" xr:uid="{00000000-0005-0000-0000-00006B030000}"/>
    <cellStyle name="Normal 4 12" xfId="342" xr:uid="{00000000-0005-0000-0000-00006C030000}"/>
    <cellStyle name="Normal 4 12 10" xfId="13782" xr:uid="{00000000-0005-0000-0000-00006D030000}"/>
    <cellStyle name="Normal 4 12 2" xfId="776" xr:uid="{00000000-0005-0000-0000-00006E030000}"/>
    <cellStyle name="Normal 4 12 2 2" xfId="2812" xr:uid="{00000000-0005-0000-0000-00006F030000}"/>
    <cellStyle name="Normal 4 12 2 2 2" xfId="7229" xr:uid="{00000000-0005-0000-0000-000070030000}"/>
    <cellStyle name="Normal 4 12 2 2 2 2" xfId="13262" xr:uid="{00000000-0005-0000-0000-000071030000}"/>
    <cellStyle name="Normal 4 12 2 2 2 2 2" xfId="44547" xr:uid="{00000000-0005-0000-0000-000072030000}"/>
    <cellStyle name="Normal 4 12 2 2 2 2 3" xfId="31137" xr:uid="{00000000-0005-0000-0000-000073030000}"/>
    <cellStyle name="Normal 4 12 2 2 2 3" xfId="38575" xr:uid="{00000000-0005-0000-0000-000074030000}"/>
    <cellStyle name="Normal 4 12 2 2 2 4" xfId="25165" xr:uid="{00000000-0005-0000-0000-000075030000}"/>
    <cellStyle name="Normal 4 12 2 2 3" xfId="10215" xr:uid="{00000000-0005-0000-0000-000076030000}"/>
    <cellStyle name="Normal 4 12 2 2 3 2" xfId="41561" xr:uid="{00000000-0005-0000-0000-000077030000}"/>
    <cellStyle name="Normal 4 12 2 2 3 3" xfId="28151" xr:uid="{00000000-0005-0000-0000-000078030000}"/>
    <cellStyle name="Normal 4 12 2 2 4" xfId="20749" xr:uid="{00000000-0005-0000-0000-000079030000}"/>
    <cellStyle name="Normal 4 12 2 2 5" xfId="35591" xr:uid="{00000000-0005-0000-0000-00007A030000}"/>
    <cellStyle name="Normal 4 12 2 2 6" xfId="17763" xr:uid="{00000000-0005-0000-0000-00007B030000}"/>
    <cellStyle name="Normal 4 12 2 3" xfId="5237" xr:uid="{00000000-0005-0000-0000-00007C030000}"/>
    <cellStyle name="Normal 4 12 2 3 2" xfId="11271" xr:uid="{00000000-0005-0000-0000-00007D030000}"/>
    <cellStyle name="Normal 4 12 2 3 2 2" xfId="42556" xr:uid="{00000000-0005-0000-0000-00007E030000}"/>
    <cellStyle name="Normal 4 12 2 3 2 3" xfId="29146" xr:uid="{00000000-0005-0000-0000-00007F030000}"/>
    <cellStyle name="Normal 4 12 2 3 3" xfId="23174" xr:uid="{00000000-0005-0000-0000-000080030000}"/>
    <cellStyle name="Normal 4 12 2 3 4" xfId="33600" xr:uid="{00000000-0005-0000-0000-000081030000}"/>
    <cellStyle name="Normal 4 12 2 3 5" xfId="15772" xr:uid="{00000000-0005-0000-0000-000082030000}"/>
    <cellStyle name="Normal 4 12 2 4" xfId="4242" xr:uid="{00000000-0005-0000-0000-000083030000}"/>
    <cellStyle name="Normal 4 12 2 4 2" xfId="37021" xr:uid="{00000000-0005-0000-0000-000084030000}"/>
    <cellStyle name="Normal 4 12 2 4 3" xfId="22179" xr:uid="{00000000-0005-0000-0000-000085030000}"/>
    <cellStyle name="Normal 4 12 2 5" xfId="8224" xr:uid="{00000000-0005-0000-0000-000086030000}"/>
    <cellStyle name="Normal 4 12 2 5 2" xfId="39570" xr:uid="{00000000-0005-0000-0000-000087030000}"/>
    <cellStyle name="Normal 4 12 2 5 3" xfId="26160" xr:uid="{00000000-0005-0000-0000-000088030000}"/>
    <cellStyle name="Normal 4 12 2 6" xfId="18758" xr:uid="{00000000-0005-0000-0000-000089030000}"/>
    <cellStyle name="Normal 4 12 2 7" xfId="32605" xr:uid="{00000000-0005-0000-0000-00008A030000}"/>
    <cellStyle name="Normal 4 12 2 8" xfId="14777" xr:uid="{00000000-0005-0000-0000-00008B030000}"/>
    <cellStyle name="Normal 4 12 3" xfId="1381" xr:uid="{00000000-0005-0000-0000-00008C030000}"/>
    <cellStyle name="Normal 4 12 3 2" xfId="2378" xr:uid="{00000000-0005-0000-0000-00008D030000}"/>
    <cellStyle name="Normal 4 12 3 2 2" xfId="6795" xr:uid="{00000000-0005-0000-0000-00008E030000}"/>
    <cellStyle name="Normal 4 12 3 2 2 2" xfId="12828" xr:uid="{00000000-0005-0000-0000-00008F030000}"/>
    <cellStyle name="Normal 4 12 3 2 2 2 2" xfId="44113" xr:uid="{00000000-0005-0000-0000-000090030000}"/>
    <cellStyle name="Normal 4 12 3 2 2 2 3" xfId="30703" xr:uid="{00000000-0005-0000-0000-000091030000}"/>
    <cellStyle name="Normal 4 12 3 2 2 3" xfId="38141" xr:uid="{00000000-0005-0000-0000-000092030000}"/>
    <cellStyle name="Normal 4 12 3 2 2 4" xfId="24731" xr:uid="{00000000-0005-0000-0000-000093030000}"/>
    <cellStyle name="Normal 4 12 3 2 3" xfId="9781" xr:uid="{00000000-0005-0000-0000-000094030000}"/>
    <cellStyle name="Normal 4 12 3 2 3 2" xfId="41127" xr:uid="{00000000-0005-0000-0000-000095030000}"/>
    <cellStyle name="Normal 4 12 3 2 3 3" xfId="27717" xr:uid="{00000000-0005-0000-0000-000096030000}"/>
    <cellStyle name="Normal 4 12 3 2 4" xfId="20315" xr:uid="{00000000-0005-0000-0000-000097030000}"/>
    <cellStyle name="Normal 4 12 3 2 5" xfId="35157" xr:uid="{00000000-0005-0000-0000-000098030000}"/>
    <cellStyle name="Normal 4 12 3 2 6" xfId="17329" xr:uid="{00000000-0005-0000-0000-000099030000}"/>
    <cellStyle name="Normal 4 12 3 3" xfId="5799" xr:uid="{00000000-0005-0000-0000-00009A030000}"/>
    <cellStyle name="Normal 4 12 3 3 2" xfId="11832" xr:uid="{00000000-0005-0000-0000-00009B030000}"/>
    <cellStyle name="Normal 4 12 3 3 2 2" xfId="43117" xr:uid="{00000000-0005-0000-0000-00009C030000}"/>
    <cellStyle name="Normal 4 12 3 3 2 3" xfId="29707" xr:uid="{00000000-0005-0000-0000-00009D030000}"/>
    <cellStyle name="Normal 4 12 3 3 3" xfId="23735" xr:uid="{00000000-0005-0000-0000-00009E030000}"/>
    <cellStyle name="Normal 4 12 3 3 4" xfId="34161" xr:uid="{00000000-0005-0000-0000-00009F030000}"/>
    <cellStyle name="Normal 4 12 3 3 5" xfId="16333" xr:uid="{00000000-0005-0000-0000-0000A0030000}"/>
    <cellStyle name="Normal 4 12 3 4" xfId="3808" xr:uid="{00000000-0005-0000-0000-0000A1030000}"/>
    <cellStyle name="Normal 4 12 3 4 2" xfId="36587" xr:uid="{00000000-0005-0000-0000-0000A2030000}"/>
    <cellStyle name="Normal 4 12 3 4 3" xfId="21745" xr:uid="{00000000-0005-0000-0000-0000A3030000}"/>
    <cellStyle name="Normal 4 12 3 5" xfId="8785" xr:uid="{00000000-0005-0000-0000-0000A4030000}"/>
    <cellStyle name="Normal 4 12 3 5 2" xfId="40131" xr:uid="{00000000-0005-0000-0000-0000A5030000}"/>
    <cellStyle name="Normal 4 12 3 5 3" xfId="26721" xr:uid="{00000000-0005-0000-0000-0000A6030000}"/>
    <cellStyle name="Normal 4 12 3 6" xfId="19319" xr:uid="{00000000-0005-0000-0000-0000A7030000}"/>
    <cellStyle name="Normal 4 12 3 7" xfId="32171" xr:uid="{00000000-0005-0000-0000-0000A8030000}"/>
    <cellStyle name="Normal 4 12 3 8" xfId="14343" xr:uid="{00000000-0005-0000-0000-0000A9030000}"/>
    <cellStyle name="Normal 4 12 4" xfId="1816" xr:uid="{00000000-0005-0000-0000-0000AA030000}"/>
    <cellStyle name="Normal 4 12 4 2" xfId="6234" xr:uid="{00000000-0005-0000-0000-0000AB030000}"/>
    <cellStyle name="Normal 4 12 4 2 2" xfId="12267" xr:uid="{00000000-0005-0000-0000-0000AC030000}"/>
    <cellStyle name="Normal 4 12 4 2 2 2" xfId="43552" xr:uid="{00000000-0005-0000-0000-0000AD030000}"/>
    <cellStyle name="Normal 4 12 4 2 2 3" xfId="30142" xr:uid="{00000000-0005-0000-0000-0000AE030000}"/>
    <cellStyle name="Normal 4 12 4 2 3" xfId="37580" xr:uid="{00000000-0005-0000-0000-0000AF030000}"/>
    <cellStyle name="Normal 4 12 4 2 4" xfId="24170" xr:uid="{00000000-0005-0000-0000-0000B0030000}"/>
    <cellStyle name="Normal 4 12 4 3" xfId="9220" xr:uid="{00000000-0005-0000-0000-0000B1030000}"/>
    <cellStyle name="Normal 4 12 4 3 2" xfId="40566" xr:uid="{00000000-0005-0000-0000-0000B2030000}"/>
    <cellStyle name="Normal 4 12 4 3 3" xfId="27156" xr:uid="{00000000-0005-0000-0000-0000B3030000}"/>
    <cellStyle name="Normal 4 12 4 4" xfId="19754" xr:uid="{00000000-0005-0000-0000-0000B4030000}"/>
    <cellStyle name="Normal 4 12 4 5" xfId="34596" xr:uid="{00000000-0005-0000-0000-0000B5030000}"/>
    <cellStyle name="Normal 4 12 4 6" xfId="16768" xr:uid="{00000000-0005-0000-0000-0000B6030000}"/>
    <cellStyle name="Normal 4 12 5" xfId="4803" xr:uid="{00000000-0005-0000-0000-0000B7030000}"/>
    <cellStyle name="Normal 4 12 5 2" xfId="10838" xr:uid="{00000000-0005-0000-0000-0000B8030000}"/>
    <cellStyle name="Normal 4 12 5 2 2" xfId="42123" xr:uid="{00000000-0005-0000-0000-0000B9030000}"/>
    <cellStyle name="Normal 4 12 5 2 3" xfId="28713" xr:uid="{00000000-0005-0000-0000-0000BA030000}"/>
    <cellStyle name="Normal 4 12 5 3" xfId="22740" xr:uid="{00000000-0005-0000-0000-0000BB030000}"/>
    <cellStyle name="Normal 4 12 5 4" xfId="33166" xr:uid="{00000000-0005-0000-0000-0000BC030000}"/>
    <cellStyle name="Normal 4 12 5 5" xfId="15338" xr:uid="{00000000-0005-0000-0000-0000BD030000}"/>
    <cellStyle name="Normal 4 12 6" xfId="3247" xr:uid="{00000000-0005-0000-0000-0000BE030000}"/>
    <cellStyle name="Normal 4 12 6 2" xfId="36026" xr:uid="{00000000-0005-0000-0000-0000BF030000}"/>
    <cellStyle name="Normal 4 12 6 3" xfId="21184" xr:uid="{00000000-0005-0000-0000-0000C0030000}"/>
    <cellStyle name="Normal 4 12 7" xfId="7790" xr:uid="{00000000-0005-0000-0000-0000C1030000}"/>
    <cellStyle name="Normal 4 12 7 2" xfId="39136" xr:uid="{00000000-0005-0000-0000-0000C2030000}"/>
    <cellStyle name="Normal 4 12 7 3" xfId="25726" xr:uid="{00000000-0005-0000-0000-0000C3030000}"/>
    <cellStyle name="Normal 4 12 8" xfId="18324" xr:uid="{00000000-0005-0000-0000-0000C4030000}"/>
    <cellStyle name="Normal 4 12 9" xfId="31610" xr:uid="{00000000-0005-0000-0000-0000C5030000}"/>
    <cellStyle name="Normal 4 13" xfId="444" xr:uid="{00000000-0005-0000-0000-0000C6030000}"/>
    <cellStyle name="Normal 4 13 10" xfId="13884" xr:uid="{00000000-0005-0000-0000-0000C7030000}"/>
    <cellStyle name="Normal 4 13 2" xfId="878" xr:uid="{00000000-0005-0000-0000-0000C8030000}"/>
    <cellStyle name="Normal 4 13 2 2" xfId="2914" xr:uid="{00000000-0005-0000-0000-0000C9030000}"/>
    <cellStyle name="Normal 4 13 2 2 2" xfId="7331" xr:uid="{00000000-0005-0000-0000-0000CA030000}"/>
    <cellStyle name="Normal 4 13 2 2 2 2" xfId="13364" xr:uid="{00000000-0005-0000-0000-0000CB030000}"/>
    <cellStyle name="Normal 4 13 2 2 2 2 2" xfId="44649" xr:uid="{00000000-0005-0000-0000-0000CC030000}"/>
    <cellStyle name="Normal 4 13 2 2 2 2 3" xfId="31239" xr:uid="{00000000-0005-0000-0000-0000CD030000}"/>
    <cellStyle name="Normal 4 13 2 2 2 3" xfId="38677" xr:uid="{00000000-0005-0000-0000-0000CE030000}"/>
    <cellStyle name="Normal 4 13 2 2 2 4" xfId="25267" xr:uid="{00000000-0005-0000-0000-0000CF030000}"/>
    <cellStyle name="Normal 4 13 2 2 3" xfId="10317" xr:uid="{00000000-0005-0000-0000-0000D0030000}"/>
    <cellStyle name="Normal 4 13 2 2 3 2" xfId="41663" xr:uid="{00000000-0005-0000-0000-0000D1030000}"/>
    <cellStyle name="Normal 4 13 2 2 3 3" xfId="28253" xr:uid="{00000000-0005-0000-0000-0000D2030000}"/>
    <cellStyle name="Normal 4 13 2 2 4" xfId="20851" xr:uid="{00000000-0005-0000-0000-0000D3030000}"/>
    <cellStyle name="Normal 4 13 2 2 5" xfId="35693" xr:uid="{00000000-0005-0000-0000-0000D4030000}"/>
    <cellStyle name="Normal 4 13 2 2 6" xfId="17865" xr:uid="{00000000-0005-0000-0000-0000D5030000}"/>
    <cellStyle name="Normal 4 13 2 3" xfId="5339" xr:uid="{00000000-0005-0000-0000-0000D6030000}"/>
    <cellStyle name="Normal 4 13 2 3 2" xfId="11373" xr:uid="{00000000-0005-0000-0000-0000D7030000}"/>
    <cellStyle name="Normal 4 13 2 3 2 2" xfId="42658" xr:uid="{00000000-0005-0000-0000-0000D8030000}"/>
    <cellStyle name="Normal 4 13 2 3 2 3" xfId="29248" xr:uid="{00000000-0005-0000-0000-0000D9030000}"/>
    <cellStyle name="Normal 4 13 2 3 3" xfId="23276" xr:uid="{00000000-0005-0000-0000-0000DA030000}"/>
    <cellStyle name="Normal 4 13 2 3 4" xfId="33702" xr:uid="{00000000-0005-0000-0000-0000DB030000}"/>
    <cellStyle name="Normal 4 13 2 3 5" xfId="15874" xr:uid="{00000000-0005-0000-0000-0000DC030000}"/>
    <cellStyle name="Normal 4 13 2 4" xfId="4344" xr:uid="{00000000-0005-0000-0000-0000DD030000}"/>
    <cellStyle name="Normal 4 13 2 4 2" xfId="37123" xr:uid="{00000000-0005-0000-0000-0000DE030000}"/>
    <cellStyle name="Normal 4 13 2 4 3" xfId="22281" xr:uid="{00000000-0005-0000-0000-0000DF030000}"/>
    <cellStyle name="Normal 4 13 2 5" xfId="8326" xr:uid="{00000000-0005-0000-0000-0000E0030000}"/>
    <cellStyle name="Normal 4 13 2 5 2" xfId="39672" xr:uid="{00000000-0005-0000-0000-0000E1030000}"/>
    <cellStyle name="Normal 4 13 2 5 3" xfId="26262" xr:uid="{00000000-0005-0000-0000-0000E2030000}"/>
    <cellStyle name="Normal 4 13 2 6" xfId="18860" xr:uid="{00000000-0005-0000-0000-0000E3030000}"/>
    <cellStyle name="Normal 4 13 2 7" xfId="32707" xr:uid="{00000000-0005-0000-0000-0000E4030000}"/>
    <cellStyle name="Normal 4 13 2 8" xfId="14879" xr:uid="{00000000-0005-0000-0000-0000E5030000}"/>
    <cellStyle name="Normal 4 13 3" xfId="1483" xr:uid="{00000000-0005-0000-0000-0000E6030000}"/>
    <cellStyle name="Normal 4 13 3 2" xfId="2480" xr:uid="{00000000-0005-0000-0000-0000E7030000}"/>
    <cellStyle name="Normal 4 13 3 2 2" xfId="6897" xr:uid="{00000000-0005-0000-0000-0000E8030000}"/>
    <cellStyle name="Normal 4 13 3 2 2 2" xfId="12930" xr:uid="{00000000-0005-0000-0000-0000E9030000}"/>
    <cellStyle name="Normal 4 13 3 2 2 2 2" xfId="44215" xr:uid="{00000000-0005-0000-0000-0000EA030000}"/>
    <cellStyle name="Normal 4 13 3 2 2 2 3" xfId="30805" xr:uid="{00000000-0005-0000-0000-0000EB030000}"/>
    <cellStyle name="Normal 4 13 3 2 2 3" xfId="38243" xr:uid="{00000000-0005-0000-0000-0000EC030000}"/>
    <cellStyle name="Normal 4 13 3 2 2 4" xfId="24833" xr:uid="{00000000-0005-0000-0000-0000ED030000}"/>
    <cellStyle name="Normal 4 13 3 2 3" xfId="9883" xr:uid="{00000000-0005-0000-0000-0000EE030000}"/>
    <cellStyle name="Normal 4 13 3 2 3 2" xfId="41229" xr:uid="{00000000-0005-0000-0000-0000EF030000}"/>
    <cellStyle name="Normal 4 13 3 2 3 3" xfId="27819" xr:uid="{00000000-0005-0000-0000-0000F0030000}"/>
    <cellStyle name="Normal 4 13 3 2 4" xfId="20417" xr:uid="{00000000-0005-0000-0000-0000F1030000}"/>
    <cellStyle name="Normal 4 13 3 2 5" xfId="35259" xr:uid="{00000000-0005-0000-0000-0000F2030000}"/>
    <cellStyle name="Normal 4 13 3 2 6" xfId="17431" xr:uid="{00000000-0005-0000-0000-0000F3030000}"/>
    <cellStyle name="Normal 4 13 3 3" xfId="5901" xr:uid="{00000000-0005-0000-0000-0000F4030000}"/>
    <cellStyle name="Normal 4 13 3 3 2" xfId="11934" xr:uid="{00000000-0005-0000-0000-0000F5030000}"/>
    <cellStyle name="Normal 4 13 3 3 2 2" xfId="43219" xr:uid="{00000000-0005-0000-0000-0000F6030000}"/>
    <cellStyle name="Normal 4 13 3 3 2 3" xfId="29809" xr:uid="{00000000-0005-0000-0000-0000F7030000}"/>
    <cellStyle name="Normal 4 13 3 3 3" xfId="23837" xr:uid="{00000000-0005-0000-0000-0000F8030000}"/>
    <cellStyle name="Normal 4 13 3 3 4" xfId="34263" xr:uid="{00000000-0005-0000-0000-0000F9030000}"/>
    <cellStyle name="Normal 4 13 3 3 5" xfId="16435" xr:uid="{00000000-0005-0000-0000-0000FA030000}"/>
    <cellStyle name="Normal 4 13 3 4" xfId="3910" xr:uid="{00000000-0005-0000-0000-0000FB030000}"/>
    <cellStyle name="Normal 4 13 3 4 2" xfId="36689" xr:uid="{00000000-0005-0000-0000-0000FC030000}"/>
    <cellStyle name="Normal 4 13 3 4 3" xfId="21847" xr:uid="{00000000-0005-0000-0000-0000FD030000}"/>
    <cellStyle name="Normal 4 13 3 5" xfId="8887" xr:uid="{00000000-0005-0000-0000-0000FE030000}"/>
    <cellStyle name="Normal 4 13 3 5 2" xfId="40233" xr:uid="{00000000-0005-0000-0000-0000FF030000}"/>
    <cellStyle name="Normal 4 13 3 5 3" xfId="26823" xr:uid="{00000000-0005-0000-0000-000000040000}"/>
    <cellStyle name="Normal 4 13 3 6" xfId="19421" xr:uid="{00000000-0005-0000-0000-000001040000}"/>
    <cellStyle name="Normal 4 13 3 7" xfId="32273" xr:uid="{00000000-0005-0000-0000-000002040000}"/>
    <cellStyle name="Normal 4 13 3 8" xfId="14445" xr:uid="{00000000-0005-0000-0000-000003040000}"/>
    <cellStyle name="Normal 4 13 4" xfId="1918" xr:uid="{00000000-0005-0000-0000-000004040000}"/>
    <cellStyle name="Normal 4 13 4 2" xfId="6336" xr:uid="{00000000-0005-0000-0000-000005040000}"/>
    <cellStyle name="Normal 4 13 4 2 2" xfId="12369" xr:uid="{00000000-0005-0000-0000-000006040000}"/>
    <cellStyle name="Normal 4 13 4 2 2 2" xfId="43654" xr:uid="{00000000-0005-0000-0000-000007040000}"/>
    <cellStyle name="Normal 4 13 4 2 2 3" xfId="30244" xr:uid="{00000000-0005-0000-0000-000008040000}"/>
    <cellStyle name="Normal 4 13 4 2 3" xfId="37682" xr:uid="{00000000-0005-0000-0000-000009040000}"/>
    <cellStyle name="Normal 4 13 4 2 4" xfId="24272" xr:uid="{00000000-0005-0000-0000-00000A040000}"/>
    <cellStyle name="Normal 4 13 4 3" xfId="9322" xr:uid="{00000000-0005-0000-0000-00000B040000}"/>
    <cellStyle name="Normal 4 13 4 3 2" xfId="40668" xr:uid="{00000000-0005-0000-0000-00000C040000}"/>
    <cellStyle name="Normal 4 13 4 3 3" xfId="27258" xr:uid="{00000000-0005-0000-0000-00000D040000}"/>
    <cellStyle name="Normal 4 13 4 4" xfId="19856" xr:uid="{00000000-0005-0000-0000-00000E040000}"/>
    <cellStyle name="Normal 4 13 4 5" xfId="34698" xr:uid="{00000000-0005-0000-0000-00000F040000}"/>
    <cellStyle name="Normal 4 13 4 6" xfId="16870" xr:uid="{00000000-0005-0000-0000-000010040000}"/>
    <cellStyle name="Normal 4 13 5" xfId="4905" xr:uid="{00000000-0005-0000-0000-000011040000}"/>
    <cellStyle name="Normal 4 13 5 2" xfId="10940" xr:uid="{00000000-0005-0000-0000-000012040000}"/>
    <cellStyle name="Normal 4 13 5 2 2" xfId="42225" xr:uid="{00000000-0005-0000-0000-000013040000}"/>
    <cellStyle name="Normal 4 13 5 2 3" xfId="28815" xr:uid="{00000000-0005-0000-0000-000014040000}"/>
    <cellStyle name="Normal 4 13 5 3" xfId="22842" xr:uid="{00000000-0005-0000-0000-000015040000}"/>
    <cellStyle name="Normal 4 13 5 4" xfId="33268" xr:uid="{00000000-0005-0000-0000-000016040000}"/>
    <cellStyle name="Normal 4 13 5 5" xfId="15440" xr:uid="{00000000-0005-0000-0000-000017040000}"/>
    <cellStyle name="Normal 4 13 6" xfId="3349" xr:uid="{00000000-0005-0000-0000-000018040000}"/>
    <cellStyle name="Normal 4 13 6 2" xfId="36128" xr:uid="{00000000-0005-0000-0000-000019040000}"/>
    <cellStyle name="Normal 4 13 6 3" xfId="21286" xr:uid="{00000000-0005-0000-0000-00001A040000}"/>
    <cellStyle name="Normal 4 13 7" xfId="7892" xr:uid="{00000000-0005-0000-0000-00001B040000}"/>
    <cellStyle name="Normal 4 13 7 2" xfId="39238" xr:uid="{00000000-0005-0000-0000-00001C040000}"/>
    <cellStyle name="Normal 4 13 7 3" xfId="25828" xr:uid="{00000000-0005-0000-0000-00001D040000}"/>
    <cellStyle name="Normal 4 13 8" xfId="18426" xr:uid="{00000000-0005-0000-0000-00001E040000}"/>
    <cellStyle name="Normal 4 13 9" xfId="31712" xr:uid="{00000000-0005-0000-0000-00001F040000}"/>
    <cellStyle name="Normal 4 14" xfId="546" xr:uid="{00000000-0005-0000-0000-000020040000}"/>
    <cellStyle name="Normal 4 14 10" xfId="13986" xr:uid="{00000000-0005-0000-0000-000021040000}"/>
    <cellStyle name="Normal 4 14 2" xfId="980" xr:uid="{00000000-0005-0000-0000-000022040000}"/>
    <cellStyle name="Normal 4 14 2 2" xfId="3016" xr:uid="{00000000-0005-0000-0000-000023040000}"/>
    <cellStyle name="Normal 4 14 2 2 2" xfId="7433" xr:uid="{00000000-0005-0000-0000-000024040000}"/>
    <cellStyle name="Normal 4 14 2 2 2 2" xfId="13466" xr:uid="{00000000-0005-0000-0000-000025040000}"/>
    <cellStyle name="Normal 4 14 2 2 2 2 2" xfId="44751" xr:uid="{00000000-0005-0000-0000-000026040000}"/>
    <cellStyle name="Normal 4 14 2 2 2 2 3" xfId="31341" xr:uid="{00000000-0005-0000-0000-000027040000}"/>
    <cellStyle name="Normal 4 14 2 2 2 3" xfId="38779" xr:uid="{00000000-0005-0000-0000-000028040000}"/>
    <cellStyle name="Normal 4 14 2 2 2 4" xfId="25369" xr:uid="{00000000-0005-0000-0000-000029040000}"/>
    <cellStyle name="Normal 4 14 2 2 3" xfId="10419" xr:uid="{00000000-0005-0000-0000-00002A040000}"/>
    <cellStyle name="Normal 4 14 2 2 3 2" xfId="41765" xr:uid="{00000000-0005-0000-0000-00002B040000}"/>
    <cellStyle name="Normal 4 14 2 2 3 3" xfId="28355" xr:uid="{00000000-0005-0000-0000-00002C040000}"/>
    <cellStyle name="Normal 4 14 2 2 4" xfId="20953" xr:uid="{00000000-0005-0000-0000-00002D040000}"/>
    <cellStyle name="Normal 4 14 2 2 5" xfId="35795" xr:uid="{00000000-0005-0000-0000-00002E040000}"/>
    <cellStyle name="Normal 4 14 2 2 6" xfId="17967" xr:uid="{00000000-0005-0000-0000-00002F040000}"/>
    <cellStyle name="Normal 4 14 2 3" xfId="5441" xr:uid="{00000000-0005-0000-0000-000030040000}"/>
    <cellStyle name="Normal 4 14 2 3 2" xfId="11475" xr:uid="{00000000-0005-0000-0000-000031040000}"/>
    <cellStyle name="Normal 4 14 2 3 2 2" xfId="42760" xr:uid="{00000000-0005-0000-0000-000032040000}"/>
    <cellStyle name="Normal 4 14 2 3 2 3" xfId="29350" xr:uid="{00000000-0005-0000-0000-000033040000}"/>
    <cellStyle name="Normal 4 14 2 3 3" xfId="23378" xr:uid="{00000000-0005-0000-0000-000034040000}"/>
    <cellStyle name="Normal 4 14 2 3 4" xfId="33804" xr:uid="{00000000-0005-0000-0000-000035040000}"/>
    <cellStyle name="Normal 4 14 2 3 5" xfId="15976" xr:uid="{00000000-0005-0000-0000-000036040000}"/>
    <cellStyle name="Normal 4 14 2 4" xfId="4446" xr:uid="{00000000-0005-0000-0000-000037040000}"/>
    <cellStyle name="Normal 4 14 2 4 2" xfId="37225" xr:uid="{00000000-0005-0000-0000-000038040000}"/>
    <cellStyle name="Normal 4 14 2 4 3" xfId="22383" xr:uid="{00000000-0005-0000-0000-000039040000}"/>
    <cellStyle name="Normal 4 14 2 5" xfId="8428" xr:uid="{00000000-0005-0000-0000-00003A040000}"/>
    <cellStyle name="Normal 4 14 2 5 2" xfId="39774" xr:uid="{00000000-0005-0000-0000-00003B040000}"/>
    <cellStyle name="Normal 4 14 2 5 3" xfId="26364" xr:uid="{00000000-0005-0000-0000-00003C040000}"/>
    <cellStyle name="Normal 4 14 2 6" xfId="18962" xr:uid="{00000000-0005-0000-0000-00003D040000}"/>
    <cellStyle name="Normal 4 14 2 7" xfId="32809" xr:uid="{00000000-0005-0000-0000-00003E040000}"/>
    <cellStyle name="Normal 4 14 2 8" xfId="14981" xr:uid="{00000000-0005-0000-0000-00003F040000}"/>
    <cellStyle name="Normal 4 14 3" xfId="1585" xr:uid="{00000000-0005-0000-0000-000040040000}"/>
    <cellStyle name="Normal 4 14 3 2" xfId="2582" xr:uid="{00000000-0005-0000-0000-000041040000}"/>
    <cellStyle name="Normal 4 14 3 2 2" xfId="6999" xr:uid="{00000000-0005-0000-0000-000042040000}"/>
    <cellStyle name="Normal 4 14 3 2 2 2" xfId="13032" xr:uid="{00000000-0005-0000-0000-000043040000}"/>
    <cellStyle name="Normal 4 14 3 2 2 2 2" xfId="44317" xr:uid="{00000000-0005-0000-0000-000044040000}"/>
    <cellStyle name="Normal 4 14 3 2 2 2 3" xfId="30907" xr:uid="{00000000-0005-0000-0000-000045040000}"/>
    <cellStyle name="Normal 4 14 3 2 2 3" xfId="38345" xr:uid="{00000000-0005-0000-0000-000046040000}"/>
    <cellStyle name="Normal 4 14 3 2 2 4" xfId="24935" xr:uid="{00000000-0005-0000-0000-000047040000}"/>
    <cellStyle name="Normal 4 14 3 2 3" xfId="9985" xr:uid="{00000000-0005-0000-0000-000048040000}"/>
    <cellStyle name="Normal 4 14 3 2 3 2" xfId="41331" xr:uid="{00000000-0005-0000-0000-000049040000}"/>
    <cellStyle name="Normal 4 14 3 2 3 3" xfId="27921" xr:uid="{00000000-0005-0000-0000-00004A040000}"/>
    <cellStyle name="Normal 4 14 3 2 4" xfId="20519" xr:uid="{00000000-0005-0000-0000-00004B040000}"/>
    <cellStyle name="Normal 4 14 3 2 5" xfId="35361" xr:uid="{00000000-0005-0000-0000-00004C040000}"/>
    <cellStyle name="Normal 4 14 3 2 6" xfId="17533" xr:uid="{00000000-0005-0000-0000-00004D040000}"/>
    <cellStyle name="Normal 4 14 3 3" xfId="6003" xr:uid="{00000000-0005-0000-0000-00004E040000}"/>
    <cellStyle name="Normal 4 14 3 3 2" xfId="12036" xr:uid="{00000000-0005-0000-0000-00004F040000}"/>
    <cellStyle name="Normal 4 14 3 3 2 2" xfId="43321" xr:uid="{00000000-0005-0000-0000-000050040000}"/>
    <cellStyle name="Normal 4 14 3 3 2 3" xfId="29911" xr:uid="{00000000-0005-0000-0000-000051040000}"/>
    <cellStyle name="Normal 4 14 3 3 3" xfId="23939" xr:uid="{00000000-0005-0000-0000-000052040000}"/>
    <cellStyle name="Normal 4 14 3 3 4" xfId="34365" xr:uid="{00000000-0005-0000-0000-000053040000}"/>
    <cellStyle name="Normal 4 14 3 3 5" xfId="16537" xr:uid="{00000000-0005-0000-0000-000054040000}"/>
    <cellStyle name="Normal 4 14 3 4" xfId="4012" xr:uid="{00000000-0005-0000-0000-000055040000}"/>
    <cellStyle name="Normal 4 14 3 4 2" xfId="36791" xr:uid="{00000000-0005-0000-0000-000056040000}"/>
    <cellStyle name="Normal 4 14 3 4 3" xfId="21949" xr:uid="{00000000-0005-0000-0000-000057040000}"/>
    <cellStyle name="Normal 4 14 3 5" xfId="8989" xr:uid="{00000000-0005-0000-0000-000058040000}"/>
    <cellStyle name="Normal 4 14 3 5 2" xfId="40335" xr:uid="{00000000-0005-0000-0000-000059040000}"/>
    <cellStyle name="Normal 4 14 3 5 3" xfId="26925" xr:uid="{00000000-0005-0000-0000-00005A040000}"/>
    <cellStyle name="Normal 4 14 3 6" xfId="19523" xr:uid="{00000000-0005-0000-0000-00005B040000}"/>
    <cellStyle name="Normal 4 14 3 7" xfId="32375" xr:uid="{00000000-0005-0000-0000-00005C040000}"/>
    <cellStyle name="Normal 4 14 3 8" xfId="14547" xr:uid="{00000000-0005-0000-0000-00005D040000}"/>
    <cellStyle name="Normal 4 14 4" xfId="2020" xr:uid="{00000000-0005-0000-0000-00005E040000}"/>
    <cellStyle name="Normal 4 14 4 2" xfId="6438" xr:uid="{00000000-0005-0000-0000-00005F040000}"/>
    <cellStyle name="Normal 4 14 4 2 2" xfId="12471" xr:uid="{00000000-0005-0000-0000-000060040000}"/>
    <cellStyle name="Normal 4 14 4 2 2 2" xfId="43756" xr:uid="{00000000-0005-0000-0000-000061040000}"/>
    <cellStyle name="Normal 4 14 4 2 2 3" xfId="30346" xr:uid="{00000000-0005-0000-0000-000062040000}"/>
    <cellStyle name="Normal 4 14 4 2 3" xfId="37784" xr:uid="{00000000-0005-0000-0000-000063040000}"/>
    <cellStyle name="Normal 4 14 4 2 4" xfId="24374" xr:uid="{00000000-0005-0000-0000-000064040000}"/>
    <cellStyle name="Normal 4 14 4 3" xfId="9424" xr:uid="{00000000-0005-0000-0000-000065040000}"/>
    <cellStyle name="Normal 4 14 4 3 2" xfId="40770" xr:uid="{00000000-0005-0000-0000-000066040000}"/>
    <cellStyle name="Normal 4 14 4 3 3" xfId="27360" xr:uid="{00000000-0005-0000-0000-000067040000}"/>
    <cellStyle name="Normal 4 14 4 4" xfId="19958" xr:uid="{00000000-0005-0000-0000-000068040000}"/>
    <cellStyle name="Normal 4 14 4 5" xfId="34800" xr:uid="{00000000-0005-0000-0000-000069040000}"/>
    <cellStyle name="Normal 4 14 4 6" xfId="16972" xr:uid="{00000000-0005-0000-0000-00006A040000}"/>
    <cellStyle name="Normal 4 14 5" xfId="5007" xr:uid="{00000000-0005-0000-0000-00006B040000}"/>
    <cellStyle name="Normal 4 14 5 2" xfId="11042" xr:uid="{00000000-0005-0000-0000-00006C040000}"/>
    <cellStyle name="Normal 4 14 5 2 2" xfId="42327" xr:uid="{00000000-0005-0000-0000-00006D040000}"/>
    <cellStyle name="Normal 4 14 5 2 3" xfId="28917" xr:uid="{00000000-0005-0000-0000-00006E040000}"/>
    <cellStyle name="Normal 4 14 5 3" xfId="22944" xr:uid="{00000000-0005-0000-0000-00006F040000}"/>
    <cellStyle name="Normal 4 14 5 4" xfId="33370" xr:uid="{00000000-0005-0000-0000-000070040000}"/>
    <cellStyle name="Normal 4 14 5 5" xfId="15542" xr:uid="{00000000-0005-0000-0000-000071040000}"/>
    <cellStyle name="Normal 4 14 6" xfId="3451" xr:uid="{00000000-0005-0000-0000-000072040000}"/>
    <cellStyle name="Normal 4 14 6 2" xfId="36230" xr:uid="{00000000-0005-0000-0000-000073040000}"/>
    <cellStyle name="Normal 4 14 6 3" xfId="21388" xr:uid="{00000000-0005-0000-0000-000074040000}"/>
    <cellStyle name="Normal 4 14 7" xfId="7994" xr:uid="{00000000-0005-0000-0000-000075040000}"/>
    <cellStyle name="Normal 4 14 7 2" xfId="39340" xr:uid="{00000000-0005-0000-0000-000076040000}"/>
    <cellStyle name="Normal 4 14 7 3" xfId="25930" xr:uid="{00000000-0005-0000-0000-000077040000}"/>
    <cellStyle name="Normal 4 14 8" xfId="18528" xr:uid="{00000000-0005-0000-0000-000078040000}"/>
    <cellStyle name="Normal 4 14 9" xfId="31814" xr:uid="{00000000-0005-0000-0000-000079040000}"/>
    <cellStyle name="Normal 4 15" xfId="222" xr:uid="{00000000-0005-0000-0000-00007A040000}"/>
    <cellStyle name="Normal 4 15 2" xfId="1277" xr:uid="{00000000-0005-0000-0000-00007B040000}"/>
    <cellStyle name="Normal 4 15 2 2" xfId="5695" xr:uid="{00000000-0005-0000-0000-00007C040000}"/>
    <cellStyle name="Normal 4 15 2 2 2" xfId="11728" xr:uid="{00000000-0005-0000-0000-00007D040000}"/>
    <cellStyle name="Normal 4 15 2 2 2 2" xfId="43013" xr:uid="{00000000-0005-0000-0000-00007E040000}"/>
    <cellStyle name="Normal 4 15 2 2 2 3" xfId="29603" xr:uid="{00000000-0005-0000-0000-00007F040000}"/>
    <cellStyle name="Normal 4 15 2 2 3" xfId="37352" xr:uid="{00000000-0005-0000-0000-000080040000}"/>
    <cellStyle name="Normal 4 15 2 2 4" xfId="23631" xr:uid="{00000000-0005-0000-0000-000081040000}"/>
    <cellStyle name="Normal 4 15 2 3" xfId="8681" xr:uid="{00000000-0005-0000-0000-000082040000}"/>
    <cellStyle name="Normal 4 15 2 3 2" xfId="40027" xr:uid="{00000000-0005-0000-0000-000083040000}"/>
    <cellStyle name="Normal 4 15 2 3 3" xfId="26617" xr:uid="{00000000-0005-0000-0000-000084040000}"/>
    <cellStyle name="Normal 4 15 2 4" xfId="19215" xr:uid="{00000000-0005-0000-0000-000085040000}"/>
    <cellStyle name="Normal 4 15 2 5" xfId="34057" xr:uid="{00000000-0005-0000-0000-000086040000}"/>
    <cellStyle name="Normal 4 15 2 6" xfId="16229" xr:uid="{00000000-0005-0000-0000-000087040000}"/>
    <cellStyle name="Normal 4 15 3" xfId="2274" xr:uid="{00000000-0005-0000-0000-000088040000}"/>
    <cellStyle name="Normal 4 15 3 2" xfId="6691" xr:uid="{00000000-0005-0000-0000-000089040000}"/>
    <cellStyle name="Normal 4 15 3 2 2" xfId="12724" xr:uid="{00000000-0005-0000-0000-00008A040000}"/>
    <cellStyle name="Normal 4 15 3 2 2 2" xfId="44009" xr:uid="{00000000-0005-0000-0000-00008B040000}"/>
    <cellStyle name="Normal 4 15 3 2 2 3" xfId="30599" xr:uid="{00000000-0005-0000-0000-00008C040000}"/>
    <cellStyle name="Normal 4 15 3 2 3" xfId="38037" xr:uid="{00000000-0005-0000-0000-00008D040000}"/>
    <cellStyle name="Normal 4 15 3 2 4" xfId="24627" xr:uid="{00000000-0005-0000-0000-00008E040000}"/>
    <cellStyle name="Normal 4 15 3 3" xfId="9677" xr:uid="{00000000-0005-0000-0000-00008F040000}"/>
    <cellStyle name="Normal 4 15 3 3 2" xfId="41023" xr:uid="{00000000-0005-0000-0000-000090040000}"/>
    <cellStyle name="Normal 4 15 3 3 3" xfId="27613" xr:uid="{00000000-0005-0000-0000-000091040000}"/>
    <cellStyle name="Normal 4 15 3 4" xfId="20211" xr:uid="{00000000-0005-0000-0000-000092040000}"/>
    <cellStyle name="Normal 4 15 3 5" xfId="35053" xr:uid="{00000000-0005-0000-0000-000093040000}"/>
    <cellStyle name="Normal 4 15 3 6" xfId="17225" xr:uid="{00000000-0005-0000-0000-000094040000}"/>
    <cellStyle name="Normal 4 15 4" xfId="4699" xr:uid="{00000000-0005-0000-0000-000095040000}"/>
    <cellStyle name="Normal 4 15 4 2" xfId="10733" xr:uid="{00000000-0005-0000-0000-000096040000}"/>
    <cellStyle name="Normal 4 15 4 2 2" xfId="42020" xr:uid="{00000000-0005-0000-0000-000097040000}"/>
    <cellStyle name="Normal 4 15 4 2 3" xfId="28610" xr:uid="{00000000-0005-0000-0000-000098040000}"/>
    <cellStyle name="Normal 4 15 4 3" xfId="22636" xr:uid="{00000000-0005-0000-0000-000099040000}"/>
    <cellStyle name="Normal 4 15 4 4" xfId="33062" xr:uid="{00000000-0005-0000-0000-00009A040000}"/>
    <cellStyle name="Normal 4 15 4 5" xfId="15234" xr:uid="{00000000-0005-0000-0000-00009B040000}"/>
    <cellStyle name="Normal 4 15 5" xfId="3704" xr:uid="{00000000-0005-0000-0000-00009C040000}"/>
    <cellStyle name="Normal 4 15 5 2" xfId="36483" xr:uid="{00000000-0005-0000-0000-00009D040000}"/>
    <cellStyle name="Normal 4 15 5 3" xfId="21641" xr:uid="{00000000-0005-0000-0000-00009E040000}"/>
    <cellStyle name="Normal 4 15 6" xfId="7686" xr:uid="{00000000-0005-0000-0000-00009F040000}"/>
    <cellStyle name="Normal 4 15 6 2" xfId="39032" xr:uid="{00000000-0005-0000-0000-0000A0040000}"/>
    <cellStyle name="Normal 4 15 6 3" xfId="25622" xr:uid="{00000000-0005-0000-0000-0000A1040000}"/>
    <cellStyle name="Normal 4 15 7" xfId="18220" xr:uid="{00000000-0005-0000-0000-0000A2040000}"/>
    <cellStyle name="Normal 4 15 8" xfId="32067" xr:uid="{00000000-0005-0000-0000-0000A3040000}"/>
    <cellStyle name="Normal 4 15 9" xfId="14239" xr:uid="{00000000-0005-0000-0000-0000A4040000}"/>
    <cellStyle name="Normal 4 16" xfId="672" xr:uid="{00000000-0005-0000-0000-0000A5040000}"/>
    <cellStyle name="Normal 4 16 2" xfId="2708" xr:uid="{00000000-0005-0000-0000-0000A6040000}"/>
    <cellStyle name="Normal 4 16 2 2" xfId="7125" xr:uid="{00000000-0005-0000-0000-0000A7040000}"/>
    <cellStyle name="Normal 4 16 2 2 2" xfId="13158" xr:uid="{00000000-0005-0000-0000-0000A8040000}"/>
    <cellStyle name="Normal 4 16 2 2 2 2" xfId="44443" xr:uid="{00000000-0005-0000-0000-0000A9040000}"/>
    <cellStyle name="Normal 4 16 2 2 2 3" xfId="31033" xr:uid="{00000000-0005-0000-0000-0000AA040000}"/>
    <cellStyle name="Normal 4 16 2 2 3" xfId="38471" xr:uid="{00000000-0005-0000-0000-0000AB040000}"/>
    <cellStyle name="Normal 4 16 2 2 4" xfId="25061" xr:uid="{00000000-0005-0000-0000-0000AC040000}"/>
    <cellStyle name="Normal 4 16 2 3" xfId="10111" xr:uid="{00000000-0005-0000-0000-0000AD040000}"/>
    <cellStyle name="Normal 4 16 2 3 2" xfId="41457" xr:uid="{00000000-0005-0000-0000-0000AE040000}"/>
    <cellStyle name="Normal 4 16 2 3 3" xfId="28047" xr:uid="{00000000-0005-0000-0000-0000AF040000}"/>
    <cellStyle name="Normal 4 16 2 4" xfId="20645" xr:uid="{00000000-0005-0000-0000-0000B0040000}"/>
    <cellStyle name="Normal 4 16 2 5" xfId="35487" xr:uid="{00000000-0005-0000-0000-0000B1040000}"/>
    <cellStyle name="Normal 4 16 2 6" xfId="17659" xr:uid="{00000000-0005-0000-0000-0000B2040000}"/>
    <cellStyle name="Normal 4 16 3" xfId="5133" xr:uid="{00000000-0005-0000-0000-0000B3040000}"/>
    <cellStyle name="Normal 4 16 3 2" xfId="11168" xr:uid="{00000000-0005-0000-0000-0000B4040000}"/>
    <cellStyle name="Normal 4 16 3 2 2" xfId="42453" xr:uid="{00000000-0005-0000-0000-0000B5040000}"/>
    <cellStyle name="Normal 4 16 3 2 3" xfId="29043" xr:uid="{00000000-0005-0000-0000-0000B6040000}"/>
    <cellStyle name="Normal 4 16 3 3" xfId="23070" xr:uid="{00000000-0005-0000-0000-0000B7040000}"/>
    <cellStyle name="Normal 4 16 3 4" xfId="33496" xr:uid="{00000000-0005-0000-0000-0000B8040000}"/>
    <cellStyle name="Normal 4 16 3 5" xfId="15668" xr:uid="{00000000-0005-0000-0000-0000B9040000}"/>
    <cellStyle name="Normal 4 16 4" xfId="4138" xr:uid="{00000000-0005-0000-0000-0000BA040000}"/>
    <cellStyle name="Normal 4 16 4 2" xfId="36917" xr:uid="{00000000-0005-0000-0000-0000BB040000}"/>
    <cellStyle name="Normal 4 16 4 3" xfId="22075" xr:uid="{00000000-0005-0000-0000-0000BC040000}"/>
    <cellStyle name="Normal 4 16 5" xfId="8120" xr:uid="{00000000-0005-0000-0000-0000BD040000}"/>
    <cellStyle name="Normal 4 16 5 2" xfId="39466" xr:uid="{00000000-0005-0000-0000-0000BE040000}"/>
    <cellStyle name="Normal 4 16 5 3" xfId="26056" xr:uid="{00000000-0005-0000-0000-0000BF040000}"/>
    <cellStyle name="Normal 4 16 6" xfId="18654" xr:uid="{00000000-0005-0000-0000-0000C0040000}"/>
    <cellStyle name="Normal 4 16 7" xfId="32501" xr:uid="{00000000-0005-0000-0000-0000C1040000}"/>
    <cellStyle name="Normal 4 16 8" xfId="14673" xr:uid="{00000000-0005-0000-0000-0000C2040000}"/>
    <cellStyle name="Normal 4 17" xfId="1151" xr:uid="{00000000-0005-0000-0000-0000C3040000}"/>
    <cellStyle name="Normal 4 17 2" xfId="2148" xr:uid="{00000000-0005-0000-0000-0000C4040000}"/>
    <cellStyle name="Normal 4 17 2 2" xfId="6565" xr:uid="{00000000-0005-0000-0000-0000C5040000}"/>
    <cellStyle name="Normal 4 17 2 2 2" xfId="12598" xr:uid="{00000000-0005-0000-0000-0000C6040000}"/>
    <cellStyle name="Normal 4 17 2 2 2 2" xfId="43883" xr:uid="{00000000-0005-0000-0000-0000C7040000}"/>
    <cellStyle name="Normal 4 17 2 2 2 3" xfId="30473" xr:uid="{00000000-0005-0000-0000-0000C8040000}"/>
    <cellStyle name="Normal 4 17 2 2 3" xfId="37911" xr:uid="{00000000-0005-0000-0000-0000C9040000}"/>
    <cellStyle name="Normal 4 17 2 2 4" xfId="24501" xr:uid="{00000000-0005-0000-0000-0000CA040000}"/>
    <cellStyle name="Normal 4 17 2 3" xfId="9551" xr:uid="{00000000-0005-0000-0000-0000CB040000}"/>
    <cellStyle name="Normal 4 17 2 3 2" xfId="40897" xr:uid="{00000000-0005-0000-0000-0000CC040000}"/>
    <cellStyle name="Normal 4 17 2 3 3" xfId="27487" xr:uid="{00000000-0005-0000-0000-0000CD040000}"/>
    <cellStyle name="Normal 4 17 2 4" xfId="20085" xr:uid="{00000000-0005-0000-0000-0000CE040000}"/>
    <cellStyle name="Normal 4 17 2 5" xfId="34927" xr:uid="{00000000-0005-0000-0000-0000CF040000}"/>
    <cellStyle name="Normal 4 17 2 6" xfId="17099" xr:uid="{00000000-0005-0000-0000-0000D0040000}"/>
    <cellStyle name="Normal 4 17 3" xfId="5569" xr:uid="{00000000-0005-0000-0000-0000D1040000}"/>
    <cellStyle name="Normal 4 17 3 2" xfId="11602" xr:uid="{00000000-0005-0000-0000-0000D2040000}"/>
    <cellStyle name="Normal 4 17 3 2 2" xfId="42887" xr:uid="{00000000-0005-0000-0000-0000D3040000}"/>
    <cellStyle name="Normal 4 17 3 2 3" xfId="29477" xr:uid="{00000000-0005-0000-0000-0000D4040000}"/>
    <cellStyle name="Normal 4 17 3 3" xfId="23505" xr:uid="{00000000-0005-0000-0000-0000D5040000}"/>
    <cellStyle name="Normal 4 17 3 4" xfId="33931" xr:uid="{00000000-0005-0000-0000-0000D6040000}"/>
    <cellStyle name="Normal 4 17 3 5" xfId="16103" xr:uid="{00000000-0005-0000-0000-0000D7040000}"/>
    <cellStyle name="Normal 4 17 4" xfId="3578" xr:uid="{00000000-0005-0000-0000-0000D8040000}"/>
    <cellStyle name="Normal 4 17 4 2" xfId="36357" xr:uid="{00000000-0005-0000-0000-0000D9040000}"/>
    <cellStyle name="Normal 4 17 4 3" xfId="21515" xr:uid="{00000000-0005-0000-0000-0000DA040000}"/>
    <cellStyle name="Normal 4 17 5" xfId="8555" xr:uid="{00000000-0005-0000-0000-0000DB040000}"/>
    <cellStyle name="Normal 4 17 5 2" xfId="39901" xr:uid="{00000000-0005-0000-0000-0000DC040000}"/>
    <cellStyle name="Normal 4 17 5 3" xfId="26491" xr:uid="{00000000-0005-0000-0000-0000DD040000}"/>
    <cellStyle name="Normal 4 17 6" xfId="19089" xr:uid="{00000000-0005-0000-0000-0000DE040000}"/>
    <cellStyle name="Normal 4 17 7" xfId="31941" xr:uid="{00000000-0005-0000-0000-0000DF040000}"/>
    <cellStyle name="Normal 4 17 8" xfId="14113" xr:uid="{00000000-0005-0000-0000-0000E0040000}"/>
    <cellStyle name="Normal 4 18" xfId="1712" xr:uid="{00000000-0005-0000-0000-0000E1040000}"/>
    <cellStyle name="Normal 4 18 2" xfId="6130" xr:uid="{00000000-0005-0000-0000-0000E2040000}"/>
    <cellStyle name="Normal 4 18 2 2" xfId="12163" xr:uid="{00000000-0005-0000-0000-0000E3040000}"/>
    <cellStyle name="Normal 4 18 2 2 2" xfId="43448" xr:uid="{00000000-0005-0000-0000-0000E4040000}"/>
    <cellStyle name="Normal 4 18 2 2 3" xfId="30038" xr:uid="{00000000-0005-0000-0000-0000E5040000}"/>
    <cellStyle name="Normal 4 18 2 3" xfId="37476" xr:uid="{00000000-0005-0000-0000-0000E6040000}"/>
    <cellStyle name="Normal 4 18 2 4" xfId="24066" xr:uid="{00000000-0005-0000-0000-0000E7040000}"/>
    <cellStyle name="Normal 4 18 3" xfId="9116" xr:uid="{00000000-0005-0000-0000-0000E8040000}"/>
    <cellStyle name="Normal 4 18 3 2" xfId="40462" xr:uid="{00000000-0005-0000-0000-0000E9040000}"/>
    <cellStyle name="Normal 4 18 3 3" xfId="27052" xr:uid="{00000000-0005-0000-0000-0000EA040000}"/>
    <cellStyle name="Normal 4 18 4" xfId="19650" xr:uid="{00000000-0005-0000-0000-0000EB040000}"/>
    <cellStyle name="Normal 4 18 5" xfId="34492" xr:uid="{00000000-0005-0000-0000-0000EC040000}"/>
    <cellStyle name="Normal 4 18 6" xfId="16664" xr:uid="{00000000-0005-0000-0000-0000ED040000}"/>
    <cellStyle name="Normal 4 19" xfId="4573" xr:uid="{00000000-0005-0000-0000-0000EE040000}"/>
    <cellStyle name="Normal 4 19 2" xfId="10606" xr:uid="{00000000-0005-0000-0000-0000EF040000}"/>
    <cellStyle name="Normal 4 19 2 2" xfId="41894" xr:uid="{00000000-0005-0000-0000-0000F0040000}"/>
    <cellStyle name="Normal 4 19 2 3" xfId="28484" xr:uid="{00000000-0005-0000-0000-0000F1040000}"/>
    <cellStyle name="Normal 4 19 3" xfId="22510" xr:uid="{00000000-0005-0000-0000-0000F2040000}"/>
    <cellStyle name="Normal 4 19 4" xfId="32936" xr:uid="{00000000-0005-0000-0000-0000F3040000}"/>
    <cellStyle name="Normal 4 19 5" xfId="15108" xr:uid="{00000000-0005-0000-0000-0000F4040000}"/>
    <cellStyle name="Normal 4 2" xfId="95" xr:uid="{00000000-0005-0000-0000-0000F5040000}"/>
    <cellStyle name="Normal 4 2 10" xfId="121" xr:uid="{00000000-0005-0000-0000-0000F6040000}"/>
    <cellStyle name="Normal 4 2 10 2" xfId="571" xr:uid="{00000000-0005-0000-0000-0000F7040000}"/>
    <cellStyle name="Normal 4 2 10 2 10" xfId="14011" xr:uid="{00000000-0005-0000-0000-0000F8040000}"/>
    <cellStyle name="Normal 4 2 10 2 2" xfId="1005" xr:uid="{00000000-0005-0000-0000-0000F9040000}"/>
    <cellStyle name="Normal 4 2 10 2 2 2" xfId="3041" xr:uid="{00000000-0005-0000-0000-0000FA040000}"/>
    <cellStyle name="Normal 4 2 10 2 2 2 2" xfId="7458" xr:uid="{00000000-0005-0000-0000-0000FB040000}"/>
    <cellStyle name="Normal 4 2 10 2 2 2 2 2" xfId="13491" xr:uid="{00000000-0005-0000-0000-0000FC040000}"/>
    <cellStyle name="Normal 4 2 10 2 2 2 2 2 2" xfId="44776" xr:uid="{00000000-0005-0000-0000-0000FD040000}"/>
    <cellStyle name="Normal 4 2 10 2 2 2 2 2 3" xfId="31366" xr:uid="{00000000-0005-0000-0000-0000FE040000}"/>
    <cellStyle name="Normal 4 2 10 2 2 2 2 3" xfId="38804" xr:uid="{00000000-0005-0000-0000-0000FF040000}"/>
    <cellStyle name="Normal 4 2 10 2 2 2 2 4" xfId="25394" xr:uid="{00000000-0005-0000-0000-000000050000}"/>
    <cellStyle name="Normal 4 2 10 2 2 2 3" xfId="10444" xr:uid="{00000000-0005-0000-0000-000001050000}"/>
    <cellStyle name="Normal 4 2 10 2 2 2 3 2" xfId="41790" xr:uid="{00000000-0005-0000-0000-000002050000}"/>
    <cellStyle name="Normal 4 2 10 2 2 2 3 3" xfId="28380" xr:uid="{00000000-0005-0000-0000-000003050000}"/>
    <cellStyle name="Normal 4 2 10 2 2 2 4" xfId="20978" xr:uid="{00000000-0005-0000-0000-000004050000}"/>
    <cellStyle name="Normal 4 2 10 2 2 2 5" xfId="35820" xr:uid="{00000000-0005-0000-0000-000005050000}"/>
    <cellStyle name="Normal 4 2 10 2 2 2 6" xfId="17992" xr:uid="{00000000-0005-0000-0000-000006050000}"/>
    <cellStyle name="Normal 4 2 10 2 2 3" xfId="5466" xr:uid="{00000000-0005-0000-0000-000007050000}"/>
    <cellStyle name="Normal 4 2 10 2 2 3 2" xfId="11500" xr:uid="{00000000-0005-0000-0000-000008050000}"/>
    <cellStyle name="Normal 4 2 10 2 2 3 2 2" xfId="42785" xr:uid="{00000000-0005-0000-0000-000009050000}"/>
    <cellStyle name="Normal 4 2 10 2 2 3 2 3" xfId="29375" xr:uid="{00000000-0005-0000-0000-00000A050000}"/>
    <cellStyle name="Normal 4 2 10 2 2 3 3" xfId="23403" xr:uid="{00000000-0005-0000-0000-00000B050000}"/>
    <cellStyle name="Normal 4 2 10 2 2 3 4" xfId="33829" xr:uid="{00000000-0005-0000-0000-00000C050000}"/>
    <cellStyle name="Normal 4 2 10 2 2 3 5" xfId="16001" xr:uid="{00000000-0005-0000-0000-00000D050000}"/>
    <cellStyle name="Normal 4 2 10 2 2 4" xfId="4471" xr:uid="{00000000-0005-0000-0000-00000E050000}"/>
    <cellStyle name="Normal 4 2 10 2 2 4 2" xfId="37250" xr:uid="{00000000-0005-0000-0000-00000F050000}"/>
    <cellStyle name="Normal 4 2 10 2 2 4 3" xfId="22408" xr:uid="{00000000-0005-0000-0000-000010050000}"/>
    <cellStyle name="Normal 4 2 10 2 2 5" xfId="8453" xr:uid="{00000000-0005-0000-0000-000011050000}"/>
    <cellStyle name="Normal 4 2 10 2 2 5 2" xfId="39799" xr:uid="{00000000-0005-0000-0000-000012050000}"/>
    <cellStyle name="Normal 4 2 10 2 2 5 3" xfId="26389" xr:uid="{00000000-0005-0000-0000-000013050000}"/>
    <cellStyle name="Normal 4 2 10 2 2 6" xfId="18987" xr:uid="{00000000-0005-0000-0000-000014050000}"/>
    <cellStyle name="Normal 4 2 10 2 2 7" xfId="32834" xr:uid="{00000000-0005-0000-0000-000015050000}"/>
    <cellStyle name="Normal 4 2 10 2 2 8" xfId="15006" xr:uid="{00000000-0005-0000-0000-000016050000}"/>
    <cellStyle name="Normal 4 2 10 2 3" xfId="1610" xr:uid="{00000000-0005-0000-0000-000017050000}"/>
    <cellStyle name="Normal 4 2 10 2 3 2" xfId="2607" xr:uid="{00000000-0005-0000-0000-000018050000}"/>
    <cellStyle name="Normal 4 2 10 2 3 2 2" xfId="7024" xr:uid="{00000000-0005-0000-0000-000019050000}"/>
    <cellStyle name="Normal 4 2 10 2 3 2 2 2" xfId="13057" xr:uid="{00000000-0005-0000-0000-00001A050000}"/>
    <cellStyle name="Normal 4 2 10 2 3 2 2 2 2" xfId="44342" xr:uid="{00000000-0005-0000-0000-00001B050000}"/>
    <cellStyle name="Normal 4 2 10 2 3 2 2 2 3" xfId="30932" xr:uid="{00000000-0005-0000-0000-00001C050000}"/>
    <cellStyle name="Normal 4 2 10 2 3 2 2 3" xfId="38370" xr:uid="{00000000-0005-0000-0000-00001D050000}"/>
    <cellStyle name="Normal 4 2 10 2 3 2 2 4" xfId="24960" xr:uid="{00000000-0005-0000-0000-00001E050000}"/>
    <cellStyle name="Normal 4 2 10 2 3 2 3" xfId="10010" xr:uid="{00000000-0005-0000-0000-00001F050000}"/>
    <cellStyle name="Normal 4 2 10 2 3 2 3 2" xfId="41356" xr:uid="{00000000-0005-0000-0000-000020050000}"/>
    <cellStyle name="Normal 4 2 10 2 3 2 3 3" xfId="27946" xr:uid="{00000000-0005-0000-0000-000021050000}"/>
    <cellStyle name="Normal 4 2 10 2 3 2 4" xfId="20544" xr:uid="{00000000-0005-0000-0000-000022050000}"/>
    <cellStyle name="Normal 4 2 10 2 3 2 5" xfId="35386" xr:uid="{00000000-0005-0000-0000-000023050000}"/>
    <cellStyle name="Normal 4 2 10 2 3 2 6" xfId="17558" xr:uid="{00000000-0005-0000-0000-000024050000}"/>
    <cellStyle name="Normal 4 2 10 2 3 3" xfId="6028" xr:uid="{00000000-0005-0000-0000-000025050000}"/>
    <cellStyle name="Normal 4 2 10 2 3 3 2" xfId="12061" xr:uid="{00000000-0005-0000-0000-000026050000}"/>
    <cellStyle name="Normal 4 2 10 2 3 3 2 2" xfId="43346" xr:uid="{00000000-0005-0000-0000-000027050000}"/>
    <cellStyle name="Normal 4 2 10 2 3 3 2 3" xfId="29936" xr:uid="{00000000-0005-0000-0000-000028050000}"/>
    <cellStyle name="Normal 4 2 10 2 3 3 3" xfId="23964" xr:uid="{00000000-0005-0000-0000-000029050000}"/>
    <cellStyle name="Normal 4 2 10 2 3 3 4" xfId="34390" xr:uid="{00000000-0005-0000-0000-00002A050000}"/>
    <cellStyle name="Normal 4 2 10 2 3 3 5" xfId="16562" xr:uid="{00000000-0005-0000-0000-00002B050000}"/>
    <cellStyle name="Normal 4 2 10 2 3 4" xfId="4037" xr:uid="{00000000-0005-0000-0000-00002C050000}"/>
    <cellStyle name="Normal 4 2 10 2 3 4 2" xfId="36816" xr:uid="{00000000-0005-0000-0000-00002D050000}"/>
    <cellStyle name="Normal 4 2 10 2 3 4 3" xfId="21974" xr:uid="{00000000-0005-0000-0000-00002E050000}"/>
    <cellStyle name="Normal 4 2 10 2 3 5" xfId="9014" xr:uid="{00000000-0005-0000-0000-00002F050000}"/>
    <cellStyle name="Normal 4 2 10 2 3 5 2" xfId="40360" xr:uid="{00000000-0005-0000-0000-000030050000}"/>
    <cellStyle name="Normal 4 2 10 2 3 5 3" xfId="26950" xr:uid="{00000000-0005-0000-0000-000031050000}"/>
    <cellStyle name="Normal 4 2 10 2 3 6" xfId="19548" xr:uid="{00000000-0005-0000-0000-000032050000}"/>
    <cellStyle name="Normal 4 2 10 2 3 7" xfId="32400" xr:uid="{00000000-0005-0000-0000-000033050000}"/>
    <cellStyle name="Normal 4 2 10 2 3 8" xfId="14572" xr:uid="{00000000-0005-0000-0000-000034050000}"/>
    <cellStyle name="Normal 4 2 10 2 4" xfId="2045" xr:uid="{00000000-0005-0000-0000-000035050000}"/>
    <cellStyle name="Normal 4 2 10 2 4 2" xfId="6463" xr:uid="{00000000-0005-0000-0000-000036050000}"/>
    <cellStyle name="Normal 4 2 10 2 4 2 2" xfId="12496" xr:uid="{00000000-0005-0000-0000-000037050000}"/>
    <cellStyle name="Normal 4 2 10 2 4 2 2 2" xfId="43781" xr:uid="{00000000-0005-0000-0000-000038050000}"/>
    <cellStyle name="Normal 4 2 10 2 4 2 2 3" xfId="30371" xr:uid="{00000000-0005-0000-0000-000039050000}"/>
    <cellStyle name="Normal 4 2 10 2 4 2 3" xfId="37809" xr:uid="{00000000-0005-0000-0000-00003A050000}"/>
    <cellStyle name="Normal 4 2 10 2 4 2 4" xfId="24399" xr:uid="{00000000-0005-0000-0000-00003B050000}"/>
    <cellStyle name="Normal 4 2 10 2 4 3" xfId="9449" xr:uid="{00000000-0005-0000-0000-00003C050000}"/>
    <cellStyle name="Normal 4 2 10 2 4 3 2" xfId="40795" xr:uid="{00000000-0005-0000-0000-00003D050000}"/>
    <cellStyle name="Normal 4 2 10 2 4 3 3" xfId="27385" xr:uid="{00000000-0005-0000-0000-00003E050000}"/>
    <cellStyle name="Normal 4 2 10 2 4 4" xfId="19983" xr:uid="{00000000-0005-0000-0000-00003F050000}"/>
    <cellStyle name="Normal 4 2 10 2 4 5" xfId="34825" xr:uid="{00000000-0005-0000-0000-000040050000}"/>
    <cellStyle name="Normal 4 2 10 2 4 6" xfId="16997" xr:uid="{00000000-0005-0000-0000-000041050000}"/>
    <cellStyle name="Normal 4 2 10 2 5" xfId="5032" xr:uid="{00000000-0005-0000-0000-000042050000}"/>
    <cellStyle name="Normal 4 2 10 2 5 2" xfId="11067" xr:uid="{00000000-0005-0000-0000-000043050000}"/>
    <cellStyle name="Normal 4 2 10 2 5 2 2" xfId="42352" xr:uid="{00000000-0005-0000-0000-000044050000}"/>
    <cellStyle name="Normal 4 2 10 2 5 2 3" xfId="28942" xr:uid="{00000000-0005-0000-0000-000045050000}"/>
    <cellStyle name="Normal 4 2 10 2 5 3" xfId="22969" xr:uid="{00000000-0005-0000-0000-000046050000}"/>
    <cellStyle name="Normal 4 2 10 2 5 4" xfId="33395" xr:uid="{00000000-0005-0000-0000-000047050000}"/>
    <cellStyle name="Normal 4 2 10 2 5 5" xfId="15567" xr:uid="{00000000-0005-0000-0000-000048050000}"/>
    <cellStyle name="Normal 4 2 10 2 6" xfId="3476" xr:uid="{00000000-0005-0000-0000-000049050000}"/>
    <cellStyle name="Normal 4 2 10 2 6 2" xfId="36255" xr:uid="{00000000-0005-0000-0000-00004A050000}"/>
    <cellStyle name="Normal 4 2 10 2 6 3" xfId="21413" xr:uid="{00000000-0005-0000-0000-00004B050000}"/>
    <cellStyle name="Normal 4 2 10 2 7" xfId="8019" xr:uid="{00000000-0005-0000-0000-00004C050000}"/>
    <cellStyle name="Normal 4 2 10 2 7 2" xfId="39365" xr:uid="{00000000-0005-0000-0000-00004D050000}"/>
    <cellStyle name="Normal 4 2 10 2 7 3" xfId="25955" xr:uid="{00000000-0005-0000-0000-00004E050000}"/>
    <cellStyle name="Normal 4 2 10 2 8" xfId="18553" xr:uid="{00000000-0005-0000-0000-00004F050000}"/>
    <cellStyle name="Normal 4 2 10 2 9" xfId="31839" xr:uid="{00000000-0005-0000-0000-000050050000}"/>
    <cellStyle name="Normal 4 2 10 3" xfId="331" xr:uid="{00000000-0005-0000-0000-000051050000}"/>
    <cellStyle name="Normal 4 2 10 4" xfId="1176" xr:uid="{00000000-0005-0000-0000-000052050000}"/>
    <cellStyle name="Normal 4 2 10 4 2" xfId="2173" xr:uid="{00000000-0005-0000-0000-000053050000}"/>
    <cellStyle name="Normal 4 2 10 4 2 2" xfId="6590" xr:uid="{00000000-0005-0000-0000-000054050000}"/>
    <cellStyle name="Normal 4 2 10 4 2 2 2" xfId="12623" xr:uid="{00000000-0005-0000-0000-000055050000}"/>
    <cellStyle name="Normal 4 2 10 4 2 2 2 2" xfId="43908" xr:uid="{00000000-0005-0000-0000-000056050000}"/>
    <cellStyle name="Normal 4 2 10 4 2 2 2 3" xfId="30498" xr:uid="{00000000-0005-0000-0000-000057050000}"/>
    <cellStyle name="Normal 4 2 10 4 2 2 3" xfId="37936" xr:uid="{00000000-0005-0000-0000-000058050000}"/>
    <cellStyle name="Normal 4 2 10 4 2 2 4" xfId="24526" xr:uid="{00000000-0005-0000-0000-000059050000}"/>
    <cellStyle name="Normal 4 2 10 4 2 3" xfId="9576" xr:uid="{00000000-0005-0000-0000-00005A050000}"/>
    <cellStyle name="Normal 4 2 10 4 2 3 2" xfId="40922" xr:uid="{00000000-0005-0000-0000-00005B050000}"/>
    <cellStyle name="Normal 4 2 10 4 2 3 3" xfId="27512" xr:uid="{00000000-0005-0000-0000-00005C050000}"/>
    <cellStyle name="Normal 4 2 10 4 2 4" xfId="20110" xr:uid="{00000000-0005-0000-0000-00005D050000}"/>
    <cellStyle name="Normal 4 2 10 4 2 5" xfId="34952" xr:uid="{00000000-0005-0000-0000-00005E050000}"/>
    <cellStyle name="Normal 4 2 10 4 2 6" xfId="17124" xr:uid="{00000000-0005-0000-0000-00005F050000}"/>
    <cellStyle name="Normal 4 2 10 4 3" xfId="5594" xr:uid="{00000000-0005-0000-0000-000060050000}"/>
    <cellStyle name="Normal 4 2 10 4 3 2" xfId="11627" xr:uid="{00000000-0005-0000-0000-000061050000}"/>
    <cellStyle name="Normal 4 2 10 4 3 2 2" xfId="42912" xr:uid="{00000000-0005-0000-0000-000062050000}"/>
    <cellStyle name="Normal 4 2 10 4 3 2 3" xfId="29502" xr:uid="{00000000-0005-0000-0000-000063050000}"/>
    <cellStyle name="Normal 4 2 10 4 3 3" xfId="23530" xr:uid="{00000000-0005-0000-0000-000064050000}"/>
    <cellStyle name="Normal 4 2 10 4 3 4" xfId="33956" xr:uid="{00000000-0005-0000-0000-000065050000}"/>
    <cellStyle name="Normal 4 2 10 4 3 5" xfId="16128" xr:uid="{00000000-0005-0000-0000-000066050000}"/>
    <cellStyle name="Normal 4 2 10 4 4" xfId="3603" xr:uid="{00000000-0005-0000-0000-000067050000}"/>
    <cellStyle name="Normal 4 2 10 4 4 2" xfId="36382" xr:uid="{00000000-0005-0000-0000-000068050000}"/>
    <cellStyle name="Normal 4 2 10 4 4 3" xfId="21540" xr:uid="{00000000-0005-0000-0000-000069050000}"/>
    <cellStyle name="Normal 4 2 10 4 5" xfId="8580" xr:uid="{00000000-0005-0000-0000-00006A050000}"/>
    <cellStyle name="Normal 4 2 10 4 5 2" xfId="39926" xr:uid="{00000000-0005-0000-0000-00006B050000}"/>
    <cellStyle name="Normal 4 2 10 4 5 3" xfId="26516" xr:uid="{00000000-0005-0000-0000-00006C050000}"/>
    <cellStyle name="Normal 4 2 10 4 6" xfId="19114" xr:uid="{00000000-0005-0000-0000-00006D050000}"/>
    <cellStyle name="Normal 4 2 10 4 7" xfId="31966" xr:uid="{00000000-0005-0000-0000-00006E050000}"/>
    <cellStyle name="Normal 4 2 10 4 8" xfId="14138" xr:uid="{00000000-0005-0000-0000-00006F050000}"/>
    <cellStyle name="Normal 4 2 10 5" xfId="4598" xr:uid="{00000000-0005-0000-0000-000070050000}"/>
    <cellStyle name="Normal 4 2 10 5 2" xfId="10632" xr:uid="{00000000-0005-0000-0000-000071050000}"/>
    <cellStyle name="Normal 4 2 10 5 2 2" xfId="41919" xr:uid="{00000000-0005-0000-0000-000072050000}"/>
    <cellStyle name="Normal 4 2 10 5 2 3" xfId="28509" xr:uid="{00000000-0005-0000-0000-000073050000}"/>
    <cellStyle name="Normal 4 2 10 5 3" xfId="22535" xr:uid="{00000000-0005-0000-0000-000074050000}"/>
    <cellStyle name="Normal 4 2 10 5 4" xfId="32961" xr:uid="{00000000-0005-0000-0000-000075050000}"/>
    <cellStyle name="Normal 4 2 10 5 5" xfId="15133" xr:uid="{00000000-0005-0000-0000-000076050000}"/>
    <cellStyle name="Normal 4 2 10 6" xfId="7585" xr:uid="{00000000-0005-0000-0000-000077050000}"/>
    <cellStyle name="Normal 4 2 10 6 2" xfId="38931" xr:uid="{00000000-0005-0000-0000-000078050000}"/>
    <cellStyle name="Normal 4 2 10 6 3" xfId="25521" xr:uid="{00000000-0005-0000-0000-000079050000}"/>
    <cellStyle name="Normal 4 2 10 7" xfId="18119" xr:uid="{00000000-0005-0000-0000-00007A050000}"/>
    <cellStyle name="Normal 4 2 11" xfId="343" xr:uid="{00000000-0005-0000-0000-00007B050000}"/>
    <cellStyle name="Normal 4 2 11 10" xfId="13783" xr:uid="{00000000-0005-0000-0000-00007C050000}"/>
    <cellStyle name="Normal 4 2 11 2" xfId="777" xr:uid="{00000000-0005-0000-0000-00007D050000}"/>
    <cellStyle name="Normal 4 2 11 2 2" xfId="2813" xr:uid="{00000000-0005-0000-0000-00007E050000}"/>
    <cellStyle name="Normal 4 2 11 2 2 2" xfId="7230" xr:uid="{00000000-0005-0000-0000-00007F050000}"/>
    <cellStyle name="Normal 4 2 11 2 2 2 2" xfId="13263" xr:uid="{00000000-0005-0000-0000-000080050000}"/>
    <cellStyle name="Normal 4 2 11 2 2 2 2 2" xfId="44548" xr:uid="{00000000-0005-0000-0000-000081050000}"/>
    <cellStyle name="Normal 4 2 11 2 2 2 2 3" xfId="31138" xr:uid="{00000000-0005-0000-0000-000082050000}"/>
    <cellStyle name="Normal 4 2 11 2 2 2 3" xfId="38576" xr:uid="{00000000-0005-0000-0000-000083050000}"/>
    <cellStyle name="Normal 4 2 11 2 2 2 4" xfId="25166" xr:uid="{00000000-0005-0000-0000-000084050000}"/>
    <cellStyle name="Normal 4 2 11 2 2 3" xfId="10216" xr:uid="{00000000-0005-0000-0000-000085050000}"/>
    <cellStyle name="Normal 4 2 11 2 2 3 2" xfId="41562" xr:uid="{00000000-0005-0000-0000-000086050000}"/>
    <cellStyle name="Normal 4 2 11 2 2 3 3" xfId="28152" xr:uid="{00000000-0005-0000-0000-000087050000}"/>
    <cellStyle name="Normal 4 2 11 2 2 4" xfId="20750" xr:uid="{00000000-0005-0000-0000-000088050000}"/>
    <cellStyle name="Normal 4 2 11 2 2 5" xfId="35592" xr:uid="{00000000-0005-0000-0000-000089050000}"/>
    <cellStyle name="Normal 4 2 11 2 2 6" xfId="17764" xr:uid="{00000000-0005-0000-0000-00008A050000}"/>
    <cellStyle name="Normal 4 2 11 2 3" xfId="5238" xr:uid="{00000000-0005-0000-0000-00008B050000}"/>
    <cellStyle name="Normal 4 2 11 2 3 2" xfId="11272" xr:uid="{00000000-0005-0000-0000-00008C050000}"/>
    <cellStyle name="Normal 4 2 11 2 3 2 2" xfId="42557" xr:uid="{00000000-0005-0000-0000-00008D050000}"/>
    <cellStyle name="Normal 4 2 11 2 3 2 3" xfId="29147" xr:uid="{00000000-0005-0000-0000-00008E050000}"/>
    <cellStyle name="Normal 4 2 11 2 3 3" xfId="23175" xr:uid="{00000000-0005-0000-0000-00008F050000}"/>
    <cellStyle name="Normal 4 2 11 2 3 4" xfId="33601" xr:uid="{00000000-0005-0000-0000-000090050000}"/>
    <cellStyle name="Normal 4 2 11 2 3 5" xfId="15773" xr:uid="{00000000-0005-0000-0000-000091050000}"/>
    <cellStyle name="Normal 4 2 11 2 4" xfId="4243" xr:uid="{00000000-0005-0000-0000-000092050000}"/>
    <cellStyle name="Normal 4 2 11 2 4 2" xfId="37022" xr:uid="{00000000-0005-0000-0000-000093050000}"/>
    <cellStyle name="Normal 4 2 11 2 4 3" xfId="22180" xr:uid="{00000000-0005-0000-0000-000094050000}"/>
    <cellStyle name="Normal 4 2 11 2 5" xfId="8225" xr:uid="{00000000-0005-0000-0000-000095050000}"/>
    <cellStyle name="Normal 4 2 11 2 5 2" xfId="39571" xr:uid="{00000000-0005-0000-0000-000096050000}"/>
    <cellStyle name="Normal 4 2 11 2 5 3" xfId="26161" xr:uid="{00000000-0005-0000-0000-000097050000}"/>
    <cellStyle name="Normal 4 2 11 2 6" xfId="18759" xr:uid="{00000000-0005-0000-0000-000098050000}"/>
    <cellStyle name="Normal 4 2 11 2 7" xfId="32606" xr:uid="{00000000-0005-0000-0000-000099050000}"/>
    <cellStyle name="Normal 4 2 11 2 8" xfId="14778" xr:uid="{00000000-0005-0000-0000-00009A050000}"/>
    <cellStyle name="Normal 4 2 11 3" xfId="1382" xr:uid="{00000000-0005-0000-0000-00009B050000}"/>
    <cellStyle name="Normal 4 2 11 3 2" xfId="2379" xr:uid="{00000000-0005-0000-0000-00009C050000}"/>
    <cellStyle name="Normal 4 2 11 3 2 2" xfId="6796" xr:uid="{00000000-0005-0000-0000-00009D050000}"/>
    <cellStyle name="Normal 4 2 11 3 2 2 2" xfId="12829" xr:uid="{00000000-0005-0000-0000-00009E050000}"/>
    <cellStyle name="Normal 4 2 11 3 2 2 2 2" xfId="44114" xr:uid="{00000000-0005-0000-0000-00009F050000}"/>
    <cellStyle name="Normal 4 2 11 3 2 2 2 3" xfId="30704" xr:uid="{00000000-0005-0000-0000-0000A0050000}"/>
    <cellStyle name="Normal 4 2 11 3 2 2 3" xfId="38142" xr:uid="{00000000-0005-0000-0000-0000A1050000}"/>
    <cellStyle name="Normal 4 2 11 3 2 2 4" xfId="24732" xr:uid="{00000000-0005-0000-0000-0000A2050000}"/>
    <cellStyle name="Normal 4 2 11 3 2 3" xfId="9782" xr:uid="{00000000-0005-0000-0000-0000A3050000}"/>
    <cellStyle name="Normal 4 2 11 3 2 3 2" xfId="41128" xr:uid="{00000000-0005-0000-0000-0000A4050000}"/>
    <cellStyle name="Normal 4 2 11 3 2 3 3" xfId="27718" xr:uid="{00000000-0005-0000-0000-0000A5050000}"/>
    <cellStyle name="Normal 4 2 11 3 2 4" xfId="20316" xr:uid="{00000000-0005-0000-0000-0000A6050000}"/>
    <cellStyle name="Normal 4 2 11 3 2 5" xfId="35158" xr:uid="{00000000-0005-0000-0000-0000A7050000}"/>
    <cellStyle name="Normal 4 2 11 3 2 6" xfId="17330" xr:uid="{00000000-0005-0000-0000-0000A8050000}"/>
    <cellStyle name="Normal 4 2 11 3 3" xfId="5800" xr:uid="{00000000-0005-0000-0000-0000A9050000}"/>
    <cellStyle name="Normal 4 2 11 3 3 2" xfId="11833" xr:uid="{00000000-0005-0000-0000-0000AA050000}"/>
    <cellStyle name="Normal 4 2 11 3 3 2 2" xfId="43118" xr:uid="{00000000-0005-0000-0000-0000AB050000}"/>
    <cellStyle name="Normal 4 2 11 3 3 2 3" xfId="29708" xr:uid="{00000000-0005-0000-0000-0000AC050000}"/>
    <cellStyle name="Normal 4 2 11 3 3 3" xfId="23736" xr:uid="{00000000-0005-0000-0000-0000AD050000}"/>
    <cellStyle name="Normal 4 2 11 3 3 4" xfId="34162" xr:uid="{00000000-0005-0000-0000-0000AE050000}"/>
    <cellStyle name="Normal 4 2 11 3 3 5" xfId="16334" xr:uid="{00000000-0005-0000-0000-0000AF050000}"/>
    <cellStyle name="Normal 4 2 11 3 4" xfId="3809" xr:uid="{00000000-0005-0000-0000-0000B0050000}"/>
    <cellStyle name="Normal 4 2 11 3 4 2" xfId="36588" xr:uid="{00000000-0005-0000-0000-0000B1050000}"/>
    <cellStyle name="Normal 4 2 11 3 4 3" xfId="21746" xr:uid="{00000000-0005-0000-0000-0000B2050000}"/>
    <cellStyle name="Normal 4 2 11 3 5" xfId="8786" xr:uid="{00000000-0005-0000-0000-0000B3050000}"/>
    <cellStyle name="Normal 4 2 11 3 5 2" xfId="40132" xr:uid="{00000000-0005-0000-0000-0000B4050000}"/>
    <cellStyle name="Normal 4 2 11 3 5 3" xfId="26722" xr:uid="{00000000-0005-0000-0000-0000B5050000}"/>
    <cellStyle name="Normal 4 2 11 3 6" xfId="19320" xr:uid="{00000000-0005-0000-0000-0000B6050000}"/>
    <cellStyle name="Normal 4 2 11 3 7" xfId="32172" xr:uid="{00000000-0005-0000-0000-0000B7050000}"/>
    <cellStyle name="Normal 4 2 11 3 8" xfId="14344" xr:uid="{00000000-0005-0000-0000-0000B8050000}"/>
    <cellStyle name="Normal 4 2 11 4" xfId="1817" xr:uid="{00000000-0005-0000-0000-0000B9050000}"/>
    <cellStyle name="Normal 4 2 11 4 2" xfId="6235" xr:uid="{00000000-0005-0000-0000-0000BA050000}"/>
    <cellStyle name="Normal 4 2 11 4 2 2" xfId="12268" xr:uid="{00000000-0005-0000-0000-0000BB050000}"/>
    <cellStyle name="Normal 4 2 11 4 2 2 2" xfId="43553" xr:uid="{00000000-0005-0000-0000-0000BC050000}"/>
    <cellStyle name="Normal 4 2 11 4 2 2 3" xfId="30143" xr:uid="{00000000-0005-0000-0000-0000BD050000}"/>
    <cellStyle name="Normal 4 2 11 4 2 3" xfId="37581" xr:uid="{00000000-0005-0000-0000-0000BE050000}"/>
    <cellStyle name="Normal 4 2 11 4 2 4" xfId="24171" xr:uid="{00000000-0005-0000-0000-0000BF050000}"/>
    <cellStyle name="Normal 4 2 11 4 3" xfId="9221" xr:uid="{00000000-0005-0000-0000-0000C0050000}"/>
    <cellStyle name="Normal 4 2 11 4 3 2" xfId="40567" xr:uid="{00000000-0005-0000-0000-0000C1050000}"/>
    <cellStyle name="Normal 4 2 11 4 3 3" xfId="27157" xr:uid="{00000000-0005-0000-0000-0000C2050000}"/>
    <cellStyle name="Normal 4 2 11 4 4" xfId="19755" xr:uid="{00000000-0005-0000-0000-0000C3050000}"/>
    <cellStyle name="Normal 4 2 11 4 5" xfId="34597" xr:uid="{00000000-0005-0000-0000-0000C4050000}"/>
    <cellStyle name="Normal 4 2 11 4 6" xfId="16769" xr:uid="{00000000-0005-0000-0000-0000C5050000}"/>
    <cellStyle name="Normal 4 2 11 5" xfId="4804" xr:uid="{00000000-0005-0000-0000-0000C6050000}"/>
    <cellStyle name="Normal 4 2 11 5 2" xfId="10839" xr:uid="{00000000-0005-0000-0000-0000C7050000}"/>
    <cellStyle name="Normal 4 2 11 5 2 2" xfId="42124" xr:uid="{00000000-0005-0000-0000-0000C8050000}"/>
    <cellStyle name="Normal 4 2 11 5 2 3" xfId="28714" xr:uid="{00000000-0005-0000-0000-0000C9050000}"/>
    <cellStyle name="Normal 4 2 11 5 3" xfId="22741" xr:uid="{00000000-0005-0000-0000-0000CA050000}"/>
    <cellStyle name="Normal 4 2 11 5 4" xfId="33167" xr:uid="{00000000-0005-0000-0000-0000CB050000}"/>
    <cellStyle name="Normal 4 2 11 5 5" xfId="15339" xr:uid="{00000000-0005-0000-0000-0000CC050000}"/>
    <cellStyle name="Normal 4 2 11 6" xfId="3248" xr:uid="{00000000-0005-0000-0000-0000CD050000}"/>
    <cellStyle name="Normal 4 2 11 6 2" xfId="36027" xr:uid="{00000000-0005-0000-0000-0000CE050000}"/>
    <cellStyle name="Normal 4 2 11 6 3" xfId="21185" xr:uid="{00000000-0005-0000-0000-0000CF050000}"/>
    <cellStyle name="Normal 4 2 11 7" xfId="7791" xr:uid="{00000000-0005-0000-0000-0000D0050000}"/>
    <cellStyle name="Normal 4 2 11 7 2" xfId="39137" xr:uid="{00000000-0005-0000-0000-0000D1050000}"/>
    <cellStyle name="Normal 4 2 11 7 3" xfId="25727" xr:uid="{00000000-0005-0000-0000-0000D2050000}"/>
    <cellStyle name="Normal 4 2 11 8" xfId="18325" xr:uid="{00000000-0005-0000-0000-0000D3050000}"/>
    <cellStyle name="Normal 4 2 11 9" xfId="31611" xr:uid="{00000000-0005-0000-0000-0000D4050000}"/>
    <cellStyle name="Normal 4 2 12" xfId="445" xr:uid="{00000000-0005-0000-0000-0000D5050000}"/>
    <cellStyle name="Normal 4 2 12 10" xfId="13885" xr:uid="{00000000-0005-0000-0000-0000D6050000}"/>
    <cellStyle name="Normal 4 2 12 2" xfId="879" xr:uid="{00000000-0005-0000-0000-0000D7050000}"/>
    <cellStyle name="Normal 4 2 12 2 2" xfId="2915" xr:uid="{00000000-0005-0000-0000-0000D8050000}"/>
    <cellStyle name="Normal 4 2 12 2 2 2" xfId="7332" xr:uid="{00000000-0005-0000-0000-0000D9050000}"/>
    <cellStyle name="Normal 4 2 12 2 2 2 2" xfId="13365" xr:uid="{00000000-0005-0000-0000-0000DA050000}"/>
    <cellStyle name="Normal 4 2 12 2 2 2 2 2" xfId="44650" xr:uid="{00000000-0005-0000-0000-0000DB050000}"/>
    <cellStyle name="Normal 4 2 12 2 2 2 2 3" xfId="31240" xr:uid="{00000000-0005-0000-0000-0000DC050000}"/>
    <cellStyle name="Normal 4 2 12 2 2 2 3" xfId="38678" xr:uid="{00000000-0005-0000-0000-0000DD050000}"/>
    <cellStyle name="Normal 4 2 12 2 2 2 4" xfId="25268" xr:uid="{00000000-0005-0000-0000-0000DE050000}"/>
    <cellStyle name="Normal 4 2 12 2 2 3" xfId="10318" xr:uid="{00000000-0005-0000-0000-0000DF050000}"/>
    <cellStyle name="Normal 4 2 12 2 2 3 2" xfId="41664" xr:uid="{00000000-0005-0000-0000-0000E0050000}"/>
    <cellStyle name="Normal 4 2 12 2 2 3 3" xfId="28254" xr:uid="{00000000-0005-0000-0000-0000E1050000}"/>
    <cellStyle name="Normal 4 2 12 2 2 4" xfId="20852" xr:uid="{00000000-0005-0000-0000-0000E2050000}"/>
    <cellStyle name="Normal 4 2 12 2 2 5" xfId="35694" xr:uid="{00000000-0005-0000-0000-0000E3050000}"/>
    <cellStyle name="Normal 4 2 12 2 2 6" xfId="17866" xr:uid="{00000000-0005-0000-0000-0000E4050000}"/>
    <cellStyle name="Normal 4 2 12 2 3" xfId="5340" xr:uid="{00000000-0005-0000-0000-0000E5050000}"/>
    <cellStyle name="Normal 4 2 12 2 3 2" xfId="11374" xr:uid="{00000000-0005-0000-0000-0000E6050000}"/>
    <cellStyle name="Normal 4 2 12 2 3 2 2" xfId="42659" xr:uid="{00000000-0005-0000-0000-0000E7050000}"/>
    <cellStyle name="Normal 4 2 12 2 3 2 3" xfId="29249" xr:uid="{00000000-0005-0000-0000-0000E8050000}"/>
    <cellStyle name="Normal 4 2 12 2 3 3" xfId="23277" xr:uid="{00000000-0005-0000-0000-0000E9050000}"/>
    <cellStyle name="Normal 4 2 12 2 3 4" xfId="33703" xr:uid="{00000000-0005-0000-0000-0000EA050000}"/>
    <cellStyle name="Normal 4 2 12 2 3 5" xfId="15875" xr:uid="{00000000-0005-0000-0000-0000EB050000}"/>
    <cellStyle name="Normal 4 2 12 2 4" xfId="4345" xr:uid="{00000000-0005-0000-0000-0000EC050000}"/>
    <cellStyle name="Normal 4 2 12 2 4 2" xfId="37124" xr:uid="{00000000-0005-0000-0000-0000ED050000}"/>
    <cellStyle name="Normal 4 2 12 2 4 3" xfId="22282" xr:uid="{00000000-0005-0000-0000-0000EE050000}"/>
    <cellStyle name="Normal 4 2 12 2 5" xfId="8327" xr:uid="{00000000-0005-0000-0000-0000EF050000}"/>
    <cellStyle name="Normal 4 2 12 2 5 2" xfId="39673" xr:uid="{00000000-0005-0000-0000-0000F0050000}"/>
    <cellStyle name="Normal 4 2 12 2 5 3" xfId="26263" xr:uid="{00000000-0005-0000-0000-0000F1050000}"/>
    <cellStyle name="Normal 4 2 12 2 6" xfId="18861" xr:uid="{00000000-0005-0000-0000-0000F2050000}"/>
    <cellStyle name="Normal 4 2 12 2 7" xfId="32708" xr:uid="{00000000-0005-0000-0000-0000F3050000}"/>
    <cellStyle name="Normal 4 2 12 2 8" xfId="14880" xr:uid="{00000000-0005-0000-0000-0000F4050000}"/>
    <cellStyle name="Normal 4 2 12 3" xfId="1484" xr:uid="{00000000-0005-0000-0000-0000F5050000}"/>
    <cellStyle name="Normal 4 2 12 3 2" xfId="2481" xr:uid="{00000000-0005-0000-0000-0000F6050000}"/>
    <cellStyle name="Normal 4 2 12 3 2 2" xfId="6898" xr:uid="{00000000-0005-0000-0000-0000F7050000}"/>
    <cellStyle name="Normal 4 2 12 3 2 2 2" xfId="12931" xr:uid="{00000000-0005-0000-0000-0000F8050000}"/>
    <cellStyle name="Normal 4 2 12 3 2 2 2 2" xfId="44216" xr:uid="{00000000-0005-0000-0000-0000F9050000}"/>
    <cellStyle name="Normal 4 2 12 3 2 2 2 3" xfId="30806" xr:uid="{00000000-0005-0000-0000-0000FA050000}"/>
    <cellStyle name="Normal 4 2 12 3 2 2 3" xfId="38244" xr:uid="{00000000-0005-0000-0000-0000FB050000}"/>
    <cellStyle name="Normal 4 2 12 3 2 2 4" xfId="24834" xr:uid="{00000000-0005-0000-0000-0000FC050000}"/>
    <cellStyle name="Normal 4 2 12 3 2 3" xfId="9884" xr:uid="{00000000-0005-0000-0000-0000FD050000}"/>
    <cellStyle name="Normal 4 2 12 3 2 3 2" xfId="41230" xr:uid="{00000000-0005-0000-0000-0000FE050000}"/>
    <cellStyle name="Normal 4 2 12 3 2 3 3" xfId="27820" xr:uid="{00000000-0005-0000-0000-0000FF050000}"/>
    <cellStyle name="Normal 4 2 12 3 2 4" xfId="20418" xr:uid="{00000000-0005-0000-0000-000000060000}"/>
    <cellStyle name="Normal 4 2 12 3 2 5" xfId="35260" xr:uid="{00000000-0005-0000-0000-000001060000}"/>
    <cellStyle name="Normal 4 2 12 3 2 6" xfId="17432" xr:uid="{00000000-0005-0000-0000-000002060000}"/>
    <cellStyle name="Normal 4 2 12 3 3" xfId="5902" xr:uid="{00000000-0005-0000-0000-000003060000}"/>
    <cellStyle name="Normal 4 2 12 3 3 2" xfId="11935" xr:uid="{00000000-0005-0000-0000-000004060000}"/>
    <cellStyle name="Normal 4 2 12 3 3 2 2" xfId="43220" xr:uid="{00000000-0005-0000-0000-000005060000}"/>
    <cellStyle name="Normal 4 2 12 3 3 2 3" xfId="29810" xr:uid="{00000000-0005-0000-0000-000006060000}"/>
    <cellStyle name="Normal 4 2 12 3 3 3" xfId="23838" xr:uid="{00000000-0005-0000-0000-000007060000}"/>
    <cellStyle name="Normal 4 2 12 3 3 4" xfId="34264" xr:uid="{00000000-0005-0000-0000-000008060000}"/>
    <cellStyle name="Normal 4 2 12 3 3 5" xfId="16436" xr:uid="{00000000-0005-0000-0000-000009060000}"/>
    <cellStyle name="Normal 4 2 12 3 4" xfId="3911" xr:uid="{00000000-0005-0000-0000-00000A060000}"/>
    <cellStyle name="Normal 4 2 12 3 4 2" xfId="36690" xr:uid="{00000000-0005-0000-0000-00000B060000}"/>
    <cellStyle name="Normal 4 2 12 3 4 3" xfId="21848" xr:uid="{00000000-0005-0000-0000-00000C060000}"/>
    <cellStyle name="Normal 4 2 12 3 5" xfId="8888" xr:uid="{00000000-0005-0000-0000-00000D060000}"/>
    <cellStyle name="Normal 4 2 12 3 5 2" xfId="40234" xr:uid="{00000000-0005-0000-0000-00000E060000}"/>
    <cellStyle name="Normal 4 2 12 3 5 3" xfId="26824" xr:uid="{00000000-0005-0000-0000-00000F060000}"/>
    <cellStyle name="Normal 4 2 12 3 6" xfId="19422" xr:uid="{00000000-0005-0000-0000-000010060000}"/>
    <cellStyle name="Normal 4 2 12 3 7" xfId="32274" xr:uid="{00000000-0005-0000-0000-000011060000}"/>
    <cellStyle name="Normal 4 2 12 3 8" xfId="14446" xr:uid="{00000000-0005-0000-0000-000012060000}"/>
    <cellStyle name="Normal 4 2 12 4" xfId="1919" xr:uid="{00000000-0005-0000-0000-000013060000}"/>
    <cellStyle name="Normal 4 2 12 4 2" xfId="6337" xr:uid="{00000000-0005-0000-0000-000014060000}"/>
    <cellStyle name="Normal 4 2 12 4 2 2" xfId="12370" xr:uid="{00000000-0005-0000-0000-000015060000}"/>
    <cellStyle name="Normal 4 2 12 4 2 2 2" xfId="43655" xr:uid="{00000000-0005-0000-0000-000016060000}"/>
    <cellStyle name="Normal 4 2 12 4 2 2 3" xfId="30245" xr:uid="{00000000-0005-0000-0000-000017060000}"/>
    <cellStyle name="Normal 4 2 12 4 2 3" xfId="37683" xr:uid="{00000000-0005-0000-0000-000018060000}"/>
    <cellStyle name="Normal 4 2 12 4 2 4" xfId="24273" xr:uid="{00000000-0005-0000-0000-000019060000}"/>
    <cellStyle name="Normal 4 2 12 4 3" xfId="9323" xr:uid="{00000000-0005-0000-0000-00001A060000}"/>
    <cellStyle name="Normal 4 2 12 4 3 2" xfId="40669" xr:uid="{00000000-0005-0000-0000-00001B060000}"/>
    <cellStyle name="Normal 4 2 12 4 3 3" xfId="27259" xr:uid="{00000000-0005-0000-0000-00001C060000}"/>
    <cellStyle name="Normal 4 2 12 4 4" xfId="19857" xr:uid="{00000000-0005-0000-0000-00001D060000}"/>
    <cellStyle name="Normal 4 2 12 4 5" xfId="34699" xr:uid="{00000000-0005-0000-0000-00001E060000}"/>
    <cellStyle name="Normal 4 2 12 4 6" xfId="16871" xr:uid="{00000000-0005-0000-0000-00001F060000}"/>
    <cellStyle name="Normal 4 2 12 5" xfId="4906" xr:uid="{00000000-0005-0000-0000-000020060000}"/>
    <cellStyle name="Normal 4 2 12 5 2" xfId="10941" xr:uid="{00000000-0005-0000-0000-000021060000}"/>
    <cellStyle name="Normal 4 2 12 5 2 2" xfId="42226" xr:uid="{00000000-0005-0000-0000-000022060000}"/>
    <cellStyle name="Normal 4 2 12 5 2 3" xfId="28816" xr:uid="{00000000-0005-0000-0000-000023060000}"/>
    <cellStyle name="Normal 4 2 12 5 3" xfId="22843" xr:uid="{00000000-0005-0000-0000-000024060000}"/>
    <cellStyle name="Normal 4 2 12 5 4" xfId="33269" xr:uid="{00000000-0005-0000-0000-000025060000}"/>
    <cellStyle name="Normal 4 2 12 5 5" xfId="15441" xr:uid="{00000000-0005-0000-0000-000026060000}"/>
    <cellStyle name="Normal 4 2 12 6" xfId="3350" xr:uid="{00000000-0005-0000-0000-000027060000}"/>
    <cellStyle name="Normal 4 2 12 6 2" xfId="36129" xr:uid="{00000000-0005-0000-0000-000028060000}"/>
    <cellStyle name="Normal 4 2 12 6 3" xfId="21287" xr:uid="{00000000-0005-0000-0000-000029060000}"/>
    <cellStyle name="Normal 4 2 12 7" xfId="7893" xr:uid="{00000000-0005-0000-0000-00002A060000}"/>
    <cellStyle name="Normal 4 2 12 7 2" xfId="39239" xr:uid="{00000000-0005-0000-0000-00002B060000}"/>
    <cellStyle name="Normal 4 2 12 7 3" xfId="25829" xr:uid="{00000000-0005-0000-0000-00002C060000}"/>
    <cellStyle name="Normal 4 2 12 8" xfId="18427" xr:uid="{00000000-0005-0000-0000-00002D060000}"/>
    <cellStyle name="Normal 4 2 12 9" xfId="31713" xr:uid="{00000000-0005-0000-0000-00002E060000}"/>
    <cellStyle name="Normal 4 2 13" xfId="547" xr:uid="{00000000-0005-0000-0000-00002F060000}"/>
    <cellStyle name="Normal 4 2 13 10" xfId="13987" xr:uid="{00000000-0005-0000-0000-000030060000}"/>
    <cellStyle name="Normal 4 2 13 2" xfId="981" xr:uid="{00000000-0005-0000-0000-000031060000}"/>
    <cellStyle name="Normal 4 2 13 2 2" xfId="3017" xr:uid="{00000000-0005-0000-0000-000032060000}"/>
    <cellStyle name="Normal 4 2 13 2 2 2" xfId="7434" xr:uid="{00000000-0005-0000-0000-000033060000}"/>
    <cellStyle name="Normal 4 2 13 2 2 2 2" xfId="13467" xr:uid="{00000000-0005-0000-0000-000034060000}"/>
    <cellStyle name="Normal 4 2 13 2 2 2 2 2" xfId="44752" xr:uid="{00000000-0005-0000-0000-000035060000}"/>
    <cellStyle name="Normal 4 2 13 2 2 2 2 3" xfId="31342" xr:uid="{00000000-0005-0000-0000-000036060000}"/>
    <cellStyle name="Normal 4 2 13 2 2 2 3" xfId="38780" xr:uid="{00000000-0005-0000-0000-000037060000}"/>
    <cellStyle name="Normal 4 2 13 2 2 2 4" xfId="25370" xr:uid="{00000000-0005-0000-0000-000038060000}"/>
    <cellStyle name="Normal 4 2 13 2 2 3" xfId="10420" xr:uid="{00000000-0005-0000-0000-000039060000}"/>
    <cellStyle name="Normal 4 2 13 2 2 3 2" xfId="41766" xr:uid="{00000000-0005-0000-0000-00003A060000}"/>
    <cellStyle name="Normal 4 2 13 2 2 3 3" xfId="28356" xr:uid="{00000000-0005-0000-0000-00003B060000}"/>
    <cellStyle name="Normal 4 2 13 2 2 4" xfId="20954" xr:uid="{00000000-0005-0000-0000-00003C060000}"/>
    <cellStyle name="Normal 4 2 13 2 2 5" xfId="35796" xr:uid="{00000000-0005-0000-0000-00003D060000}"/>
    <cellStyle name="Normal 4 2 13 2 2 6" xfId="17968" xr:uid="{00000000-0005-0000-0000-00003E060000}"/>
    <cellStyle name="Normal 4 2 13 2 3" xfId="5442" xr:uid="{00000000-0005-0000-0000-00003F060000}"/>
    <cellStyle name="Normal 4 2 13 2 3 2" xfId="11476" xr:uid="{00000000-0005-0000-0000-000040060000}"/>
    <cellStyle name="Normal 4 2 13 2 3 2 2" xfId="42761" xr:uid="{00000000-0005-0000-0000-000041060000}"/>
    <cellStyle name="Normal 4 2 13 2 3 2 3" xfId="29351" xr:uid="{00000000-0005-0000-0000-000042060000}"/>
    <cellStyle name="Normal 4 2 13 2 3 3" xfId="23379" xr:uid="{00000000-0005-0000-0000-000043060000}"/>
    <cellStyle name="Normal 4 2 13 2 3 4" xfId="33805" xr:uid="{00000000-0005-0000-0000-000044060000}"/>
    <cellStyle name="Normal 4 2 13 2 3 5" xfId="15977" xr:uid="{00000000-0005-0000-0000-000045060000}"/>
    <cellStyle name="Normal 4 2 13 2 4" xfId="4447" xr:uid="{00000000-0005-0000-0000-000046060000}"/>
    <cellStyle name="Normal 4 2 13 2 4 2" xfId="37226" xr:uid="{00000000-0005-0000-0000-000047060000}"/>
    <cellStyle name="Normal 4 2 13 2 4 3" xfId="22384" xr:uid="{00000000-0005-0000-0000-000048060000}"/>
    <cellStyle name="Normal 4 2 13 2 5" xfId="8429" xr:uid="{00000000-0005-0000-0000-000049060000}"/>
    <cellStyle name="Normal 4 2 13 2 5 2" xfId="39775" xr:uid="{00000000-0005-0000-0000-00004A060000}"/>
    <cellStyle name="Normal 4 2 13 2 5 3" xfId="26365" xr:uid="{00000000-0005-0000-0000-00004B060000}"/>
    <cellStyle name="Normal 4 2 13 2 6" xfId="18963" xr:uid="{00000000-0005-0000-0000-00004C060000}"/>
    <cellStyle name="Normal 4 2 13 2 7" xfId="32810" xr:uid="{00000000-0005-0000-0000-00004D060000}"/>
    <cellStyle name="Normal 4 2 13 2 8" xfId="14982" xr:uid="{00000000-0005-0000-0000-00004E060000}"/>
    <cellStyle name="Normal 4 2 13 3" xfId="1586" xr:uid="{00000000-0005-0000-0000-00004F060000}"/>
    <cellStyle name="Normal 4 2 13 3 2" xfId="2583" xr:uid="{00000000-0005-0000-0000-000050060000}"/>
    <cellStyle name="Normal 4 2 13 3 2 2" xfId="7000" xr:uid="{00000000-0005-0000-0000-000051060000}"/>
    <cellStyle name="Normal 4 2 13 3 2 2 2" xfId="13033" xr:uid="{00000000-0005-0000-0000-000052060000}"/>
    <cellStyle name="Normal 4 2 13 3 2 2 2 2" xfId="44318" xr:uid="{00000000-0005-0000-0000-000053060000}"/>
    <cellStyle name="Normal 4 2 13 3 2 2 2 3" xfId="30908" xr:uid="{00000000-0005-0000-0000-000054060000}"/>
    <cellStyle name="Normal 4 2 13 3 2 2 3" xfId="38346" xr:uid="{00000000-0005-0000-0000-000055060000}"/>
    <cellStyle name="Normal 4 2 13 3 2 2 4" xfId="24936" xr:uid="{00000000-0005-0000-0000-000056060000}"/>
    <cellStyle name="Normal 4 2 13 3 2 3" xfId="9986" xr:uid="{00000000-0005-0000-0000-000057060000}"/>
    <cellStyle name="Normal 4 2 13 3 2 3 2" xfId="41332" xr:uid="{00000000-0005-0000-0000-000058060000}"/>
    <cellStyle name="Normal 4 2 13 3 2 3 3" xfId="27922" xr:uid="{00000000-0005-0000-0000-000059060000}"/>
    <cellStyle name="Normal 4 2 13 3 2 4" xfId="20520" xr:uid="{00000000-0005-0000-0000-00005A060000}"/>
    <cellStyle name="Normal 4 2 13 3 2 5" xfId="35362" xr:uid="{00000000-0005-0000-0000-00005B060000}"/>
    <cellStyle name="Normal 4 2 13 3 2 6" xfId="17534" xr:uid="{00000000-0005-0000-0000-00005C060000}"/>
    <cellStyle name="Normal 4 2 13 3 3" xfId="6004" xr:uid="{00000000-0005-0000-0000-00005D060000}"/>
    <cellStyle name="Normal 4 2 13 3 3 2" xfId="12037" xr:uid="{00000000-0005-0000-0000-00005E060000}"/>
    <cellStyle name="Normal 4 2 13 3 3 2 2" xfId="43322" xr:uid="{00000000-0005-0000-0000-00005F060000}"/>
    <cellStyle name="Normal 4 2 13 3 3 2 3" xfId="29912" xr:uid="{00000000-0005-0000-0000-000060060000}"/>
    <cellStyle name="Normal 4 2 13 3 3 3" xfId="23940" xr:uid="{00000000-0005-0000-0000-000061060000}"/>
    <cellStyle name="Normal 4 2 13 3 3 4" xfId="34366" xr:uid="{00000000-0005-0000-0000-000062060000}"/>
    <cellStyle name="Normal 4 2 13 3 3 5" xfId="16538" xr:uid="{00000000-0005-0000-0000-000063060000}"/>
    <cellStyle name="Normal 4 2 13 3 4" xfId="4013" xr:uid="{00000000-0005-0000-0000-000064060000}"/>
    <cellStyle name="Normal 4 2 13 3 4 2" xfId="36792" xr:uid="{00000000-0005-0000-0000-000065060000}"/>
    <cellStyle name="Normal 4 2 13 3 4 3" xfId="21950" xr:uid="{00000000-0005-0000-0000-000066060000}"/>
    <cellStyle name="Normal 4 2 13 3 5" xfId="8990" xr:uid="{00000000-0005-0000-0000-000067060000}"/>
    <cellStyle name="Normal 4 2 13 3 5 2" xfId="40336" xr:uid="{00000000-0005-0000-0000-000068060000}"/>
    <cellStyle name="Normal 4 2 13 3 5 3" xfId="26926" xr:uid="{00000000-0005-0000-0000-000069060000}"/>
    <cellStyle name="Normal 4 2 13 3 6" xfId="19524" xr:uid="{00000000-0005-0000-0000-00006A060000}"/>
    <cellStyle name="Normal 4 2 13 3 7" xfId="32376" xr:uid="{00000000-0005-0000-0000-00006B060000}"/>
    <cellStyle name="Normal 4 2 13 3 8" xfId="14548" xr:uid="{00000000-0005-0000-0000-00006C060000}"/>
    <cellStyle name="Normal 4 2 13 4" xfId="2021" xr:uid="{00000000-0005-0000-0000-00006D060000}"/>
    <cellStyle name="Normal 4 2 13 4 2" xfId="6439" xr:uid="{00000000-0005-0000-0000-00006E060000}"/>
    <cellStyle name="Normal 4 2 13 4 2 2" xfId="12472" xr:uid="{00000000-0005-0000-0000-00006F060000}"/>
    <cellStyle name="Normal 4 2 13 4 2 2 2" xfId="43757" xr:uid="{00000000-0005-0000-0000-000070060000}"/>
    <cellStyle name="Normal 4 2 13 4 2 2 3" xfId="30347" xr:uid="{00000000-0005-0000-0000-000071060000}"/>
    <cellStyle name="Normal 4 2 13 4 2 3" xfId="37785" xr:uid="{00000000-0005-0000-0000-000072060000}"/>
    <cellStyle name="Normal 4 2 13 4 2 4" xfId="24375" xr:uid="{00000000-0005-0000-0000-000073060000}"/>
    <cellStyle name="Normal 4 2 13 4 3" xfId="9425" xr:uid="{00000000-0005-0000-0000-000074060000}"/>
    <cellStyle name="Normal 4 2 13 4 3 2" xfId="40771" xr:uid="{00000000-0005-0000-0000-000075060000}"/>
    <cellStyle name="Normal 4 2 13 4 3 3" xfId="27361" xr:uid="{00000000-0005-0000-0000-000076060000}"/>
    <cellStyle name="Normal 4 2 13 4 4" xfId="19959" xr:uid="{00000000-0005-0000-0000-000077060000}"/>
    <cellStyle name="Normal 4 2 13 4 5" xfId="34801" xr:uid="{00000000-0005-0000-0000-000078060000}"/>
    <cellStyle name="Normal 4 2 13 4 6" xfId="16973" xr:uid="{00000000-0005-0000-0000-000079060000}"/>
    <cellStyle name="Normal 4 2 13 5" xfId="5008" xr:uid="{00000000-0005-0000-0000-00007A060000}"/>
    <cellStyle name="Normal 4 2 13 5 2" xfId="11043" xr:uid="{00000000-0005-0000-0000-00007B060000}"/>
    <cellStyle name="Normal 4 2 13 5 2 2" xfId="42328" xr:uid="{00000000-0005-0000-0000-00007C060000}"/>
    <cellStyle name="Normal 4 2 13 5 2 3" xfId="28918" xr:uid="{00000000-0005-0000-0000-00007D060000}"/>
    <cellStyle name="Normal 4 2 13 5 3" xfId="22945" xr:uid="{00000000-0005-0000-0000-00007E060000}"/>
    <cellStyle name="Normal 4 2 13 5 4" xfId="33371" xr:uid="{00000000-0005-0000-0000-00007F060000}"/>
    <cellStyle name="Normal 4 2 13 5 5" xfId="15543" xr:uid="{00000000-0005-0000-0000-000080060000}"/>
    <cellStyle name="Normal 4 2 13 6" xfId="3452" xr:uid="{00000000-0005-0000-0000-000081060000}"/>
    <cellStyle name="Normal 4 2 13 6 2" xfId="36231" xr:uid="{00000000-0005-0000-0000-000082060000}"/>
    <cellStyle name="Normal 4 2 13 6 3" xfId="21389" xr:uid="{00000000-0005-0000-0000-000083060000}"/>
    <cellStyle name="Normal 4 2 13 7" xfId="7995" xr:uid="{00000000-0005-0000-0000-000084060000}"/>
    <cellStyle name="Normal 4 2 13 7 2" xfId="39341" xr:uid="{00000000-0005-0000-0000-000085060000}"/>
    <cellStyle name="Normal 4 2 13 7 3" xfId="25931" xr:uid="{00000000-0005-0000-0000-000086060000}"/>
    <cellStyle name="Normal 4 2 13 8" xfId="18529" xr:uid="{00000000-0005-0000-0000-000087060000}"/>
    <cellStyle name="Normal 4 2 13 9" xfId="31815" xr:uid="{00000000-0005-0000-0000-000088060000}"/>
    <cellStyle name="Normal 4 2 14" xfId="223" xr:uid="{00000000-0005-0000-0000-000089060000}"/>
    <cellStyle name="Normal 4 2 14 2" xfId="1278" xr:uid="{00000000-0005-0000-0000-00008A060000}"/>
    <cellStyle name="Normal 4 2 14 2 2" xfId="5696" xr:uid="{00000000-0005-0000-0000-00008B060000}"/>
    <cellStyle name="Normal 4 2 14 2 2 2" xfId="11729" xr:uid="{00000000-0005-0000-0000-00008C060000}"/>
    <cellStyle name="Normal 4 2 14 2 2 2 2" xfId="43014" xr:uid="{00000000-0005-0000-0000-00008D060000}"/>
    <cellStyle name="Normal 4 2 14 2 2 2 3" xfId="29604" xr:uid="{00000000-0005-0000-0000-00008E060000}"/>
    <cellStyle name="Normal 4 2 14 2 2 3" xfId="37353" xr:uid="{00000000-0005-0000-0000-00008F060000}"/>
    <cellStyle name="Normal 4 2 14 2 2 4" xfId="23632" xr:uid="{00000000-0005-0000-0000-000090060000}"/>
    <cellStyle name="Normal 4 2 14 2 3" xfId="8682" xr:uid="{00000000-0005-0000-0000-000091060000}"/>
    <cellStyle name="Normal 4 2 14 2 3 2" xfId="40028" xr:uid="{00000000-0005-0000-0000-000092060000}"/>
    <cellStyle name="Normal 4 2 14 2 3 3" xfId="26618" xr:uid="{00000000-0005-0000-0000-000093060000}"/>
    <cellStyle name="Normal 4 2 14 2 4" xfId="19216" xr:uid="{00000000-0005-0000-0000-000094060000}"/>
    <cellStyle name="Normal 4 2 14 2 5" xfId="34058" xr:uid="{00000000-0005-0000-0000-000095060000}"/>
    <cellStyle name="Normal 4 2 14 2 6" xfId="16230" xr:uid="{00000000-0005-0000-0000-000096060000}"/>
    <cellStyle name="Normal 4 2 14 3" xfId="2275" xr:uid="{00000000-0005-0000-0000-000097060000}"/>
    <cellStyle name="Normal 4 2 14 3 2" xfId="6692" xr:uid="{00000000-0005-0000-0000-000098060000}"/>
    <cellStyle name="Normal 4 2 14 3 2 2" xfId="12725" xr:uid="{00000000-0005-0000-0000-000099060000}"/>
    <cellStyle name="Normal 4 2 14 3 2 2 2" xfId="44010" xr:uid="{00000000-0005-0000-0000-00009A060000}"/>
    <cellStyle name="Normal 4 2 14 3 2 2 3" xfId="30600" xr:uid="{00000000-0005-0000-0000-00009B060000}"/>
    <cellStyle name="Normal 4 2 14 3 2 3" xfId="38038" xr:uid="{00000000-0005-0000-0000-00009C060000}"/>
    <cellStyle name="Normal 4 2 14 3 2 4" xfId="24628" xr:uid="{00000000-0005-0000-0000-00009D060000}"/>
    <cellStyle name="Normal 4 2 14 3 3" xfId="9678" xr:uid="{00000000-0005-0000-0000-00009E060000}"/>
    <cellStyle name="Normal 4 2 14 3 3 2" xfId="41024" xr:uid="{00000000-0005-0000-0000-00009F060000}"/>
    <cellStyle name="Normal 4 2 14 3 3 3" xfId="27614" xr:uid="{00000000-0005-0000-0000-0000A0060000}"/>
    <cellStyle name="Normal 4 2 14 3 4" xfId="20212" xr:uid="{00000000-0005-0000-0000-0000A1060000}"/>
    <cellStyle name="Normal 4 2 14 3 5" xfId="35054" xr:uid="{00000000-0005-0000-0000-0000A2060000}"/>
    <cellStyle name="Normal 4 2 14 3 6" xfId="17226" xr:uid="{00000000-0005-0000-0000-0000A3060000}"/>
    <cellStyle name="Normal 4 2 14 4" xfId="4700" xr:uid="{00000000-0005-0000-0000-0000A4060000}"/>
    <cellStyle name="Normal 4 2 14 4 2" xfId="10734" xr:uid="{00000000-0005-0000-0000-0000A5060000}"/>
    <cellStyle name="Normal 4 2 14 4 2 2" xfId="42021" xr:uid="{00000000-0005-0000-0000-0000A6060000}"/>
    <cellStyle name="Normal 4 2 14 4 2 3" xfId="28611" xr:uid="{00000000-0005-0000-0000-0000A7060000}"/>
    <cellStyle name="Normal 4 2 14 4 3" xfId="22637" xr:uid="{00000000-0005-0000-0000-0000A8060000}"/>
    <cellStyle name="Normal 4 2 14 4 4" xfId="33063" xr:uid="{00000000-0005-0000-0000-0000A9060000}"/>
    <cellStyle name="Normal 4 2 14 4 5" xfId="15235" xr:uid="{00000000-0005-0000-0000-0000AA060000}"/>
    <cellStyle name="Normal 4 2 14 5" xfId="3705" xr:uid="{00000000-0005-0000-0000-0000AB060000}"/>
    <cellStyle name="Normal 4 2 14 5 2" xfId="36484" xr:uid="{00000000-0005-0000-0000-0000AC060000}"/>
    <cellStyle name="Normal 4 2 14 5 3" xfId="21642" xr:uid="{00000000-0005-0000-0000-0000AD060000}"/>
    <cellStyle name="Normal 4 2 14 6" xfId="7687" xr:uid="{00000000-0005-0000-0000-0000AE060000}"/>
    <cellStyle name="Normal 4 2 14 6 2" xfId="39033" xr:uid="{00000000-0005-0000-0000-0000AF060000}"/>
    <cellStyle name="Normal 4 2 14 6 3" xfId="25623" xr:uid="{00000000-0005-0000-0000-0000B0060000}"/>
    <cellStyle name="Normal 4 2 14 7" xfId="18221" xr:uid="{00000000-0005-0000-0000-0000B1060000}"/>
    <cellStyle name="Normal 4 2 14 8" xfId="32068" xr:uid="{00000000-0005-0000-0000-0000B2060000}"/>
    <cellStyle name="Normal 4 2 14 9" xfId="14240" xr:uid="{00000000-0005-0000-0000-0000B3060000}"/>
    <cellStyle name="Normal 4 2 15" xfId="673" xr:uid="{00000000-0005-0000-0000-0000B4060000}"/>
    <cellStyle name="Normal 4 2 15 2" xfId="2709" xr:uid="{00000000-0005-0000-0000-0000B5060000}"/>
    <cellStyle name="Normal 4 2 15 2 2" xfId="7126" xr:uid="{00000000-0005-0000-0000-0000B6060000}"/>
    <cellStyle name="Normal 4 2 15 2 2 2" xfId="13159" xr:uid="{00000000-0005-0000-0000-0000B7060000}"/>
    <cellStyle name="Normal 4 2 15 2 2 2 2" xfId="44444" xr:uid="{00000000-0005-0000-0000-0000B8060000}"/>
    <cellStyle name="Normal 4 2 15 2 2 2 3" xfId="31034" xr:uid="{00000000-0005-0000-0000-0000B9060000}"/>
    <cellStyle name="Normal 4 2 15 2 2 3" xfId="38472" xr:uid="{00000000-0005-0000-0000-0000BA060000}"/>
    <cellStyle name="Normal 4 2 15 2 2 4" xfId="25062" xr:uid="{00000000-0005-0000-0000-0000BB060000}"/>
    <cellStyle name="Normal 4 2 15 2 3" xfId="10112" xr:uid="{00000000-0005-0000-0000-0000BC060000}"/>
    <cellStyle name="Normal 4 2 15 2 3 2" xfId="41458" xr:uid="{00000000-0005-0000-0000-0000BD060000}"/>
    <cellStyle name="Normal 4 2 15 2 3 3" xfId="28048" xr:uid="{00000000-0005-0000-0000-0000BE060000}"/>
    <cellStyle name="Normal 4 2 15 2 4" xfId="20646" xr:uid="{00000000-0005-0000-0000-0000BF060000}"/>
    <cellStyle name="Normal 4 2 15 2 5" xfId="35488" xr:uid="{00000000-0005-0000-0000-0000C0060000}"/>
    <cellStyle name="Normal 4 2 15 2 6" xfId="17660" xr:uid="{00000000-0005-0000-0000-0000C1060000}"/>
    <cellStyle name="Normal 4 2 15 3" xfId="5134" xr:uid="{00000000-0005-0000-0000-0000C2060000}"/>
    <cellStyle name="Normal 4 2 15 3 2" xfId="11169" xr:uid="{00000000-0005-0000-0000-0000C3060000}"/>
    <cellStyle name="Normal 4 2 15 3 2 2" xfId="42454" xr:uid="{00000000-0005-0000-0000-0000C4060000}"/>
    <cellStyle name="Normal 4 2 15 3 2 3" xfId="29044" xr:uid="{00000000-0005-0000-0000-0000C5060000}"/>
    <cellStyle name="Normal 4 2 15 3 3" xfId="23071" xr:uid="{00000000-0005-0000-0000-0000C6060000}"/>
    <cellStyle name="Normal 4 2 15 3 4" xfId="33497" xr:uid="{00000000-0005-0000-0000-0000C7060000}"/>
    <cellStyle name="Normal 4 2 15 3 5" xfId="15669" xr:uid="{00000000-0005-0000-0000-0000C8060000}"/>
    <cellStyle name="Normal 4 2 15 4" xfId="4139" xr:uid="{00000000-0005-0000-0000-0000C9060000}"/>
    <cellStyle name="Normal 4 2 15 4 2" xfId="36918" xr:uid="{00000000-0005-0000-0000-0000CA060000}"/>
    <cellStyle name="Normal 4 2 15 4 3" xfId="22076" xr:uid="{00000000-0005-0000-0000-0000CB060000}"/>
    <cellStyle name="Normal 4 2 15 5" xfId="8121" xr:uid="{00000000-0005-0000-0000-0000CC060000}"/>
    <cellStyle name="Normal 4 2 15 5 2" xfId="39467" xr:uid="{00000000-0005-0000-0000-0000CD060000}"/>
    <cellStyle name="Normal 4 2 15 5 3" xfId="26057" xr:uid="{00000000-0005-0000-0000-0000CE060000}"/>
    <cellStyle name="Normal 4 2 15 6" xfId="18655" xr:uid="{00000000-0005-0000-0000-0000CF060000}"/>
    <cellStyle name="Normal 4 2 15 7" xfId="32502" xr:uid="{00000000-0005-0000-0000-0000D0060000}"/>
    <cellStyle name="Normal 4 2 15 8" xfId="14674" xr:uid="{00000000-0005-0000-0000-0000D1060000}"/>
    <cellStyle name="Normal 4 2 16" xfId="1152" xr:uid="{00000000-0005-0000-0000-0000D2060000}"/>
    <cellStyle name="Normal 4 2 16 2" xfId="2149" xr:uid="{00000000-0005-0000-0000-0000D3060000}"/>
    <cellStyle name="Normal 4 2 16 2 2" xfId="6566" xr:uid="{00000000-0005-0000-0000-0000D4060000}"/>
    <cellStyle name="Normal 4 2 16 2 2 2" xfId="12599" xr:uid="{00000000-0005-0000-0000-0000D5060000}"/>
    <cellStyle name="Normal 4 2 16 2 2 2 2" xfId="43884" xr:uid="{00000000-0005-0000-0000-0000D6060000}"/>
    <cellStyle name="Normal 4 2 16 2 2 2 3" xfId="30474" xr:uid="{00000000-0005-0000-0000-0000D7060000}"/>
    <cellStyle name="Normal 4 2 16 2 2 3" xfId="37912" xr:uid="{00000000-0005-0000-0000-0000D8060000}"/>
    <cellStyle name="Normal 4 2 16 2 2 4" xfId="24502" xr:uid="{00000000-0005-0000-0000-0000D9060000}"/>
    <cellStyle name="Normal 4 2 16 2 3" xfId="9552" xr:uid="{00000000-0005-0000-0000-0000DA060000}"/>
    <cellStyle name="Normal 4 2 16 2 3 2" xfId="40898" xr:uid="{00000000-0005-0000-0000-0000DB060000}"/>
    <cellStyle name="Normal 4 2 16 2 3 3" xfId="27488" xr:uid="{00000000-0005-0000-0000-0000DC060000}"/>
    <cellStyle name="Normal 4 2 16 2 4" xfId="20086" xr:uid="{00000000-0005-0000-0000-0000DD060000}"/>
    <cellStyle name="Normal 4 2 16 2 5" xfId="34928" xr:uid="{00000000-0005-0000-0000-0000DE060000}"/>
    <cellStyle name="Normal 4 2 16 2 6" xfId="17100" xr:uid="{00000000-0005-0000-0000-0000DF060000}"/>
    <cellStyle name="Normal 4 2 16 3" xfId="5570" xr:uid="{00000000-0005-0000-0000-0000E0060000}"/>
    <cellStyle name="Normal 4 2 16 3 2" xfId="11603" xr:uid="{00000000-0005-0000-0000-0000E1060000}"/>
    <cellStyle name="Normal 4 2 16 3 2 2" xfId="42888" xr:uid="{00000000-0005-0000-0000-0000E2060000}"/>
    <cellStyle name="Normal 4 2 16 3 2 3" xfId="29478" xr:uid="{00000000-0005-0000-0000-0000E3060000}"/>
    <cellStyle name="Normal 4 2 16 3 3" xfId="23506" xr:uid="{00000000-0005-0000-0000-0000E4060000}"/>
    <cellStyle name="Normal 4 2 16 3 4" xfId="33932" xr:uid="{00000000-0005-0000-0000-0000E5060000}"/>
    <cellStyle name="Normal 4 2 16 3 5" xfId="16104" xr:uid="{00000000-0005-0000-0000-0000E6060000}"/>
    <cellStyle name="Normal 4 2 16 4" xfId="3579" xr:uid="{00000000-0005-0000-0000-0000E7060000}"/>
    <cellStyle name="Normal 4 2 16 4 2" xfId="36358" xr:uid="{00000000-0005-0000-0000-0000E8060000}"/>
    <cellStyle name="Normal 4 2 16 4 3" xfId="21516" xr:uid="{00000000-0005-0000-0000-0000E9060000}"/>
    <cellStyle name="Normal 4 2 16 5" xfId="8556" xr:uid="{00000000-0005-0000-0000-0000EA060000}"/>
    <cellStyle name="Normal 4 2 16 5 2" xfId="39902" xr:uid="{00000000-0005-0000-0000-0000EB060000}"/>
    <cellStyle name="Normal 4 2 16 5 3" xfId="26492" xr:uid="{00000000-0005-0000-0000-0000EC060000}"/>
    <cellStyle name="Normal 4 2 16 6" xfId="19090" xr:uid="{00000000-0005-0000-0000-0000ED060000}"/>
    <cellStyle name="Normal 4 2 16 7" xfId="31942" xr:uid="{00000000-0005-0000-0000-0000EE060000}"/>
    <cellStyle name="Normal 4 2 16 8" xfId="14114" xr:uid="{00000000-0005-0000-0000-0000EF060000}"/>
    <cellStyle name="Normal 4 2 17" xfId="1713" xr:uid="{00000000-0005-0000-0000-0000F0060000}"/>
    <cellStyle name="Normal 4 2 17 2" xfId="6131" xr:uid="{00000000-0005-0000-0000-0000F1060000}"/>
    <cellStyle name="Normal 4 2 17 2 2" xfId="12164" xr:uid="{00000000-0005-0000-0000-0000F2060000}"/>
    <cellStyle name="Normal 4 2 17 2 2 2" xfId="43449" xr:uid="{00000000-0005-0000-0000-0000F3060000}"/>
    <cellStyle name="Normal 4 2 17 2 2 3" xfId="30039" xr:uid="{00000000-0005-0000-0000-0000F4060000}"/>
    <cellStyle name="Normal 4 2 17 2 3" xfId="37477" xr:uid="{00000000-0005-0000-0000-0000F5060000}"/>
    <cellStyle name="Normal 4 2 17 2 4" xfId="24067" xr:uid="{00000000-0005-0000-0000-0000F6060000}"/>
    <cellStyle name="Normal 4 2 17 3" xfId="9117" xr:uid="{00000000-0005-0000-0000-0000F7060000}"/>
    <cellStyle name="Normal 4 2 17 3 2" xfId="40463" xr:uid="{00000000-0005-0000-0000-0000F8060000}"/>
    <cellStyle name="Normal 4 2 17 3 3" xfId="27053" xr:uid="{00000000-0005-0000-0000-0000F9060000}"/>
    <cellStyle name="Normal 4 2 17 4" xfId="19651" xr:uid="{00000000-0005-0000-0000-0000FA060000}"/>
    <cellStyle name="Normal 4 2 17 5" xfId="34493" xr:uid="{00000000-0005-0000-0000-0000FB060000}"/>
    <cellStyle name="Normal 4 2 17 6" xfId="16665" xr:uid="{00000000-0005-0000-0000-0000FC060000}"/>
    <cellStyle name="Normal 4 2 18" xfId="4574" xr:uid="{00000000-0005-0000-0000-0000FD060000}"/>
    <cellStyle name="Normal 4 2 18 2" xfId="10608" xr:uid="{00000000-0005-0000-0000-0000FE060000}"/>
    <cellStyle name="Normal 4 2 18 2 2" xfId="41895" xr:uid="{00000000-0005-0000-0000-0000FF060000}"/>
    <cellStyle name="Normal 4 2 18 2 3" xfId="28485" xr:uid="{00000000-0005-0000-0000-000000070000}"/>
    <cellStyle name="Normal 4 2 18 3" xfId="22511" xr:uid="{00000000-0005-0000-0000-000001070000}"/>
    <cellStyle name="Normal 4 2 18 4" xfId="32937" xr:uid="{00000000-0005-0000-0000-000002070000}"/>
    <cellStyle name="Normal 4 2 18 5" xfId="15109" xr:uid="{00000000-0005-0000-0000-000003070000}"/>
    <cellStyle name="Normal 4 2 19" xfId="3144" xr:uid="{00000000-0005-0000-0000-000004070000}"/>
    <cellStyle name="Normal 4 2 19 2" xfId="35923" xr:uid="{00000000-0005-0000-0000-000005070000}"/>
    <cellStyle name="Normal 4 2 19 3" xfId="21081" xr:uid="{00000000-0005-0000-0000-000006070000}"/>
    <cellStyle name="Normal 4 2 2" xfId="100" xr:uid="{00000000-0005-0000-0000-000007070000}"/>
    <cellStyle name="Normal 4 2 2 10" xfId="551" xr:uid="{00000000-0005-0000-0000-000008070000}"/>
    <cellStyle name="Normal 4 2 2 10 10" xfId="13991" xr:uid="{00000000-0005-0000-0000-000009070000}"/>
    <cellStyle name="Normal 4 2 2 10 2" xfId="985" xr:uid="{00000000-0005-0000-0000-00000A070000}"/>
    <cellStyle name="Normal 4 2 2 10 2 2" xfId="3021" xr:uid="{00000000-0005-0000-0000-00000B070000}"/>
    <cellStyle name="Normal 4 2 2 10 2 2 2" xfId="7438" xr:uid="{00000000-0005-0000-0000-00000C070000}"/>
    <cellStyle name="Normal 4 2 2 10 2 2 2 2" xfId="13471" xr:uid="{00000000-0005-0000-0000-00000D070000}"/>
    <cellStyle name="Normal 4 2 2 10 2 2 2 2 2" xfId="44756" xr:uid="{00000000-0005-0000-0000-00000E070000}"/>
    <cellStyle name="Normal 4 2 2 10 2 2 2 2 3" xfId="31346" xr:uid="{00000000-0005-0000-0000-00000F070000}"/>
    <cellStyle name="Normal 4 2 2 10 2 2 2 3" xfId="38784" xr:uid="{00000000-0005-0000-0000-000010070000}"/>
    <cellStyle name="Normal 4 2 2 10 2 2 2 4" xfId="25374" xr:uid="{00000000-0005-0000-0000-000011070000}"/>
    <cellStyle name="Normal 4 2 2 10 2 2 3" xfId="10424" xr:uid="{00000000-0005-0000-0000-000012070000}"/>
    <cellStyle name="Normal 4 2 2 10 2 2 3 2" xfId="41770" xr:uid="{00000000-0005-0000-0000-000013070000}"/>
    <cellStyle name="Normal 4 2 2 10 2 2 3 3" xfId="28360" xr:uid="{00000000-0005-0000-0000-000014070000}"/>
    <cellStyle name="Normal 4 2 2 10 2 2 4" xfId="20958" xr:uid="{00000000-0005-0000-0000-000015070000}"/>
    <cellStyle name="Normal 4 2 2 10 2 2 5" xfId="35800" xr:uid="{00000000-0005-0000-0000-000016070000}"/>
    <cellStyle name="Normal 4 2 2 10 2 2 6" xfId="17972" xr:uid="{00000000-0005-0000-0000-000017070000}"/>
    <cellStyle name="Normal 4 2 2 10 2 3" xfId="5446" xr:uid="{00000000-0005-0000-0000-000018070000}"/>
    <cellStyle name="Normal 4 2 2 10 2 3 2" xfId="11480" xr:uid="{00000000-0005-0000-0000-000019070000}"/>
    <cellStyle name="Normal 4 2 2 10 2 3 2 2" xfId="42765" xr:uid="{00000000-0005-0000-0000-00001A070000}"/>
    <cellStyle name="Normal 4 2 2 10 2 3 2 3" xfId="29355" xr:uid="{00000000-0005-0000-0000-00001B070000}"/>
    <cellStyle name="Normal 4 2 2 10 2 3 3" xfId="23383" xr:uid="{00000000-0005-0000-0000-00001C070000}"/>
    <cellStyle name="Normal 4 2 2 10 2 3 4" xfId="33809" xr:uid="{00000000-0005-0000-0000-00001D070000}"/>
    <cellStyle name="Normal 4 2 2 10 2 3 5" xfId="15981" xr:uid="{00000000-0005-0000-0000-00001E070000}"/>
    <cellStyle name="Normal 4 2 2 10 2 4" xfId="4451" xr:uid="{00000000-0005-0000-0000-00001F070000}"/>
    <cellStyle name="Normal 4 2 2 10 2 4 2" xfId="37230" xr:uid="{00000000-0005-0000-0000-000020070000}"/>
    <cellStyle name="Normal 4 2 2 10 2 4 3" xfId="22388" xr:uid="{00000000-0005-0000-0000-000021070000}"/>
    <cellStyle name="Normal 4 2 2 10 2 5" xfId="8433" xr:uid="{00000000-0005-0000-0000-000022070000}"/>
    <cellStyle name="Normal 4 2 2 10 2 5 2" xfId="39779" xr:uid="{00000000-0005-0000-0000-000023070000}"/>
    <cellStyle name="Normal 4 2 2 10 2 5 3" xfId="26369" xr:uid="{00000000-0005-0000-0000-000024070000}"/>
    <cellStyle name="Normal 4 2 2 10 2 6" xfId="18967" xr:uid="{00000000-0005-0000-0000-000025070000}"/>
    <cellStyle name="Normal 4 2 2 10 2 7" xfId="32814" xr:uid="{00000000-0005-0000-0000-000026070000}"/>
    <cellStyle name="Normal 4 2 2 10 2 8" xfId="14986" xr:uid="{00000000-0005-0000-0000-000027070000}"/>
    <cellStyle name="Normal 4 2 2 10 3" xfId="1590" xr:uid="{00000000-0005-0000-0000-000028070000}"/>
    <cellStyle name="Normal 4 2 2 10 3 2" xfId="2587" xr:uid="{00000000-0005-0000-0000-000029070000}"/>
    <cellStyle name="Normal 4 2 2 10 3 2 2" xfId="7004" xr:uid="{00000000-0005-0000-0000-00002A070000}"/>
    <cellStyle name="Normal 4 2 2 10 3 2 2 2" xfId="13037" xr:uid="{00000000-0005-0000-0000-00002B070000}"/>
    <cellStyle name="Normal 4 2 2 10 3 2 2 2 2" xfId="44322" xr:uid="{00000000-0005-0000-0000-00002C070000}"/>
    <cellStyle name="Normal 4 2 2 10 3 2 2 2 3" xfId="30912" xr:uid="{00000000-0005-0000-0000-00002D070000}"/>
    <cellStyle name="Normal 4 2 2 10 3 2 2 3" xfId="38350" xr:uid="{00000000-0005-0000-0000-00002E070000}"/>
    <cellStyle name="Normal 4 2 2 10 3 2 2 4" xfId="24940" xr:uid="{00000000-0005-0000-0000-00002F070000}"/>
    <cellStyle name="Normal 4 2 2 10 3 2 3" xfId="9990" xr:uid="{00000000-0005-0000-0000-000030070000}"/>
    <cellStyle name="Normal 4 2 2 10 3 2 3 2" xfId="41336" xr:uid="{00000000-0005-0000-0000-000031070000}"/>
    <cellStyle name="Normal 4 2 2 10 3 2 3 3" xfId="27926" xr:uid="{00000000-0005-0000-0000-000032070000}"/>
    <cellStyle name="Normal 4 2 2 10 3 2 4" xfId="20524" xr:uid="{00000000-0005-0000-0000-000033070000}"/>
    <cellStyle name="Normal 4 2 2 10 3 2 5" xfId="35366" xr:uid="{00000000-0005-0000-0000-000034070000}"/>
    <cellStyle name="Normal 4 2 2 10 3 2 6" xfId="17538" xr:uid="{00000000-0005-0000-0000-000035070000}"/>
    <cellStyle name="Normal 4 2 2 10 3 3" xfId="6008" xr:uid="{00000000-0005-0000-0000-000036070000}"/>
    <cellStyle name="Normal 4 2 2 10 3 3 2" xfId="12041" xr:uid="{00000000-0005-0000-0000-000037070000}"/>
    <cellStyle name="Normal 4 2 2 10 3 3 2 2" xfId="43326" xr:uid="{00000000-0005-0000-0000-000038070000}"/>
    <cellStyle name="Normal 4 2 2 10 3 3 2 3" xfId="29916" xr:uid="{00000000-0005-0000-0000-000039070000}"/>
    <cellStyle name="Normal 4 2 2 10 3 3 3" xfId="23944" xr:uid="{00000000-0005-0000-0000-00003A070000}"/>
    <cellStyle name="Normal 4 2 2 10 3 3 4" xfId="34370" xr:uid="{00000000-0005-0000-0000-00003B070000}"/>
    <cellStyle name="Normal 4 2 2 10 3 3 5" xfId="16542" xr:uid="{00000000-0005-0000-0000-00003C070000}"/>
    <cellStyle name="Normal 4 2 2 10 3 4" xfId="4017" xr:uid="{00000000-0005-0000-0000-00003D070000}"/>
    <cellStyle name="Normal 4 2 2 10 3 4 2" xfId="36796" xr:uid="{00000000-0005-0000-0000-00003E070000}"/>
    <cellStyle name="Normal 4 2 2 10 3 4 3" xfId="21954" xr:uid="{00000000-0005-0000-0000-00003F070000}"/>
    <cellStyle name="Normal 4 2 2 10 3 5" xfId="8994" xr:uid="{00000000-0005-0000-0000-000040070000}"/>
    <cellStyle name="Normal 4 2 2 10 3 5 2" xfId="40340" xr:uid="{00000000-0005-0000-0000-000041070000}"/>
    <cellStyle name="Normal 4 2 2 10 3 5 3" xfId="26930" xr:uid="{00000000-0005-0000-0000-000042070000}"/>
    <cellStyle name="Normal 4 2 2 10 3 6" xfId="19528" xr:uid="{00000000-0005-0000-0000-000043070000}"/>
    <cellStyle name="Normal 4 2 2 10 3 7" xfId="32380" xr:uid="{00000000-0005-0000-0000-000044070000}"/>
    <cellStyle name="Normal 4 2 2 10 3 8" xfId="14552" xr:uid="{00000000-0005-0000-0000-000045070000}"/>
    <cellStyle name="Normal 4 2 2 10 4" xfId="2025" xr:uid="{00000000-0005-0000-0000-000046070000}"/>
    <cellStyle name="Normal 4 2 2 10 4 2" xfId="6443" xr:uid="{00000000-0005-0000-0000-000047070000}"/>
    <cellStyle name="Normal 4 2 2 10 4 2 2" xfId="12476" xr:uid="{00000000-0005-0000-0000-000048070000}"/>
    <cellStyle name="Normal 4 2 2 10 4 2 2 2" xfId="43761" xr:uid="{00000000-0005-0000-0000-000049070000}"/>
    <cellStyle name="Normal 4 2 2 10 4 2 2 3" xfId="30351" xr:uid="{00000000-0005-0000-0000-00004A070000}"/>
    <cellStyle name="Normal 4 2 2 10 4 2 3" xfId="37789" xr:uid="{00000000-0005-0000-0000-00004B070000}"/>
    <cellStyle name="Normal 4 2 2 10 4 2 4" xfId="24379" xr:uid="{00000000-0005-0000-0000-00004C070000}"/>
    <cellStyle name="Normal 4 2 2 10 4 3" xfId="9429" xr:uid="{00000000-0005-0000-0000-00004D070000}"/>
    <cellStyle name="Normal 4 2 2 10 4 3 2" xfId="40775" xr:uid="{00000000-0005-0000-0000-00004E070000}"/>
    <cellStyle name="Normal 4 2 2 10 4 3 3" xfId="27365" xr:uid="{00000000-0005-0000-0000-00004F070000}"/>
    <cellStyle name="Normal 4 2 2 10 4 4" xfId="19963" xr:uid="{00000000-0005-0000-0000-000050070000}"/>
    <cellStyle name="Normal 4 2 2 10 4 5" xfId="34805" xr:uid="{00000000-0005-0000-0000-000051070000}"/>
    <cellStyle name="Normal 4 2 2 10 4 6" xfId="16977" xr:uid="{00000000-0005-0000-0000-000052070000}"/>
    <cellStyle name="Normal 4 2 2 10 5" xfId="5012" xr:uid="{00000000-0005-0000-0000-000053070000}"/>
    <cellStyle name="Normal 4 2 2 10 5 2" xfId="11047" xr:uid="{00000000-0005-0000-0000-000054070000}"/>
    <cellStyle name="Normal 4 2 2 10 5 2 2" xfId="42332" xr:uid="{00000000-0005-0000-0000-000055070000}"/>
    <cellStyle name="Normal 4 2 2 10 5 2 3" xfId="28922" xr:uid="{00000000-0005-0000-0000-000056070000}"/>
    <cellStyle name="Normal 4 2 2 10 5 3" xfId="22949" xr:uid="{00000000-0005-0000-0000-000057070000}"/>
    <cellStyle name="Normal 4 2 2 10 5 4" xfId="33375" xr:uid="{00000000-0005-0000-0000-000058070000}"/>
    <cellStyle name="Normal 4 2 2 10 5 5" xfId="15547" xr:uid="{00000000-0005-0000-0000-000059070000}"/>
    <cellStyle name="Normal 4 2 2 10 6" xfId="3456" xr:uid="{00000000-0005-0000-0000-00005A070000}"/>
    <cellStyle name="Normal 4 2 2 10 6 2" xfId="36235" xr:uid="{00000000-0005-0000-0000-00005B070000}"/>
    <cellStyle name="Normal 4 2 2 10 6 3" xfId="21393" xr:uid="{00000000-0005-0000-0000-00005C070000}"/>
    <cellStyle name="Normal 4 2 2 10 7" xfId="7999" xr:uid="{00000000-0005-0000-0000-00005D070000}"/>
    <cellStyle name="Normal 4 2 2 10 7 2" xfId="39345" xr:uid="{00000000-0005-0000-0000-00005E070000}"/>
    <cellStyle name="Normal 4 2 2 10 7 3" xfId="25935" xr:uid="{00000000-0005-0000-0000-00005F070000}"/>
    <cellStyle name="Normal 4 2 2 10 8" xfId="18533" xr:uid="{00000000-0005-0000-0000-000060070000}"/>
    <cellStyle name="Normal 4 2 2 10 9" xfId="31819" xr:uid="{00000000-0005-0000-0000-000061070000}"/>
    <cellStyle name="Normal 4 2 2 11" xfId="225" xr:uid="{00000000-0005-0000-0000-000062070000}"/>
    <cellStyle name="Normal 4 2 2 11 2" xfId="1280" xr:uid="{00000000-0005-0000-0000-000063070000}"/>
    <cellStyle name="Normal 4 2 2 11 2 2" xfId="5698" xr:uid="{00000000-0005-0000-0000-000064070000}"/>
    <cellStyle name="Normal 4 2 2 11 2 2 2" xfId="11731" xr:uid="{00000000-0005-0000-0000-000065070000}"/>
    <cellStyle name="Normal 4 2 2 11 2 2 2 2" xfId="43016" xr:uid="{00000000-0005-0000-0000-000066070000}"/>
    <cellStyle name="Normal 4 2 2 11 2 2 2 3" xfId="29606" xr:uid="{00000000-0005-0000-0000-000067070000}"/>
    <cellStyle name="Normal 4 2 2 11 2 2 3" xfId="37355" xr:uid="{00000000-0005-0000-0000-000068070000}"/>
    <cellStyle name="Normal 4 2 2 11 2 2 4" xfId="23634" xr:uid="{00000000-0005-0000-0000-000069070000}"/>
    <cellStyle name="Normal 4 2 2 11 2 3" xfId="8684" xr:uid="{00000000-0005-0000-0000-00006A070000}"/>
    <cellStyle name="Normal 4 2 2 11 2 3 2" xfId="40030" xr:uid="{00000000-0005-0000-0000-00006B070000}"/>
    <cellStyle name="Normal 4 2 2 11 2 3 3" xfId="26620" xr:uid="{00000000-0005-0000-0000-00006C070000}"/>
    <cellStyle name="Normal 4 2 2 11 2 4" xfId="19218" xr:uid="{00000000-0005-0000-0000-00006D070000}"/>
    <cellStyle name="Normal 4 2 2 11 2 5" xfId="34060" xr:uid="{00000000-0005-0000-0000-00006E070000}"/>
    <cellStyle name="Normal 4 2 2 11 2 6" xfId="16232" xr:uid="{00000000-0005-0000-0000-00006F070000}"/>
    <cellStyle name="Normal 4 2 2 11 3" xfId="2277" xr:uid="{00000000-0005-0000-0000-000070070000}"/>
    <cellStyle name="Normal 4 2 2 11 3 2" xfId="6694" xr:uid="{00000000-0005-0000-0000-000071070000}"/>
    <cellStyle name="Normal 4 2 2 11 3 2 2" xfId="12727" xr:uid="{00000000-0005-0000-0000-000072070000}"/>
    <cellStyle name="Normal 4 2 2 11 3 2 2 2" xfId="44012" xr:uid="{00000000-0005-0000-0000-000073070000}"/>
    <cellStyle name="Normal 4 2 2 11 3 2 2 3" xfId="30602" xr:uid="{00000000-0005-0000-0000-000074070000}"/>
    <cellStyle name="Normal 4 2 2 11 3 2 3" xfId="38040" xr:uid="{00000000-0005-0000-0000-000075070000}"/>
    <cellStyle name="Normal 4 2 2 11 3 2 4" xfId="24630" xr:uid="{00000000-0005-0000-0000-000076070000}"/>
    <cellStyle name="Normal 4 2 2 11 3 3" xfId="9680" xr:uid="{00000000-0005-0000-0000-000077070000}"/>
    <cellStyle name="Normal 4 2 2 11 3 3 2" xfId="41026" xr:uid="{00000000-0005-0000-0000-000078070000}"/>
    <cellStyle name="Normal 4 2 2 11 3 3 3" xfId="27616" xr:uid="{00000000-0005-0000-0000-000079070000}"/>
    <cellStyle name="Normal 4 2 2 11 3 4" xfId="20214" xr:uid="{00000000-0005-0000-0000-00007A070000}"/>
    <cellStyle name="Normal 4 2 2 11 3 5" xfId="35056" xr:uid="{00000000-0005-0000-0000-00007B070000}"/>
    <cellStyle name="Normal 4 2 2 11 3 6" xfId="17228" xr:uid="{00000000-0005-0000-0000-00007C070000}"/>
    <cellStyle name="Normal 4 2 2 11 4" xfId="4702" xr:uid="{00000000-0005-0000-0000-00007D070000}"/>
    <cellStyle name="Normal 4 2 2 11 4 2" xfId="10736" xr:uid="{00000000-0005-0000-0000-00007E070000}"/>
    <cellStyle name="Normal 4 2 2 11 4 2 2" xfId="42023" xr:uid="{00000000-0005-0000-0000-00007F070000}"/>
    <cellStyle name="Normal 4 2 2 11 4 2 3" xfId="28613" xr:uid="{00000000-0005-0000-0000-000080070000}"/>
    <cellStyle name="Normal 4 2 2 11 4 3" xfId="22639" xr:uid="{00000000-0005-0000-0000-000081070000}"/>
    <cellStyle name="Normal 4 2 2 11 4 4" xfId="33065" xr:uid="{00000000-0005-0000-0000-000082070000}"/>
    <cellStyle name="Normal 4 2 2 11 4 5" xfId="15237" xr:uid="{00000000-0005-0000-0000-000083070000}"/>
    <cellStyle name="Normal 4 2 2 11 5" xfId="3707" xr:uid="{00000000-0005-0000-0000-000084070000}"/>
    <cellStyle name="Normal 4 2 2 11 5 2" xfId="36486" xr:uid="{00000000-0005-0000-0000-000085070000}"/>
    <cellStyle name="Normal 4 2 2 11 5 3" xfId="21644" xr:uid="{00000000-0005-0000-0000-000086070000}"/>
    <cellStyle name="Normal 4 2 2 11 6" xfId="7689" xr:uid="{00000000-0005-0000-0000-000087070000}"/>
    <cellStyle name="Normal 4 2 2 11 6 2" xfId="39035" xr:uid="{00000000-0005-0000-0000-000088070000}"/>
    <cellStyle name="Normal 4 2 2 11 6 3" xfId="25625" xr:uid="{00000000-0005-0000-0000-000089070000}"/>
    <cellStyle name="Normal 4 2 2 11 7" xfId="18223" xr:uid="{00000000-0005-0000-0000-00008A070000}"/>
    <cellStyle name="Normal 4 2 2 11 8" xfId="32070" xr:uid="{00000000-0005-0000-0000-00008B070000}"/>
    <cellStyle name="Normal 4 2 2 11 9" xfId="14242" xr:uid="{00000000-0005-0000-0000-00008C070000}"/>
    <cellStyle name="Normal 4 2 2 12" xfId="675" xr:uid="{00000000-0005-0000-0000-00008D070000}"/>
    <cellStyle name="Normal 4 2 2 12 2" xfId="2711" xr:uid="{00000000-0005-0000-0000-00008E070000}"/>
    <cellStyle name="Normal 4 2 2 12 2 2" xfId="7128" xr:uid="{00000000-0005-0000-0000-00008F070000}"/>
    <cellStyle name="Normal 4 2 2 12 2 2 2" xfId="13161" xr:uid="{00000000-0005-0000-0000-000090070000}"/>
    <cellStyle name="Normal 4 2 2 12 2 2 2 2" xfId="44446" xr:uid="{00000000-0005-0000-0000-000091070000}"/>
    <cellStyle name="Normal 4 2 2 12 2 2 2 3" xfId="31036" xr:uid="{00000000-0005-0000-0000-000092070000}"/>
    <cellStyle name="Normal 4 2 2 12 2 2 3" xfId="38474" xr:uid="{00000000-0005-0000-0000-000093070000}"/>
    <cellStyle name="Normal 4 2 2 12 2 2 4" xfId="25064" xr:uid="{00000000-0005-0000-0000-000094070000}"/>
    <cellStyle name="Normal 4 2 2 12 2 3" xfId="10114" xr:uid="{00000000-0005-0000-0000-000095070000}"/>
    <cellStyle name="Normal 4 2 2 12 2 3 2" xfId="41460" xr:uid="{00000000-0005-0000-0000-000096070000}"/>
    <cellStyle name="Normal 4 2 2 12 2 3 3" xfId="28050" xr:uid="{00000000-0005-0000-0000-000097070000}"/>
    <cellStyle name="Normal 4 2 2 12 2 4" xfId="20648" xr:uid="{00000000-0005-0000-0000-000098070000}"/>
    <cellStyle name="Normal 4 2 2 12 2 5" xfId="35490" xr:uid="{00000000-0005-0000-0000-000099070000}"/>
    <cellStyle name="Normal 4 2 2 12 2 6" xfId="17662" xr:uid="{00000000-0005-0000-0000-00009A070000}"/>
    <cellStyle name="Normal 4 2 2 12 3" xfId="5136" xr:uid="{00000000-0005-0000-0000-00009B070000}"/>
    <cellStyle name="Normal 4 2 2 12 3 2" xfId="11171" xr:uid="{00000000-0005-0000-0000-00009C070000}"/>
    <cellStyle name="Normal 4 2 2 12 3 2 2" xfId="42456" xr:uid="{00000000-0005-0000-0000-00009D070000}"/>
    <cellStyle name="Normal 4 2 2 12 3 2 3" xfId="29046" xr:uid="{00000000-0005-0000-0000-00009E070000}"/>
    <cellStyle name="Normal 4 2 2 12 3 3" xfId="23073" xr:uid="{00000000-0005-0000-0000-00009F070000}"/>
    <cellStyle name="Normal 4 2 2 12 3 4" xfId="33499" xr:uid="{00000000-0005-0000-0000-0000A0070000}"/>
    <cellStyle name="Normal 4 2 2 12 3 5" xfId="15671" xr:uid="{00000000-0005-0000-0000-0000A1070000}"/>
    <cellStyle name="Normal 4 2 2 12 4" xfId="4141" xr:uid="{00000000-0005-0000-0000-0000A2070000}"/>
    <cellStyle name="Normal 4 2 2 12 4 2" xfId="36920" xr:uid="{00000000-0005-0000-0000-0000A3070000}"/>
    <cellStyle name="Normal 4 2 2 12 4 3" xfId="22078" xr:uid="{00000000-0005-0000-0000-0000A4070000}"/>
    <cellStyle name="Normal 4 2 2 12 5" xfId="8123" xr:uid="{00000000-0005-0000-0000-0000A5070000}"/>
    <cellStyle name="Normal 4 2 2 12 5 2" xfId="39469" xr:uid="{00000000-0005-0000-0000-0000A6070000}"/>
    <cellStyle name="Normal 4 2 2 12 5 3" xfId="26059" xr:uid="{00000000-0005-0000-0000-0000A7070000}"/>
    <cellStyle name="Normal 4 2 2 12 6" xfId="18657" xr:uid="{00000000-0005-0000-0000-0000A8070000}"/>
    <cellStyle name="Normal 4 2 2 12 7" xfId="32504" xr:uid="{00000000-0005-0000-0000-0000A9070000}"/>
    <cellStyle name="Normal 4 2 2 12 8" xfId="14676" xr:uid="{00000000-0005-0000-0000-0000AA070000}"/>
    <cellStyle name="Normal 4 2 2 13" xfId="1156" xr:uid="{00000000-0005-0000-0000-0000AB070000}"/>
    <cellStyle name="Normal 4 2 2 13 2" xfId="2153" xr:uid="{00000000-0005-0000-0000-0000AC070000}"/>
    <cellStyle name="Normal 4 2 2 13 2 2" xfId="6570" xr:uid="{00000000-0005-0000-0000-0000AD070000}"/>
    <cellStyle name="Normal 4 2 2 13 2 2 2" xfId="12603" xr:uid="{00000000-0005-0000-0000-0000AE070000}"/>
    <cellStyle name="Normal 4 2 2 13 2 2 2 2" xfId="43888" xr:uid="{00000000-0005-0000-0000-0000AF070000}"/>
    <cellStyle name="Normal 4 2 2 13 2 2 2 3" xfId="30478" xr:uid="{00000000-0005-0000-0000-0000B0070000}"/>
    <cellStyle name="Normal 4 2 2 13 2 2 3" xfId="37916" xr:uid="{00000000-0005-0000-0000-0000B1070000}"/>
    <cellStyle name="Normal 4 2 2 13 2 2 4" xfId="24506" xr:uid="{00000000-0005-0000-0000-0000B2070000}"/>
    <cellStyle name="Normal 4 2 2 13 2 3" xfId="9556" xr:uid="{00000000-0005-0000-0000-0000B3070000}"/>
    <cellStyle name="Normal 4 2 2 13 2 3 2" xfId="40902" xr:uid="{00000000-0005-0000-0000-0000B4070000}"/>
    <cellStyle name="Normal 4 2 2 13 2 3 3" xfId="27492" xr:uid="{00000000-0005-0000-0000-0000B5070000}"/>
    <cellStyle name="Normal 4 2 2 13 2 4" xfId="20090" xr:uid="{00000000-0005-0000-0000-0000B6070000}"/>
    <cellStyle name="Normal 4 2 2 13 2 5" xfId="34932" xr:uid="{00000000-0005-0000-0000-0000B7070000}"/>
    <cellStyle name="Normal 4 2 2 13 2 6" xfId="17104" xr:uid="{00000000-0005-0000-0000-0000B8070000}"/>
    <cellStyle name="Normal 4 2 2 13 3" xfId="5574" xr:uid="{00000000-0005-0000-0000-0000B9070000}"/>
    <cellStyle name="Normal 4 2 2 13 3 2" xfId="11607" xr:uid="{00000000-0005-0000-0000-0000BA070000}"/>
    <cellStyle name="Normal 4 2 2 13 3 2 2" xfId="42892" xr:uid="{00000000-0005-0000-0000-0000BB070000}"/>
    <cellStyle name="Normal 4 2 2 13 3 2 3" xfId="29482" xr:uid="{00000000-0005-0000-0000-0000BC070000}"/>
    <cellStyle name="Normal 4 2 2 13 3 3" xfId="23510" xr:uid="{00000000-0005-0000-0000-0000BD070000}"/>
    <cellStyle name="Normal 4 2 2 13 3 4" xfId="33936" xr:uid="{00000000-0005-0000-0000-0000BE070000}"/>
    <cellStyle name="Normal 4 2 2 13 3 5" xfId="16108" xr:uid="{00000000-0005-0000-0000-0000BF070000}"/>
    <cellStyle name="Normal 4 2 2 13 4" xfId="3583" xr:uid="{00000000-0005-0000-0000-0000C0070000}"/>
    <cellStyle name="Normal 4 2 2 13 4 2" xfId="36362" xr:uid="{00000000-0005-0000-0000-0000C1070000}"/>
    <cellStyle name="Normal 4 2 2 13 4 3" xfId="21520" xr:uid="{00000000-0005-0000-0000-0000C2070000}"/>
    <cellStyle name="Normal 4 2 2 13 5" xfId="8560" xr:uid="{00000000-0005-0000-0000-0000C3070000}"/>
    <cellStyle name="Normal 4 2 2 13 5 2" xfId="39906" xr:uid="{00000000-0005-0000-0000-0000C4070000}"/>
    <cellStyle name="Normal 4 2 2 13 5 3" xfId="26496" xr:uid="{00000000-0005-0000-0000-0000C5070000}"/>
    <cellStyle name="Normal 4 2 2 13 6" xfId="19094" xr:uid="{00000000-0005-0000-0000-0000C6070000}"/>
    <cellStyle name="Normal 4 2 2 13 7" xfId="31946" xr:uid="{00000000-0005-0000-0000-0000C7070000}"/>
    <cellStyle name="Normal 4 2 2 13 8" xfId="14118" xr:uid="{00000000-0005-0000-0000-0000C8070000}"/>
    <cellStyle name="Normal 4 2 2 14" xfId="1715" xr:uid="{00000000-0005-0000-0000-0000C9070000}"/>
    <cellStyle name="Normal 4 2 2 14 2" xfId="6133" xr:uid="{00000000-0005-0000-0000-0000CA070000}"/>
    <cellStyle name="Normal 4 2 2 14 2 2" xfId="12166" xr:uid="{00000000-0005-0000-0000-0000CB070000}"/>
    <cellStyle name="Normal 4 2 2 14 2 2 2" xfId="43451" xr:uid="{00000000-0005-0000-0000-0000CC070000}"/>
    <cellStyle name="Normal 4 2 2 14 2 2 3" xfId="30041" xr:uid="{00000000-0005-0000-0000-0000CD070000}"/>
    <cellStyle name="Normal 4 2 2 14 2 3" xfId="37479" xr:uid="{00000000-0005-0000-0000-0000CE070000}"/>
    <cellStyle name="Normal 4 2 2 14 2 4" xfId="24069" xr:uid="{00000000-0005-0000-0000-0000CF070000}"/>
    <cellStyle name="Normal 4 2 2 14 3" xfId="9119" xr:uid="{00000000-0005-0000-0000-0000D0070000}"/>
    <cellStyle name="Normal 4 2 2 14 3 2" xfId="40465" xr:uid="{00000000-0005-0000-0000-0000D1070000}"/>
    <cellStyle name="Normal 4 2 2 14 3 3" xfId="27055" xr:uid="{00000000-0005-0000-0000-0000D2070000}"/>
    <cellStyle name="Normal 4 2 2 14 4" xfId="19653" xr:uid="{00000000-0005-0000-0000-0000D3070000}"/>
    <cellStyle name="Normal 4 2 2 14 5" xfId="34495" xr:uid="{00000000-0005-0000-0000-0000D4070000}"/>
    <cellStyle name="Normal 4 2 2 14 6" xfId="16667" xr:uid="{00000000-0005-0000-0000-0000D5070000}"/>
    <cellStyle name="Normal 4 2 2 15" xfId="4578" xr:uid="{00000000-0005-0000-0000-0000D6070000}"/>
    <cellStyle name="Normal 4 2 2 15 2" xfId="10612" xr:uid="{00000000-0005-0000-0000-0000D7070000}"/>
    <cellStyle name="Normal 4 2 2 15 2 2" xfId="41899" xr:uid="{00000000-0005-0000-0000-0000D8070000}"/>
    <cellStyle name="Normal 4 2 2 15 2 3" xfId="28489" xr:uid="{00000000-0005-0000-0000-0000D9070000}"/>
    <cellStyle name="Normal 4 2 2 15 3" xfId="22515" xr:uid="{00000000-0005-0000-0000-0000DA070000}"/>
    <cellStyle name="Normal 4 2 2 15 4" xfId="32941" xr:uid="{00000000-0005-0000-0000-0000DB070000}"/>
    <cellStyle name="Normal 4 2 2 15 5" xfId="15113" xr:uid="{00000000-0005-0000-0000-0000DC070000}"/>
    <cellStyle name="Normal 4 2 2 16" xfId="3146" xr:uid="{00000000-0005-0000-0000-0000DD070000}"/>
    <cellStyle name="Normal 4 2 2 16 2" xfId="35925" xr:uid="{00000000-0005-0000-0000-0000DE070000}"/>
    <cellStyle name="Normal 4 2 2 16 3" xfId="21083" xr:uid="{00000000-0005-0000-0000-0000DF070000}"/>
    <cellStyle name="Normal 4 2 2 17" xfId="7565" xr:uid="{00000000-0005-0000-0000-0000E0070000}"/>
    <cellStyle name="Normal 4 2 2 17 2" xfId="38911" xr:uid="{00000000-0005-0000-0000-0000E1070000}"/>
    <cellStyle name="Normal 4 2 2 17 3" xfId="25501" xr:uid="{00000000-0005-0000-0000-0000E2070000}"/>
    <cellStyle name="Normal 4 2 2 18" xfId="18099" xr:uid="{00000000-0005-0000-0000-0000E3070000}"/>
    <cellStyle name="Normal 4 2 2 19" xfId="31509" xr:uid="{00000000-0005-0000-0000-0000E4070000}"/>
    <cellStyle name="Normal 4 2 2 2" xfId="113" xr:uid="{00000000-0005-0000-0000-0000E5070000}"/>
    <cellStyle name="Normal 4 2 2 2 10" xfId="683" xr:uid="{00000000-0005-0000-0000-0000E6070000}"/>
    <cellStyle name="Normal 4 2 2 2 10 2" xfId="2719" xr:uid="{00000000-0005-0000-0000-0000E7070000}"/>
    <cellStyle name="Normal 4 2 2 2 10 2 2" xfId="7136" xr:uid="{00000000-0005-0000-0000-0000E8070000}"/>
    <cellStyle name="Normal 4 2 2 2 10 2 2 2" xfId="13169" xr:uid="{00000000-0005-0000-0000-0000E9070000}"/>
    <cellStyle name="Normal 4 2 2 2 10 2 2 2 2" xfId="44454" xr:uid="{00000000-0005-0000-0000-0000EA070000}"/>
    <cellStyle name="Normal 4 2 2 2 10 2 2 2 3" xfId="31044" xr:uid="{00000000-0005-0000-0000-0000EB070000}"/>
    <cellStyle name="Normal 4 2 2 2 10 2 2 3" xfId="38482" xr:uid="{00000000-0005-0000-0000-0000EC070000}"/>
    <cellStyle name="Normal 4 2 2 2 10 2 2 4" xfId="25072" xr:uid="{00000000-0005-0000-0000-0000ED070000}"/>
    <cellStyle name="Normal 4 2 2 2 10 2 3" xfId="10122" xr:uid="{00000000-0005-0000-0000-0000EE070000}"/>
    <cellStyle name="Normal 4 2 2 2 10 2 3 2" xfId="41468" xr:uid="{00000000-0005-0000-0000-0000EF070000}"/>
    <cellStyle name="Normal 4 2 2 2 10 2 3 3" xfId="28058" xr:uid="{00000000-0005-0000-0000-0000F0070000}"/>
    <cellStyle name="Normal 4 2 2 2 10 2 4" xfId="20656" xr:uid="{00000000-0005-0000-0000-0000F1070000}"/>
    <cellStyle name="Normal 4 2 2 2 10 2 5" xfId="35498" xr:uid="{00000000-0005-0000-0000-0000F2070000}"/>
    <cellStyle name="Normal 4 2 2 2 10 2 6" xfId="17670" xr:uid="{00000000-0005-0000-0000-0000F3070000}"/>
    <cellStyle name="Normal 4 2 2 2 10 3" xfId="5144" xr:uid="{00000000-0005-0000-0000-0000F4070000}"/>
    <cellStyle name="Normal 4 2 2 2 10 3 2" xfId="11179" xr:uid="{00000000-0005-0000-0000-0000F5070000}"/>
    <cellStyle name="Normal 4 2 2 2 10 3 2 2" xfId="42464" xr:uid="{00000000-0005-0000-0000-0000F6070000}"/>
    <cellStyle name="Normal 4 2 2 2 10 3 2 3" xfId="29054" xr:uid="{00000000-0005-0000-0000-0000F7070000}"/>
    <cellStyle name="Normal 4 2 2 2 10 3 3" xfId="23081" xr:uid="{00000000-0005-0000-0000-0000F8070000}"/>
    <cellStyle name="Normal 4 2 2 2 10 3 4" xfId="33507" xr:uid="{00000000-0005-0000-0000-0000F9070000}"/>
    <cellStyle name="Normal 4 2 2 2 10 3 5" xfId="15679" xr:uid="{00000000-0005-0000-0000-0000FA070000}"/>
    <cellStyle name="Normal 4 2 2 2 10 4" xfId="4149" xr:uid="{00000000-0005-0000-0000-0000FB070000}"/>
    <cellStyle name="Normal 4 2 2 2 10 4 2" xfId="36928" xr:uid="{00000000-0005-0000-0000-0000FC070000}"/>
    <cellStyle name="Normal 4 2 2 2 10 4 3" xfId="22086" xr:uid="{00000000-0005-0000-0000-0000FD070000}"/>
    <cellStyle name="Normal 4 2 2 2 10 5" xfId="8131" xr:uid="{00000000-0005-0000-0000-0000FE070000}"/>
    <cellStyle name="Normal 4 2 2 2 10 5 2" xfId="39477" xr:uid="{00000000-0005-0000-0000-0000FF070000}"/>
    <cellStyle name="Normal 4 2 2 2 10 5 3" xfId="26067" xr:uid="{00000000-0005-0000-0000-000000080000}"/>
    <cellStyle name="Normal 4 2 2 2 10 6" xfId="18665" xr:uid="{00000000-0005-0000-0000-000001080000}"/>
    <cellStyle name="Normal 4 2 2 2 10 7" xfId="32512" xr:uid="{00000000-0005-0000-0000-000002080000}"/>
    <cellStyle name="Normal 4 2 2 2 10 8" xfId="14684" xr:uid="{00000000-0005-0000-0000-000003080000}"/>
    <cellStyle name="Normal 4 2 2 2 11" xfId="1168" xr:uid="{00000000-0005-0000-0000-000004080000}"/>
    <cellStyle name="Normal 4 2 2 2 11 2" xfId="2165" xr:uid="{00000000-0005-0000-0000-000005080000}"/>
    <cellStyle name="Normal 4 2 2 2 11 2 2" xfId="6582" xr:uid="{00000000-0005-0000-0000-000006080000}"/>
    <cellStyle name="Normal 4 2 2 2 11 2 2 2" xfId="12615" xr:uid="{00000000-0005-0000-0000-000007080000}"/>
    <cellStyle name="Normal 4 2 2 2 11 2 2 2 2" xfId="43900" xr:uid="{00000000-0005-0000-0000-000008080000}"/>
    <cellStyle name="Normal 4 2 2 2 11 2 2 2 3" xfId="30490" xr:uid="{00000000-0005-0000-0000-000009080000}"/>
    <cellStyle name="Normal 4 2 2 2 11 2 2 3" xfId="37928" xr:uid="{00000000-0005-0000-0000-00000A080000}"/>
    <cellStyle name="Normal 4 2 2 2 11 2 2 4" xfId="24518" xr:uid="{00000000-0005-0000-0000-00000B080000}"/>
    <cellStyle name="Normal 4 2 2 2 11 2 3" xfId="9568" xr:uid="{00000000-0005-0000-0000-00000C080000}"/>
    <cellStyle name="Normal 4 2 2 2 11 2 3 2" xfId="40914" xr:uid="{00000000-0005-0000-0000-00000D080000}"/>
    <cellStyle name="Normal 4 2 2 2 11 2 3 3" xfId="27504" xr:uid="{00000000-0005-0000-0000-00000E080000}"/>
    <cellStyle name="Normal 4 2 2 2 11 2 4" xfId="20102" xr:uid="{00000000-0005-0000-0000-00000F080000}"/>
    <cellStyle name="Normal 4 2 2 2 11 2 5" xfId="34944" xr:uid="{00000000-0005-0000-0000-000010080000}"/>
    <cellStyle name="Normal 4 2 2 2 11 2 6" xfId="17116" xr:uid="{00000000-0005-0000-0000-000011080000}"/>
    <cellStyle name="Normal 4 2 2 2 11 3" xfId="5586" xr:uid="{00000000-0005-0000-0000-000012080000}"/>
    <cellStyle name="Normal 4 2 2 2 11 3 2" xfId="11619" xr:uid="{00000000-0005-0000-0000-000013080000}"/>
    <cellStyle name="Normal 4 2 2 2 11 3 2 2" xfId="42904" xr:uid="{00000000-0005-0000-0000-000014080000}"/>
    <cellStyle name="Normal 4 2 2 2 11 3 2 3" xfId="29494" xr:uid="{00000000-0005-0000-0000-000015080000}"/>
    <cellStyle name="Normal 4 2 2 2 11 3 3" xfId="23522" xr:uid="{00000000-0005-0000-0000-000016080000}"/>
    <cellStyle name="Normal 4 2 2 2 11 3 4" xfId="33948" xr:uid="{00000000-0005-0000-0000-000017080000}"/>
    <cellStyle name="Normal 4 2 2 2 11 3 5" xfId="16120" xr:uid="{00000000-0005-0000-0000-000018080000}"/>
    <cellStyle name="Normal 4 2 2 2 11 4" xfId="3595" xr:uid="{00000000-0005-0000-0000-000019080000}"/>
    <cellStyle name="Normal 4 2 2 2 11 4 2" xfId="36374" xr:uid="{00000000-0005-0000-0000-00001A080000}"/>
    <cellStyle name="Normal 4 2 2 2 11 4 3" xfId="21532" xr:uid="{00000000-0005-0000-0000-00001B080000}"/>
    <cellStyle name="Normal 4 2 2 2 11 5" xfId="8572" xr:uid="{00000000-0005-0000-0000-00001C080000}"/>
    <cellStyle name="Normal 4 2 2 2 11 5 2" xfId="39918" xr:uid="{00000000-0005-0000-0000-00001D080000}"/>
    <cellStyle name="Normal 4 2 2 2 11 5 3" xfId="26508" xr:uid="{00000000-0005-0000-0000-00001E080000}"/>
    <cellStyle name="Normal 4 2 2 2 11 6" xfId="19106" xr:uid="{00000000-0005-0000-0000-00001F080000}"/>
    <cellStyle name="Normal 4 2 2 2 11 7" xfId="31958" xr:uid="{00000000-0005-0000-0000-000020080000}"/>
    <cellStyle name="Normal 4 2 2 2 11 8" xfId="14130" xr:uid="{00000000-0005-0000-0000-000021080000}"/>
    <cellStyle name="Normal 4 2 2 2 12" xfId="1723" xr:uid="{00000000-0005-0000-0000-000022080000}"/>
    <cellStyle name="Normal 4 2 2 2 12 2" xfId="6141" xr:uid="{00000000-0005-0000-0000-000023080000}"/>
    <cellStyle name="Normal 4 2 2 2 12 2 2" xfId="12174" xr:uid="{00000000-0005-0000-0000-000024080000}"/>
    <cellStyle name="Normal 4 2 2 2 12 2 2 2" xfId="43459" xr:uid="{00000000-0005-0000-0000-000025080000}"/>
    <cellStyle name="Normal 4 2 2 2 12 2 2 3" xfId="30049" xr:uid="{00000000-0005-0000-0000-000026080000}"/>
    <cellStyle name="Normal 4 2 2 2 12 2 3" xfId="37487" xr:uid="{00000000-0005-0000-0000-000027080000}"/>
    <cellStyle name="Normal 4 2 2 2 12 2 4" xfId="24077" xr:uid="{00000000-0005-0000-0000-000028080000}"/>
    <cellStyle name="Normal 4 2 2 2 12 3" xfId="9127" xr:uid="{00000000-0005-0000-0000-000029080000}"/>
    <cellStyle name="Normal 4 2 2 2 12 3 2" xfId="40473" xr:uid="{00000000-0005-0000-0000-00002A080000}"/>
    <cellStyle name="Normal 4 2 2 2 12 3 3" xfId="27063" xr:uid="{00000000-0005-0000-0000-00002B080000}"/>
    <cellStyle name="Normal 4 2 2 2 12 4" xfId="19661" xr:uid="{00000000-0005-0000-0000-00002C080000}"/>
    <cellStyle name="Normal 4 2 2 2 12 5" xfId="34503" xr:uid="{00000000-0005-0000-0000-00002D080000}"/>
    <cellStyle name="Normal 4 2 2 2 12 6" xfId="16675" xr:uid="{00000000-0005-0000-0000-00002E080000}"/>
    <cellStyle name="Normal 4 2 2 2 13" xfId="4590" xr:uid="{00000000-0005-0000-0000-00002F080000}"/>
    <cellStyle name="Normal 4 2 2 2 13 2" xfId="10624" xr:uid="{00000000-0005-0000-0000-000030080000}"/>
    <cellStyle name="Normal 4 2 2 2 13 2 2" xfId="41911" xr:uid="{00000000-0005-0000-0000-000031080000}"/>
    <cellStyle name="Normal 4 2 2 2 13 2 3" xfId="28501" xr:uid="{00000000-0005-0000-0000-000032080000}"/>
    <cellStyle name="Normal 4 2 2 2 13 3" xfId="22527" xr:uid="{00000000-0005-0000-0000-000033080000}"/>
    <cellStyle name="Normal 4 2 2 2 13 4" xfId="32953" xr:uid="{00000000-0005-0000-0000-000034080000}"/>
    <cellStyle name="Normal 4 2 2 2 13 5" xfId="15125" xr:uid="{00000000-0005-0000-0000-000035080000}"/>
    <cellStyle name="Normal 4 2 2 2 14" xfId="3154" xr:uid="{00000000-0005-0000-0000-000036080000}"/>
    <cellStyle name="Normal 4 2 2 2 14 2" xfId="35933" xr:uid="{00000000-0005-0000-0000-000037080000}"/>
    <cellStyle name="Normal 4 2 2 2 14 3" xfId="21091" xr:uid="{00000000-0005-0000-0000-000038080000}"/>
    <cellStyle name="Normal 4 2 2 2 15" xfId="7577" xr:uid="{00000000-0005-0000-0000-000039080000}"/>
    <cellStyle name="Normal 4 2 2 2 15 2" xfId="38923" xr:uid="{00000000-0005-0000-0000-00003A080000}"/>
    <cellStyle name="Normal 4 2 2 2 15 3" xfId="25513" xr:uid="{00000000-0005-0000-0000-00003B080000}"/>
    <cellStyle name="Normal 4 2 2 2 16" xfId="18111" xr:uid="{00000000-0005-0000-0000-00003C080000}"/>
    <cellStyle name="Normal 4 2 2 2 17" xfId="31517" xr:uid="{00000000-0005-0000-0000-00003D080000}"/>
    <cellStyle name="Normal 4 2 2 2 18" xfId="13689" xr:uid="{00000000-0005-0000-0000-00003E080000}"/>
    <cellStyle name="Normal 4 2 2 2 2" xfId="149" xr:uid="{00000000-0005-0000-0000-00003F080000}"/>
    <cellStyle name="Normal 4 2 2 2 2 10" xfId="3172" xr:uid="{00000000-0005-0000-0000-000040080000}"/>
    <cellStyle name="Normal 4 2 2 2 2 10 2" xfId="35951" xr:uid="{00000000-0005-0000-0000-000041080000}"/>
    <cellStyle name="Normal 4 2 2 2 2 10 3" xfId="21109" xr:uid="{00000000-0005-0000-0000-000042080000}"/>
    <cellStyle name="Normal 4 2 2 2 2 11" xfId="7613" xr:uid="{00000000-0005-0000-0000-000043080000}"/>
    <cellStyle name="Normal 4 2 2 2 2 11 2" xfId="38959" xr:uid="{00000000-0005-0000-0000-000044080000}"/>
    <cellStyle name="Normal 4 2 2 2 2 11 3" xfId="25549" xr:uid="{00000000-0005-0000-0000-000045080000}"/>
    <cellStyle name="Normal 4 2 2 2 2 12" xfId="18147" xr:uid="{00000000-0005-0000-0000-000046080000}"/>
    <cellStyle name="Normal 4 2 2 2 2 13" xfId="31535" xr:uid="{00000000-0005-0000-0000-000047080000}"/>
    <cellStyle name="Normal 4 2 2 2 2 14" xfId="13707" xr:uid="{00000000-0005-0000-0000-000048080000}"/>
    <cellStyle name="Normal 4 2 2 2 2 2" xfId="371" xr:uid="{00000000-0005-0000-0000-000049080000}"/>
    <cellStyle name="Normal 4 2 2 2 2 2 10" xfId="13811" xr:uid="{00000000-0005-0000-0000-00004A080000}"/>
    <cellStyle name="Normal 4 2 2 2 2 2 2" xfId="805" xr:uid="{00000000-0005-0000-0000-00004B080000}"/>
    <cellStyle name="Normal 4 2 2 2 2 2 2 2" xfId="2841" xr:uid="{00000000-0005-0000-0000-00004C080000}"/>
    <cellStyle name="Normal 4 2 2 2 2 2 2 2 2" xfId="7258" xr:uid="{00000000-0005-0000-0000-00004D080000}"/>
    <cellStyle name="Normal 4 2 2 2 2 2 2 2 2 2" xfId="13291" xr:uid="{00000000-0005-0000-0000-00004E080000}"/>
    <cellStyle name="Normal 4 2 2 2 2 2 2 2 2 2 2" xfId="44576" xr:uid="{00000000-0005-0000-0000-00004F080000}"/>
    <cellStyle name="Normal 4 2 2 2 2 2 2 2 2 2 3" xfId="31166" xr:uid="{00000000-0005-0000-0000-000050080000}"/>
    <cellStyle name="Normal 4 2 2 2 2 2 2 2 2 3" xfId="38604" xr:uid="{00000000-0005-0000-0000-000051080000}"/>
    <cellStyle name="Normal 4 2 2 2 2 2 2 2 2 4" xfId="25194" xr:uid="{00000000-0005-0000-0000-000052080000}"/>
    <cellStyle name="Normal 4 2 2 2 2 2 2 2 3" xfId="10244" xr:uid="{00000000-0005-0000-0000-000053080000}"/>
    <cellStyle name="Normal 4 2 2 2 2 2 2 2 3 2" xfId="41590" xr:uid="{00000000-0005-0000-0000-000054080000}"/>
    <cellStyle name="Normal 4 2 2 2 2 2 2 2 3 3" xfId="28180" xr:uid="{00000000-0005-0000-0000-000055080000}"/>
    <cellStyle name="Normal 4 2 2 2 2 2 2 2 4" xfId="20778" xr:uid="{00000000-0005-0000-0000-000056080000}"/>
    <cellStyle name="Normal 4 2 2 2 2 2 2 2 5" xfId="35620" xr:uid="{00000000-0005-0000-0000-000057080000}"/>
    <cellStyle name="Normal 4 2 2 2 2 2 2 2 6" xfId="17792" xr:uid="{00000000-0005-0000-0000-000058080000}"/>
    <cellStyle name="Normal 4 2 2 2 2 2 2 3" xfId="5266" xr:uid="{00000000-0005-0000-0000-000059080000}"/>
    <cellStyle name="Normal 4 2 2 2 2 2 2 3 2" xfId="11300" xr:uid="{00000000-0005-0000-0000-00005A080000}"/>
    <cellStyle name="Normal 4 2 2 2 2 2 2 3 2 2" xfId="42585" xr:uid="{00000000-0005-0000-0000-00005B080000}"/>
    <cellStyle name="Normal 4 2 2 2 2 2 2 3 2 3" xfId="29175" xr:uid="{00000000-0005-0000-0000-00005C080000}"/>
    <cellStyle name="Normal 4 2 2 2 2 2 2 3 3" xfId="23203" xr:uid="{00000000-0005-0000-0000-00005D080000}"/>
    <cellStyle name="Normal 4 2 2 2 2 2 2 3 4" xfId="33629" xr:uid="{00000000-0005-0000-0000-00005E080000}"/>
    <cellStyle name="Normal 4 2 2 2 2 2 2 3 5" xfId="15801" xr:uid="{00000000-0005-0000-0000-00005F080000}"/>
    <cellStyle name="Normal 4 2 2 2 2 2 2 4" xfId="4271" xr:uid="{00000000-0005-0000-0000-000060080000}"/>
    <cellStyle name="Normal 4 2 2 2 2 2 2 4 2" xfId="37050" xr:uid="{00000000-0005-0000-0000-000061080000}"/>
    <cellStyle name="Normal 4 2 2 2 2 2 2 4 3" xfId="22208" xr:uid="{00000000-0005-0000-0000-000062080000}"/>
    <cellStyle name="Normal 4 2 2 2 2 2 2 5" xfId="8253" xr:uid="{00000000-0005-0000-0000-000063080000}"/>
    <cellStyle name="Normal 4 2 2 2 2 2 2 5 2" xfId="39599" xr:uid="{00000000-0005-0000-0000-000064080000}"/>
    <cellStyle name="Normal 4 2 2 2 2 2 2 5 3" xfId="26189" xr:uid="{00000000-0005-0000-0000-000065080000}"/>
    <cellStyle name="Normal 4 2 2 2 2 2 2 6" xfId="18787" xr:uid="{00000000-0005-0000-0000-000066080000}"/>
    <cellStyle name="Normal 4 2 2 2 2 2 2 7" xfId="32634" xr:uid="{00000000-0005-0000-0000-000067080000}"/>
    <cellStyle name="Normal 4 2 2 2 2 2 2 8" xfId="14806" xr:uid="{00000000-0005-0000-0000-000068080000}"/>
    <cellStyle name="Normal 4 2 2 2 2 2 3" xfId="1410" xr:uid="{00000000-0005-0000-0000-000069080000}"/>
    <cellStyle name="Normal 4 2 2 2 2 2 3 2" xfId="2407" xr:uid="{00000000-0005-0000-0000-00006A080000}"/>
    <cellStyle name="Normal 4 2 2 2 2 2 3 2 2" xfId="6824" xr:uid="{00000000-0005-0000-0000-00006B080000}"/>
    <cellStyle name="Normal 4 2 2 2 2 2 3 2 2 2" xfId="12857" xr:uid="{00000000-0005-0000-0000-00006C080000}"/>
    <cellStyle name="Normal 4 2 2 2 2 2 3 2 2 2 2" xfId="44142" xr:uid="{00000000-0005-0000-0000-00006D080000}"/>
    <cellStyle name="Normal 4 2 2 2 2 2 3 2 2 2 3" xfId="30732" xr:uid="{00000000-0005-0000-0000-00006E080000}"/>
    <cellStyle name="Normal 4 2 2 2 2 2 3 2 2 3" xfId="38170" xr:uid="{00000000-0005-0000-0000-00006F080000}"/>
    <cellStyle name="Normal 4 2 2 2 2 2 3 2 2 4" xfId="24760" xr:uid="{00000000-0005-0000-0000-000070080000}"/>
    <cellStyle name="Normal 4 2 2 2 2 2 3 2 3" xfId="9810" xr:uid="{00000000-0005-0000-0000-000071080000}"/>
    <cellStyle name="Normal 4 2 2 2 2 2 3 2 3 2" xfId="41156" xr:uid="{00000000-0005-0000-0000-000072080000}"/>
    <cellStyle name="Normal 4 2 2 2 2 2 3 2 3 3" xfId="27746" xr:uid="{00000000-0005-0000-0000-000073080000}"/>
    <cellStyle name="Normal 4 2 2 2 2 2 3 2 4" xfId="20344" xr:uid="{00000000-0005-0000-0000-000074080000}"/>
    <cellStyle name="Normal 4 2 2 2 2 2 3 2 5" xfId="35186" xr:uid="{00000000-0005-0000-0000-000075080000}"/>
    <cellStyle name="Normal 4 2 2 2 2 2 3 2 6" xfId="17358" xr:uid="{00000000-0005-0000-0000-000076080000}"/>
    <cellStyle name="Normal 4 2 2 2 2 2 3 3" xfId="5828" xr:uid="{00000000-0005-0000-0000-000077080000}"/>
    <cellStyle name="Normal 4 2 2 2 2 2 3 3 2" xfId="11861" xr:uid="{00000000-0005-0000-0000-000078080000}"/>
    <cellStyle name="Normal 4 2 2 2 2 2 3 3 2 2" xfId="43146" xr:uid="{00000000-0005-0000-0000-000079080000}"/>
    <cellStyle name="Normal 4 2 2 2 2 2 3 3 2 3" xfId="29736" xr:uid="{00000000-0005-0000-0000-00007A080000}"/>
    <cellStyle name="Normal 4 2 2 2 2 2 3 3 3" xfId="23764" xr:uid="{00000000-0005-0000-0000-00007B080000}"/>
    <cellStyle name="Normal 4 2 2 2 2 2 3 3 4" xfId="34190" xr:uid="{00000000-0005-0000-0000-00007C080000}"/>
    <cellStyle name="Normal 4 2 2 2 2 2 3 3 5" xfId="16362" xr:uid="{00000000-0005-0000-0000-00007D080000}"/>
    <cellStyle name="Normal 4 2 2 2 2 2 3 4" xfId="3837" xr:uid="{00000000-0005-0000-0000-00007E080000}"/>
    <cellStyle name="Normal 4 2 2 2 2 2 3 4 2" xfId="36616" xr:uid="{00000000-0005-0000-0000-00007F080000}"/>
    <cellStyle name="Normal 4 2 2 2 2 2 3 4 3" xfId="21774" xr:uid="{00000000-0005-0000-0000-000080080000}"/>
    <cellStyle name="Normal 4 2 2 2 2 2 3 5" xfId="8814" xr:uid="{00000000-0005-0000-0000-000081080000}"/>
    <cellStyle name="Normal 4 2 2 2 2 2 3 5 2" xfId="40160" xr:uid="{00000000-0005-0000-0000-000082080000}"/>
    <cellStyle name="Normal 4 2 2 2 2 2 3 5 3" xfId="26750" xr:uid="{00000000-0005-0000-0000-000083080000}"/>
    <cellStyle name="Normal 4 2 2 2 2 2 3 6" xfId="19348" xr:uid="{00000000-0005-0000-0000-000084080000}"/>
    <cellStyle name="Normal 4 2 2 2 2 2 3 7" xfId="32200" xr:uid="{00000000-0005-0000-0000-000085080000}"/>
    <cellStyle name="Normal 4 2 2 2 2 2 3 8" xfId="14372" xr:uid="{00000000-0005-0000-0000-000086080000}"/>
    <cellStyle name="Normal 4 2 2 2 2 2 4" xfId="1845" xr:uid="{00000000-0005-0000-0000-000087080000}"/>
    <cellStyle name="Normal 4 2 2 2 2 2 4 2" xfId="6263" xr:uid="{00000000-0005-0000-0000-000088080000}"/>
    <cellStyle name="Normal 4 2 2 2 2 2 4 2 2" xfId="12296" xr:uid="{00000000-0005-0000-0000-000089080000}"/>
    <cellStyle name="Normal 4 2 2 2 2 2 4 2 2 2" xfId="43581" xr:uid="{00000000-0005-0000-0000-00008A080000}"/>
    <cellStyle name="Normal 4 2 2 2 2 2 4 2 2 3" xfId="30171" xr:uid="{00000000-0005-0000-0000-00008B080000}"/>
    <cellStyle name="Normal 4 2 2 2 2 2 4 2 3" xfId="37609" xr:uid="{00000000-0005-0000-0000-00008C080000}"/>
    <cellStyle name="Normal 4 2 2 2 2 2 4 2 4" xfId="24199" xr:uid="{00000000-0005-0000-0000-00008D080000}"/>
    <cellStyle name="Normal 4 2 2 2 2 2 4 3" xfId="9249" xr:uid="{00000000-0005-0000-0000-00008E080000}"/>
    <cellStyle name="Normal 4 2 2 2 2 2 4 3 2" xfId="40595" xr:uid="{00000000-0005-0000-0000-00008F080000}"/>
    <cellStyle name="Normal 4 2 2 2 2 2 4 3 3" xfId="27185" xr:uid="{00000000-0005-0000-0000-000090080000}"/>
    <cellStyle name="Normal 4 2 2 2 2 2 4 4" xfId="19783" xr:uid="{00000000-0005-0000-0000-000091080000}"/>
    <cellStyle name="Normal 4 2 2 2 2 2 4 5" xfId="34625" xr:uid="{00000000-0005-0000-0000-000092080000}"/>
    <cellStyle name="Normal 4 2 2 2 2 2 4 6" xfId="16797" xr:uid="{00000000-0005-0000-0000-000093080000}"/>
    <cellStyle name="Normal 4 2 2 2 2 2 5" xfId="4832" xr:uid="{00000000-0005-0000-0000-000094080000}"/>
    <cellStyle name="Normal 4 2 2 2 2 2 5 2" xfId="10867" xr:uid="{00000000-0005-0000-0000-000095080000}"/>
    <cellStyle name="Normal 4 2 2 2 2 2 5 2 2" xfId="42152" xr:uid="{00000000-0005-0000-0000-000096080000}"/>
    <cellStyle name="Normal 4 2 2 2 2 2 5 2 3" xfId="28742" xr:uid="{00000000-0005-0000-0000-000097080000}"/>
    <cellStyle name="Normal 4 2 2 2 2 2 5 3" xfId="22769" xr:uid="{00000000-0005-0000-0000-000098080000}"/>
    <cellStyle name="Normal 4 2 2 2 2 2 5 4" xfId="33195" xr:uid="{00000000-0005-0000-0000-000099080000}"/>
    <cellStyle name="Normal 4 2 2 2 2 2 5 5" xfId="15367" xr:uid="{00000000-0005-0000-0000-00009A080000}"/>
    <cellStyle name="Normal 4 2 2 2 2 2 6" xfId="3276" xr:uid="{00000000-0005-0000-0000-00009B080000}"/>
    <cellStyle name="Normal 4 2 2 2 2 2 6 2" xfId="36055" xr:uid="{00000000-0005-0000-0000-00009C080000}"/>
    <cellStyle name="Normal 4 2 2 2 2 2 6 3" xfId="21213" xr:uid="{00000000-0005-0000-0000-00009D080000}"/>
    <cellStyle name="Normal 4 2 2 2 2 2 7" xfId="7819" xr:uid="{00000000-0005-0000-0000-00009E080000}"/>
    <cellStyle name="Normal 4 2 2 2 2 2 7 2" xfId="39165" xr:uid="{00000000-0005-0000-0000-00009F080000}"/>
    <cellStyle name="Normal 4 2 2 2 2 2 7 3" xfId="25755" xr:uid="{00000000-0005-0000-0000-0000A0080000}"/>
    <cellStyle name="Normal 4 2 2 2 2 2 8" xfId="18353" xr:uid="{00000000-0005-0000-0000-0000A1080000}"/>
    <cellStyle name="Normal 4 2 2 2 2 2 9" xfId="31639" xr:uid="{00000000-0005-0000-0000-0000A2080000}"/>
    <cellStyle name="Normal 4 2 2 2 2 3" xfId="473" xr:uid="{00000000-0005-0000-0000-0000A3080000}"/>
    <cellStyle name="Normal 4 2 2 2 2 3 10" xfId="13913" xr:uid="{00000000-0005-0000-0000-0000A4080000}"/>
    <cellStyle name="Normal 4 2 2 2 2 3 2" xfId="907" xr:uid="{00000000-0005-0000-0000-0000A5080000}"/>
    <cellStyle name="Normal 4 2 2 2 2 3 2 2" xfId="2943" xr:uid="{00000000-0005-0000-0000-0000A6080000}"/>
    <cellStyle name="Normal 4 2 2 2 2 3 2 2 2" xfId="7360" xr:uid="{00000000-0005-0000-0000-0000A7080000}"/>
    <cellStyle name="Normal 4 2 2 2 2 3 2 2 2 2" xfId="13393" xr:uid="{00000000-0005-0000-0000-0000A8080000}"/>
    <cellStyle name="Normal 4 2 2 2 2 3 2 2 2 2 2" xfId="44678" xr:uid="{00000000-0005-0000-0000-0000A9080000}"/>
    <cellStyle name="Normal 4 2 2 2 2 3 2 2 2 2 3" xfId="31268" xr:uid="{00000000-0005-0000-0000-0000AA080000}"/>
    <cellStyle name="Normal 4 2 2 2 2 3 2 2 2 3" xfId="38706" xr:uid="{00000000-0005-0000-0000-0000AB080000}"/>
    <cellStyle name="Normal 4 2 2 2 2 3 2 2 2 4" xfId="25296" xr:uid="{00000000-0005-0000-0000-0000AC080000}"/>
    <cellStyle name="Normal 4 2 2 2 2 3 2 2 3" xfId="10346" xr:uid="{00000000-0005-0000-0000-0000AD080000}"/>
    <cellStyle name="Normal 4 2 2 2 2 3 2 2 3 2" xfId="41692" xr:uid="{00000000-0005-0000-0000-0000AE080000}"/>
    <cellStyle name="Normal 4 2 2 2 2 3 2 2 3 3" xfId="28282" xr:uid="{00000000-0005-0000-0000-0000AF080000}"/>
    <cellStyle name="Normal 4 2 2 2 2 3 2 2 4" xfId="20880" xr:uid="{00000000-0005-0000-0000-0000B0080000}"/>
    <cellStyle name="Normal 4 2 2 2 2 3 2 2 5" xfId="35722" xr:uid="{00000000-0005-0000-0000-0000B1080000}"/>
    <cellStyle name="Normal 4 2 2 2 2 3 2 2 6" xfId="17894" xr:uid="{00000000-0005-0000-0000-0000B2080000}"/>
    <cellStyle name="Normal 4 2 2 2 2 3 2 3" xfId="5368" xr:uid="{00000000-0005-0000-0000-0000B3080000}"/>
    <cellStyle name="Normal 4 2 2 2 2 3 2 3 2" xfId="11402" xr:uid="{00000000-0005-0000-0000-0000B4080000}"/>
    <cellStyle name="Normal 4 2 2 2 2 3 2 3 2 2" xfId="42687" xr:uid="{00000000-0005-0000-0000-0000B5080000}"/>
    <cellStyle name="Normal 4 2 2 2 2 3 2 3 2 3" xfId="29277" xr:uid="{00000000-0005-0000-0000-0000B6080000}"/>
    <cellStyle name="Normal 4 2 2 2 2 3 2 3 3" xfId="23305" xr:uid="{00000000-0005-0000-0000-0000B7080000}"/>
    <cellStyle name="Normal 4 2 2 2 2 3 2 3 4" xfId="33731" xr:uid="{00000000-0005-0000-0000-0000B8080000}"/>
    <cellStyle name="Normal 4 2 2 2 2 3 2 3 5" xfId="15903" xr:uid="{00000000-0005-0000-0000-0000B9080000}"/>
    <cellStyle name="Normal 4 2 2 2 2 3 2 4" xfId="4373" xr:uid="{00000000-0005-0000-0000-0000BA080000}"/>
    <cellStyle name="Normal 4 2 2 2 2 3 2 4 2" xfId="37152" xr:uid="{00000000-0005-0000-0000-0000BB080000}"/>
    <cellStyle name="Normal 4 2 2 2 2 3 2 4 3" xfId="22310" xr:uid="{00000000-0005-0000-0000-0000BC080000}"/>
    <cellStyle name="Normal 4 2 2 2 2 3 2 5" xfId="8355" xr:uid="{00000000-0005-0000-0000-0000BD080000}"/>
    <cellStyle name="Normal 4 2 2 2 2 3 2 5 2" xfId="39701" xr:uid="{00000000-0005-0000-0000-0000BE080000}"/>
    <cellStyle name="Normal 4 2 2 2 2 3 2 5 3" xfId="26291" xr:uid="{00000000-0005-0000-0000-0000BF080000}"/>
    <cellStyle name="Normal 4 2 2 2 2 3 2 6" xfId="18889" xr:uid="{00000000-0005-0000-0000-0000C0080000}"/>
    <cellStyle name="Normal 4 2 2 2 2 3 2 7" xfId="32736" xr:uid="{00000000-0005-0000-0000-0000C1080000}"/>
    <cellStyle name="Normal 4 2 2 2 2 3 2 8" xfId="14908" xr:uid="{00000000-0005-0000-0000-0000C2080000}"/>
    <cellStyle name="Normal 4 2 2 2 2 3 3" xfId="1512" xr:uid="{00000000-0005-0000-0000-0000C3080000}"/>
    <cellStyle name="Normal 4 2 2 2 2 3 3 2" xfId="2509" xr:uid="{00000000-0005-0000-0000-0000C4080000}"/>
    <cellStyle name="Normal 4 2 2 2 2 3 3 2 2" xfId="6926" xr:uid="{00000000-0005-0000-0000-0000C5080000}"/>
    <cellStyle name="Normal 4 2 2 2 2 3 3 2 2 2" xfId="12959" xr:uid="{00000000-0005-0000-0000-0000C6080000}"/>
    <cellStyle name="Normal 4 2 2 2 2 3 3 2 2 2 2" xfId="44244" xr:uid="{00000000-0005-0000-0000-0000C7080000}"/>
    <cellStyle name="Normal 4 2 2 2 2 3 3 2 2 2 3" xfId="30834" xr:uid="{00000000-0005-0000-0000-0000C8080000}"/>
    <cellStyle name="Normal 4 2 2 2 2 3 3 2 2 3" xfId="38272" xr:uid="{00000000-0005-0000-0000-0000C9080000}"/>
    <cellStyle name="Normal 4 2 2 2 2 3 3 2 2 4" xfId="24862" xr:uid="{00000000-0005-0000-0000-0000CA080000}"/>
    <cellStyle name="Normal 4 2 2 2 2 3 3 2 3" xfId="9912" xr:uid="{00000000-0005-0000-0000-0000CB080000}"/>
    <cellStyle name="Normal 4 2 2 2 2 3 3 2 3 2" xfId="41258" xr:uid="{00000000-0005-0000-0000-0000CC080000}"/>
    <cellStyle name="Normal 4 2 2 2 2 3 3 2 3 3" xfId="27848" xr:uid="{00000000-0005-0000-0000-0000CD080000}"/>
    <cellStyle name="Normal 4 2 2 2 2 3 3 2 4" xfId="20446" xr:uid="{00000000-0005-0000-0000-0000CE080000}"/>
    <cellStyle name="Normal 4 2 2 2 2 3 3 2 5" xfId="35288" xr:uid="{00000000-0005-0000-0000-0000CF080000}"/>
    <cellStyle name="Normal 4 2 2 2 2 3 3 2 6" xfId="17460" xr:uid="{00000000-0005-0000-0000-0000D0080000}"/>
    <cellStyle name="Normal 4 2 2 2 2 3 3 3" xfId="5930" xr:uid="{00000000-0005-0000-0000-0000D1080000}"/>
    <cellStyle name="Normal 4 2 2 2 2 3 3 3 2" xfId="11963" xr:uid="{00000000-0005-0000-0000-0000D2080000}"/>
    <cellStyle name="Normal 4 2 2 2 2 3 3 3 2 2" xfId="43248" xr:uid="{00000000-0005-0000-0000-0000D3080000}"/>
    <cellStyle name="Normal 4 2 2 2 2 3 3 3 2 3" xfId="29838" xr:uid="{00000000-0005-0000-0000-0000D4080000}"/>
    <cellStyle name="Normal 4 2 2 2 2 3 3 3 3" xfId="23866" xr:uid="{00000000-0005-0000-0000-0000D5080000}"/>
    <cellStyle name="Normal 4 2 2 2 2 3 3 3 4" xfId="34292" xr:uid="{00000000-0005-0000-0000-0000D6080000}"/>
    <cellStyle name="Normal 4 2 2 2 2 3 3 3 5" xfId="16464" xr:uid="{00000000-0005-0000-0000-0000D7080000}"/>
    <cellStyle name="Normal 4 2 2 2 2 3 3 4" xfId="3939" xr:uid="{00000000-0005-0000-0000-0000D8080000}"/>
    <cellStyle name="Normal 4 2 2 2 2 3 3 4 2" xfId="36718" xr:uid="{00000000-0005-0000-0000-0000D9080000}"/>
    <cellStyle name="Normal 4 2 2 2 2 3 3 4 3" xfId="21876" xr:uid="{00000000-0005-0000-0000-0000DA080000}"/>
    <cellStyle name="Normal 4 2 2 2 2 3 3 5" xfId="8916" xr:uid="{00000000-0005-0000-0000-0000DB080000}"/>
    <cellStyle name="Normal 4 2 2 2 2 3 3 5 2" xfId="40262" xr:uid="{00000000-0005-0000-0000-0000DC080000}"/>
    <cellStyle name="Normal 4 2 2 2 2 3 3 5 3" xfId="26852" xr:uid="{00000000-0005-0000-0000-0000DD080000}"/>
    <cellStyle name="Normal 4 2 2 2 2 3 3 6" xfId="19450" xr:uid="{00000000-0005-0000-0000-0000DE080000}"/>
    <cellStyle name="Normal 4 2 2 2 2 3 3 7" xfId="32302" xr:uid="{00000000-0005-0000-0000-0000DF080000}"/>
    <cellStyle name="Normal 4 2 2 2 2 3 3 8" xfId="14474" xr:uid="{00000000-0005-0000-0000-0000E0080000}"/>
    <cellStyle name="Normal 4 2 2 2 2 3 4" xfId="1947" xr:uid="{00000000-0005-0000-0000-0000E1080000}"/>
    <cellStyle name="Normal 4 2 2 2 2 3 4 2" xfId="6365" xr:uid="{00000000-0005-0000-0000-0000E2080000}"/>
    <cellStyle name="Normal 4 2 2 2 2 3 4 2 2" xfId="12398" xr:uid="{00000000-0005-0000-0000-0000E3080000}"/>
    <cellStyle name="Normal 4 2 2 2 2 3 4 2 2 2" xfId="43683" xr:uid="{00000000-0005-0000-0000-0000E4080000}"/>
    <cellStyle name="Normal 4 2 2 2 2 3 4 2 2 3" xfId="30273" xr:uid="{00000000-0005-0000-0000-0000E5080000}"/>
    <cellStyle name="Normal 4 2 2 2 2 3 4 2 3" xfId="37711" xr:uid="{00000000-0005-0000-0000-0000E6080000}"/>
    <cellStyle name="Normal 4 2 2 2 2 3 4 2 4" xfId="24301" xr:uid="{00000000-0005-0000-0000-0000E7080000}"/>
    <cellStyle name="Normal 4 2 2 2 2 3 4 3" xfId="9351" xr:uid="{00000000-0005-0000-0000-0000E8080000}"/>
    <cellStyle name="Normal 4 2 2 2 2 3 4 3 2" xfId="40697" xr:uid="{00000000-0005-0000-0000-0000E9080000}"/>
    <cellStyle name="Normal 4 2 2 2 2 3 4 3 3" xfId="27287" xr:uid="{00000000-0005-0000-0000-0000EA080000}"/>
    <cellStyle name="Normal 4 2 2 2 2 3 4 4" xfId="19885" xr:uid="{00000000-0005-0000-0000-0000EB080000}"/>
    <cellStyle name="Normal 4 2 2 2 2 3 4 5" xfId="34727" xr:uid="{00000000-0005-0000-0000-0000EC080000}"/>
    <cellStyle name="Normal 4 2 2 2 2 3 4 6" xfId="16899" xr:uid="{00000000-0005-0000-0000-0000ED080000}"/>
    <cellStyle name="Normal 4 2 2 2 2 3 5" xfId="4934" xr:uid="{00000000-0005-0000-0000-0000EE080000}"/>
    <cellStyle name="Normal 4 2 2 2 2 3 5 2" xfId="10969" xr:uid="{00000000-0005-0000-0000-0000EF080000}"/>
    <cellStyle name="Normal 4 2 2 2 2 3 5 2 2" xfId="42254" xr:uid="{00000000-0005-0000-0000-0000F0080000}"/>
    <cellStyle name="Normal 4 2 2 2 2 3 5 2 3" xfId="28844" xr:uid="{00000000-0005-0000-0000-0000F1080000}"/>
    <cellStyle name="Normal 4 2 2 2 2 3 5 3" xfId="22871" xr:uid="{00000000-0005-0000-0000-0000F2080000}"/>
    <cellStyle name="Normal 4 2 2 2 2 3 5 4" xfId="33297" xr:uid="{00000000-0005-0000-0000-0000F3080000}"/>
    <cellStyle name="Normal 4 2 2 2 2 3 5 5" xfId="15469" xr:uid="{00000000-0005-0000-0000-0000F4080000}"/>
    <cellStyle name="Normal 4 2 2 2 2 3 6" xfId="3378" xr:uid="{00000000-0005-0000-0000-0000F5080000}"/>
    <cellStyle name="Normal 4 2 2 2 2 3 6 2" xfId="36157" xr:uid="{00000000-0005-0000-0000-0000F6080000}"/>
    <cellStyle name="Normal 4 2 2 2 2 3 6 3" xfId="21315" xr:uid="{00000000-0005-0000-0000-0000F7080000}"/>
    <cellStyle name="Normal 4 2 2 2 2 3 7" xfId="7921" xr:uid="{00000000-0005-0000-0000-0000F8080000}"/>
    <cellStyle name="Normal 4 2 2 2 2 3 7 2" xfId="39267" xr:uid="{00000000-0005-0000-0000-0000F9080000}"/>
    <cellStyle name="Normal 4 2 2 2 2 3 7 3" xfId="25857" xr:uid="{00000000-0005-0000-0000-0000FA080000}"/>
    <cellStyle name="Normal 4 2 2 2 2 3 8" xfId="18455" xr:uid="{00000000-0005-0000-0000-0000FB080000}"/>
    <cellStyle name="Normal 4 2 2 2 2 3 9" xfId="31741" xr:uid="{00000000-0005-0000-0000-0000FC080000}"/>
    <cellStyle name="Normal 4 2 2 2 2 4" xfId="599" xr:uid="{00000000-0005-0000-0000-0000FD080000}"/>
    <cellStyle name="Normal 4 2 2 2 2 4 10" xfId="14039" xr:uid="{00000000-0005-0000-0000-0000FE080000}"/>
    <cellStyle name="Normal 4 2 2 2 2 4 2" xfId="1033" xr:uid="{00000000-0005-0000-0000-0000FF080000}"/>
    <cellStyle name="Normal 4 2 2 2 2 4 2 2" xfId="3069" xr:uid="{00000000-0005-0000-0000-000000090000}"/>
    <cellStyle name="Normal 4 2 2 2 2 4 2 2 2" xfId="7486" xr:uid="{00000000-0005-0000-0000-000001090000}"/>
    <cellStyle name="Normal 4 2 2 2 2 4 2 2 2 2" xfId="13519" xr:uid="{00000000-0005-0000-0000-000002090000}"/>
    <cellStyle name="Normal 4 2 2 2 2 4 2 2 2 2 2" xfId="44804" xr:uid="{00000000-0005-0000-0000-000003090000}"/>
    <cellStyle name="Normal 4 2 2 2 2 4 2 2 2 2 3" xfId="31394" xr:uid="{00000000-0005-0000-0000-000004090000}"/>
    <cellStyle name="Normal 4 2 2 2 2 4 2 2 2 3" xfId="38832" xr:uid="{00000000-0005-0000-0000-000005090000}"/>
    <cellStyle name="Normal 4 2 2 2 2 4 2 2 2 4" xfId="25422" xr:uid="{00000000-0005-0000-0000-000006090000}"/>
    <cellStyle name="Normal 4 2 2 2 2 4 2 2 3" xfId="10472" xr:uid="{00000000-0005-0000-0000-000007090000}"/>
    <cellStyle name="Normal 4 2 2 2 2 4 2 2 3 2" xfId="41818" xr:uid="{00000000-0005-0000-0000-000008090000}"/>
    <cellStyle name="Normal 4 2 2 2 2 4 2 2 3 3" xfId="28408" xr:uid="{00000000-0005-0000-0000-000009090000}"/>
    <cellStyle name="Normal 4 2 2 2 2 4 2 2 4" xfId="21006" xr:uid="{00000000-0005-0000-0000-00000A090000}"/>
    <cellStyle name="Normal 4 2 2 2 2 4 2 2 5" xfId="35848" xr:uid="{00000000-0005-0000-0000-00000B090000}"/>
    <cellStyle name="Normal 4 2 2 2 2 4 2 2 6" xfId="18020" xr:uid="{00000000-0005-0000-0000-00000C090000}"/>
    <cellStyle name="Normal 4 2 2 2 2 4 2 3" xfId="5494" xr:uid="{00000000-0005-0000-0000-00000D090000}"/>
    <cellStyle name="Normal 4 2 2 2 2 4 2 3 2" xfId="11528" xr:uid="{00000000-0005-0000-0000-00000E090000}"/>
    <cellStyle name="Normal 4 2 2 2 2 4 2 3 2 2" xfId="42813" xr:uid="{00000000-0005-0000-0000-00000F090000}"/>
    <cellStyle name="Normal 4 2 2 2 2 4 2 3 2 3" xfId="29403" xr:uid="{00000000-0005-0000-0000-000010090000}"/>
    <cellStyle name="Normal 4 2 2 2 2 4 2 3 3" xfId="23431" xr:uid="{00000000-0005-0000-0000-000011090000}"/>
    <cellStyle name="Normal 4 2 2 2 2 4 2 3 4" xfId="33857" xr:uid="{00000000-0005-0000-0000-000012090000}"/>
    <cellStyle name="Normal 4 2 2 2 2 4 2 3 5" xfId="16029" xr:uid="{00000000-0005-0000-0000-000013090000}"/>
    <cellStyle name="Normal 4 2 2 2 2 4 2 4" xfId="4499" xr:uid="{00000000-0005-0000-0000-000014090000}"/>
    <cellStyle name="Normal 4 2 2 2 2 4 2 4 2" xfId="37278" xr:uid="{00000000-0005-0000-0000-000015090000}"/>
    <cellStyle name="Normal 4 2 2 2 2 4 2 4 3" xfId="22436" xr:uid="{00000000-0005-0000-0000-000016090000}"/>
    <cellStyle name="Normal 4 2 2 2 2 4 2 5" xfId="8481" xr:uid="{00000000-0005-0000-0000-000017090000}"/>
    <cellStyle name="Normal 4 2 2 2 2 4 2 5 2" xfId="39827" xr:uid="{00000000-0005-0000-0000-000018090000}"/>
    <cellStyle name="Normal 4 2 2 2 2 4 2 5 3" xfId="26417" xr:uid="{00000000-0005-0000-0000-000019090000}"/>
    <cellStyle name="Normal 4 2 2 2 2 4 2 6" xfId="19015" xr:uid="{00000000-0005-0000-0000-00001A090000}"/>
    <cellStyle name="Normal 4 2 2 2 2 4 2 7" xfId="32862" xr:uid="{00000000-0005-0000-0000-00001B090000}"/>
    <cellStyle name="Normal 4 2 2 2 2 4 2 8" xfId="15034" xr:uid="{00000000-0005-0000-0000-00001C090000}"/>
    <cellStyle name="Normal 4 2 2 2 2 4 3" xfId="1638" xr:uid="{00000000-0005-0000-0000-00001D090000}"/>
    <cellStyle name="Normal 4 2 2 2 2 4 3 2" xfId="2635" xr:uid="{00000000-0005-0000-0000-00001E090000}"/>
    <cellStyle name="Normal 4 2 2 2 2 4 3 2 2" xfId="7052" xr:uid="{00000000-0005-0000-0000-00001F090000}"/>
    <cellStyle name="Normal 4 2 2 2 2 4 3 2 2 2" xfId="13085" xr:uid="{00000000-0005-0000-0000-000020090000}"/>
    <cellStyle name="Normal 4 2 2 2 2 4 3 2 2 2 2" xfId="44370" xr:uid="{00000000-0005-0000-0000-000021090000}"/>
    <cellStyle name="Normal 4 2 2 2 2 4 3 2 2 2 3" xfId="30960" xr:uid="{00000000-0005-0000-0000-000022090000}"/>
    <cellStyle name="Normal 4 2 2 2 2 4 3 2 2 3" xfId="38398" xr:uid="{00000000-0005-0000-0000-000023090000}"/>
    <cellStyle name="Normal 4 2 2 2 2 4 3 2 2 4" xfId="24988" xr:uid="{00000000-0005-0000-0000-000024090000}"/>
    <cellStyle name="Normal 4 2 2 2 2 4 3 2 3" xfId="10038" xr:uid="{00000000-0005-0000-0000-000025090000}"/>
    <cellStyle name="Normal 4 2 2 2 2 4 3 2 3 2" xfId="41384" xr:uid="{00000000-0005-0000-0000-000026090000}"/>
    <cellStyle name="Normal 4 2 2 2 2 4 3 2 3 3" xfId="27974" xr:uid="{00000000-0005-0000-0000-000027090000}"/>
    <cellStyle name="Normal 4 2 2 2 2 4 3 2 4" xfId="20572" xr:uid="{00000000-0005-0000-0000-000028090000}"/>
    <cellStyle name="Normal 4 2 2 2 2 4 3 2 5" xfId="35414" xr:uid="{00000000-0005-0000-0000-000029090000}"/>
    <cellStyle name="Normal 4 2 2 2 2 4 3 2 6" xfId="17586" xr:uid="{00000000-0005-0000-0000-00002A090000}"/>
    <cellStyle name="Normal 4 2 2 2 2 4 3 3" xfId="6056" xr:uid="{00000000-0005-0000-0000-00002B090000}"/>
    <cellStyle name="Normal 4 2 2 2 2 4 3 3 2" xfId="12089" xr:uid="{00000000-0005-0000-0000-00002C090000}"/>
    <cellStyle name="Normal 4 2 2 2 2 4 3 3 2 2" xfId="43374" xr:uid="{00000000-0005-0000-0000-00002D090000}"/>
    <cellStyle name="Normal 4 2 2 2 2 4 3 3 2 3" xfId="29964" xr:uid="{00000000-0005-0000-0000-00002E090000}"/>
    <cellStyle name="Normal 4 2 2 2 2 4 3 3 3" xfId="23992" xr:uid="{00000000-0005-0000-0000-00002F090000}"/>
    <cellStyle name="Normal 4 2 2 2 2 4 3 3 4" xfId="34418" xr:uid="{00000000-0005-0000-0000-000030090000}"/>
    <cellStyle name="Normal 4 2 2 2 2 4 3 3 5" xfId="16590" xr:uid="{00000000-0005-0000-0000-000031090000}"/>
    <cellStyle name="Normal 4 2 2 2 2 4 3 4" xfId="4065" xr:uid="{00000000-0005-0000-0000-000032090000}"/>
    <cellStyle name="Normal 4 2 2 2 2 4 3 4 2" xfId="36844" xr:uid="{00000000-0005-0000-0000-000033090000}"/>
    <cellStyle name="Normal 4 2 2 2 2 4 3 4 3" xfId="22002" xr:uid="{00000000-0005-0000-0000-000034090000}"/>
    <cellStyle name="Normal 4 2 2 2 2 4 3 5" xfId="9042" xr:uid="{00000000-0005-0000-0000-000035090000}"/>
    <cellStyle name="Normal 4 2 2 2 2 4 3 5 2" xfId="40388" xr:uid="{00000000-0005-0000-0000-000036090000}"/>
    <cellStyle name="Normal 4 2 2 2 2 4 3 5 3" xfId="26978" xr:uid="{00000000-0005-0000-0000-000037090000}"/>
    <cellStyle name="Normal 4 2 2 2 2 4 3 6" xfId="19576" xr:uid="{00000000-0005-0000-0000-000038090000}"/>
    <cellStyle name="Normal 4 2 2 2 2 4 3 7" xfId="32428" xr:uid="{00000000-0005-0000-0000-000039090000}"/>
    <cellStyle name="Normal 4 2 2 2 2 4 3 8" xfId="14600" xr:uid="{00000000-0005-0000-0000-00003A090000}"/>
    <cellStyle name="Normal 4 2 2 2 2 4 4" xfId="2073" xr:uid="{00000000-0005-0000-0000-00003B090000}"/>
    <cellStyle name="Normal 4 2 2 2 2 4 4 2" xfId="6491" xr:uid="{00000000-0005-0000-0000-00003C090000}"/>
    <cellStyle name="Normal 4 2 2 2 2 4 4 2 2" xfId="12524" xr:uid="{00000000-0005-0000-0000-00003D090000}"/>
    <cellStyle name="Normal 4 2 2 2 2 4 4 2 2 2" xfId="43809" xr:uid="{00000000-0005-0000-0000-00003E090000}"/>
    <cellStyle name="Normal 4 2 2 2 2 4 4 2 2 3" xfId="30399" xr:uid="{00000000-0005-0000-0000-00003F090000}"/>
    <cellStyle name="Normal 4 2 2 2 2 4 4 2 3" xfId="37837" xr:uid="{00000000-0005-0000-0000-000040090000}"/>
    <cellStyle name="Normal 4 2 2 2 2 4 4 2 4" xfId="24427" xr:uid="{00000000-0005-0000-0000-000041090000}"/>
    <cellStyle name="Normal 4 2 2 2 2 4 4 3" xfId="9477" xr:uid="{00000000-0005-0000-0000-000042090000}"/>
    <cellStyle name="Normal 4 2 2 2 2 4 4 3 2" xfId="40823" xr:uid="{00000000-0005-0000-0000-000043090000}"/>
    <cellStyle name="Normal 4 2 2 2 2 4 4 3 3" xfId="27413" xr:uid="{00000000-0005-0000-0000-000044090000}"/>
    <cellStyle name="Normal 4 2 2 2 2 4 4 4" xfId="20011" xr:uid="{00000000-0005-0000-0000-000045090000}"/>
    <cellStyle name="Normal 4 2 2 2 2 4 4 5" xfId="34853" xr:uid="{00000000-0005-0000-0000-000046090000}"/>
    <cellStyle name="Normal 4 2 2 2 2 4 4 6" xfId="17025" xr:uid="{00000000-0005-0000-0000-000047090000}"/>
    <cellStyle name="Normal 4 2 2 2 2 4 5" xfId="5060" xr:uid="{00000000-0005-0000-0000-000048090000}"/>
    <cellStyle name="Normal 4 2 2 2 2 4 5 2" xfId="11095" xr:uid="{00000000-0005-0000-0000-000049090000}"/>
    <cellStyle name="Normal 4 2 2 2 2 4 5 2 2" xfId="42380" xr:uid="{00000000-0005-0000-0000-00004A090000}"/>
    <cellStyle name="Normal 4 2 2 2 2 4 5 2 3" xfId="28970" xr:uid="{00000000-0005-0000-0000-00004B090000}"/>
    <cellStyle name="Normal 4 2 2 2 2 4 5 3" xfId="22997" xr:uid="{00000000-0005-0000-0000-00004C090000}"/>
    <cellStyle name="Normal 4 2 2 2 2 4 5 4" xfId="33423" xr:uid="{00000000-0005-0000-0000-00004D090000}"/>
    <cellStyle name="Normal 4 2 2 2 2 4 5 5" xfId="15595" xr:uid="{00000000-0005-0000-0000-00004E090000}"/>
    <cellStyle name="Normal 4 2 2 2 2 4 6" xfId="3504" xr:uid="{00000000-0005-0000-0000-00004F090000}"/>
    <cellStyle name="Normal 4 2 2 2 2 4 6 2" xfId="36283" xr:uid="{00000000-0005-0000-0000-000050090000}"/>
    <cellStyle name="Normal 4 2 2 2 2 4 6 3" xfId="21441" xr:uid="{00000000-0005-0000-0000-000051090000}"/>
    <cellStyle name="Normal 4 2 2 2 2 4 7" xfId="8047" xr:uid="{00000000-0005-0000-0000-000052090000}"/>
    <cellStyle name="Normal 4 2 2 2 2 4 7 2" xfId="39393" xr:uid="{00000000-0005-0000-0000-000053090000}"/>
    <cellStyle name="Normal 4 2 2 2 2 4 7 3" xfId="25983" xr:uid="{00000000-0005-0000-0000-000054090000}"/>
    <cellStyle name="Normal 4 2 2 2 2 4 8" xfId="18581" xr:uid="{00000000-0005-0000-0000-000055090000}"/>
    <cellStyle name="Normal 4 2 2 2 2 4 9" xfId="31867" xr:uid="{00000000-0005-0000-0000-000056090000}"/>
    <cellStyle name="Normal 4 2 2 2 2 5" xfId="251" xr:uid="{00000000-0005-0000-0000-000057090000}"/>
    <cellStyle name="Normal 4 2 2 2 2 5 2" xfId="1306" xr:uid="{00000000-0005-0000-0000-000058090000}"/>
    <cellStyle name="Normal 4 2 2 2 2 5 2 2" xfId="5724" xr:uid="{00000000-0005-0000-0000-000059090000}"/>
    <cellStyle name="Normal 4 2 2 2 2 5 2 2 2" xfId="11757" xr:uid="{00000000-0005-0000-0000-00005A090000}"/>
    <cellStyle name="Normal 4 2 2 2 2 5 2 2 2 2" xfId="43042" xr:uid="{00000000-0005-0000-0000-00005B090000}"/>
    <cellStyle name="Normal 4 2 2 2 2 5 2 2 2 3" xfId="29632" xr:uid="{00000000-0005-0000-0000-00005C090000}"/>
    <cellStyle name="Normal 4 2 2 2 2 5 2 2 3" xfId="37381" xr:uid="{00000000-0005-0000-0000-00005D090000}"/>
    <cellStyle name="Normal 4 2 2 2 2 5 2 2 4" xfId="23660" xr:uid="{00000000-0005-0000-0000-00005E090000}"/>
    <cellStyle name="Normal 4 2 2 2 2 5 2 3" xfId="8710" xr:uid="{00000000-0005-0000-0000-00005F090000}"/>
    <cellStyle name="Normal 4 2 2 2 2 5 2 3 2" xfId="40056" xr:uid="{00000000-0005-0000-0000-000060090000}"/>
    <cellStyle name="Normal 4 2 2 2 2 5 2 3 3" xfId="26646" xr:uid="{00000000-0005-0000-0000-000061090000}"/>
    <cellStyle name="Normal 4 2 2 2 2 5 2 4" xfId="19244" xr:uid="{00000000-0005-0000-0000-000062090000}"/>
    <cellStyle name="Normal 4 2 2 2 2 5 2 5" xfId="34086" xr:uid="{00000000-0005-0000-0000-000063090000}"/>
    <cellStyle name="Normal 4 2 2 2 2 5 2 6" xfId="16258" xr:uid="{00000000-0005-0000-0000-000064090000}"/>
    <cellStyle name="Normal 4 2 2 2 2 5 3" xfId="2303" xr:uid="{00000000-0005-0000-0000-000065090000}"/>
    <cellStyle name="Normal 4 2 2 2 2 5 3 2" xfId="6720" xr:uid="{00000000-0005-0000-0000-000066090000}"/>
    <cellStyle name="Normal 4 2 2 2 2 5 3 2 2" xfId="12753" xr:uid="{00000000-0005-0000-0000-000067090000}"/>
    <cellStyle name="Normal 4 2 2 2 2 5 3 2 2 2" xfId="44038" xr:uid="{00000000-0005-0000-0000-000068090000}"/>
    <cellStyle name="Normal 4 2 2 2 2 5 3 2 2 3" xfId="30628" xr:uid="{00000000-0005-0000-0000-000069090000}"/>
    <cellStyle name="Normal 4 2 2 2 2 5 3 2 3" xfId="38066" xr:uid="{00000000-0005-0000-0000-00006A090000}"/>
    <cellStyle name="Normal 4 2 2 2 2 5 3 2 4" xfId="24656" xr:uid="{00000000-0005-0000-0000-00006B090000}"/>
    <cellStyle name="Normal 4 2 2 2 2 5 3 3" xfId="9706" xr:uid="{00000000-0005-0000-0000-00006C090000}"/>
    <cellStyle name="Normal 4 2 2 2 2 5 3 3 2" xfId="41052" xr:uid="{00000000-0005-0000-0000-00006D090000}"/>
    <cellStyle name="Normal 4 2 2 2 2 5 3 3 3" xfId="27642" xr:uid="{00000000-0005-0000-0000-00006E090000}"/>
    <cellStyle name="Normal 4 2 2 2 2 5 3 4" xfId="20240" xr:uid="{00000000-0005-0000-0000-00006F090000}"/>
    <cellStyle name="Normal 4 2 2 2 2 5 3 5" xfId="35082" xr:uid="{00000000-0005-0000-0000-000070090000}"/>
    <cellStyle name="Normal 4 2 2 2 2 5 3 6" xfId="17254" xr:uid="{00000000-0005-0000-0000-000071090000}"/>
    <cellStyle name="Normal 4 2 2 2 2 5 4" xfId="4728" xr:uid="{00000000-0005-0000-0000-000072090000}"/>
    <cellStyle name="Normal 4 2 2 2 2 5 4 2" xfId="10762" xr:uid="{00000000-0005-0000-0000-000073090000}"/>
    <cellStyle name="Normal 4 2 2 2 2 5 4 2 2" xfId="42049" xr:uid="{00000000-0005-0000-0000-000074090000}"/>
    <cellStyle name="Normal 4 2 2 2 2 5 4 2 3" xfId="28639" xr:uid="{00000000-0005-0000-0000-000075090000}"/>
    <cellStyle name="Normal 4 2 2 2 2 5 4 3" xfId="22665" xr:uid="{00000000-0005-0000-0000-000076090000}"/>
    <cellStyle name="Normal 4 2 2 2 2 5 4 4" xfId="33091" xr:uid="{00000000-0005-0000-0000-000077090000}"/>
    <cellStyle name="Normal 4 2 2 2 2 5 4 5" xfId="15263" xr:uid="{00000000-0005-0000-0000-000078090000}"/>
    <cellStyle name="Normal 4 2 2 2 2 5 5" xfId="3733" xr:uid="{00000000-0005-0000-0000-000079090000}"/>
    <cellStyle name="Normal 4 2 2 2 2 5 5 2" xfId="36512" xr:uid="{00000000-0005-0000-0000-00007A090000}"/>
    <cellStyle name="Normal 4 2 2 2 2 5 5 3" xfId="21670" xr:uid="{00000000-0005-0000-0000-00007B090000}"/>
    <cellStyle name="Normal 4 2 2 2 2 5 6" xfId="7715" xr:uid="{00000000-0005-0000-0000-00007C090000}"/>
    <cellStyle name="Normal 4 2 2 2 2 5 6 2" xfId="39061" xr:uid="{00000000-0005-0000-0000-00007D090000}"/>
    <cellStyle name="Normal 4 2 2 2 2 5 6 3" xfId="25651" xr:uid="{00000000-0005-0000-0000-00007E090000}"/>
    <cellStyle name="Normal 4 2 2 2 2 5 7" xfId="18249" xr:uid="{00000000-0005-0000-0000-00007F090000}"/>
    <cellStyle name="Normal 4 2 2 2 2 5 8" xfId="32096" xr:uid="{00000000-0005-0000-0000-000080090000}"/>
    <cellStyle name="Normal 4 2 2 2 2 5 9" xfId="14268" xr:uid="{00000000-0005-0000-0000-000081090000}"/>
    <cellStyle name="Normal 4 2 2 2 2 6" xfId="701" xr:uid="{00000000-0005-0000-0000-000082090000}"/>
    <cellStyle name="Normal 4 2 2 2 2 6 2" xfId="2737" xr:uid="{00000000-0005-0000-0000-000083090000}"/>
    <cellStyle name="Normal 4 2 2 2 2 6 2 2" xfId="7154" xr:uid="{00000000-0005-0000-0000-000084090000}"/>
    <cellStyle name="Normal 4 2 2 2 2 6 2 2 2" xfId="13187" xr:uid="{00000000-0005-0000-0000-000085090000}"/>
    <cellStyle name="Normal 4 2 2 2 2 6 2 2 2 2" xfId="44472" xr:uid="{00000000-0005-0000-0000-000086090000}"/>
    <cellStyle name="Normal 4 2 2 2 2 6 2 2 2 3" xfId="31062" xr:uid="{00000000-0005-0000-0000-000087090000}"/>
    <cellStyle name="Normal 4 2 2 2 2 6 2 2 3" xfId="38500" xr:uid="{00000000-0005-0000-0000-000088090000}"/>
    <cellStyle name="Normal 4 2 2 2 2 6 2 2 4" xfId="25090" xr:uid="{00000000-0005-0000-0000-000089090000}"/>
    <cellStyle name="Normal 4 2 2 2 2 6 2 3" xfId="10140" xr:uid="{00000000-0005-0000-0000-00008A090000}"/>
    <cellStyle name="Normal 4 2 2 2 2 6 2 3 2" xfId="41486" xr:uid="{00000000-0005-0000-0000-00008B090000}"/>
    <cellStyle name="Normal 4 2 2 2 2 6 2 3 3" xfId="28076" xr:uid="{00000000-0005-0000-0000-00008C090000}"/>
    <cellStyle name="Normal 4 2 2 2 2 6 2 4" xfId="20674" xr:uid="{00000000-0005-0000-0000-00008D090000}"/>
    <cellStyle name="Normal 4 2 2 2 2 6 2 5" xfId="35516" xr:uid="{00000000-0005-0000-0000-00008E090000}"/>
    <cellStyle name="Normal 4 2 2 2 2 6 2 6" xfId="17688" xr:uid="{00000000-0005-0000-0000-00008F090000}"/>
    <cellStyle name="Normal 4 2 2 2 2 6 3" xfId="5162" xr:uid="{00000000-0005-0000-0000-000090090000}"/>
    <cellStyle name="Normal 4 2 2 2 2 6 3 2" xfId="11197" xr:uid="{00000000-0005-0000-0000-000091090000}"/>
    <cellStyle name="Normal 4 2 2 2 2 6 3 2 2" xfId="42482" xr:uid="{00000000-0005-0000-0000-000092090000}"/>
    <cellStyle name="Normal 4 2 2 2 2 6 3 2 3" xfId="29072" xr:uid="{00000000-0005-0000-0000-000093090000}"/>
    <cellStyle name="Normal 4 2 2 2 2 6 3 3" xfId="23099" xr:uid="{00000000-0005-0000-0000-000094090000}"/>
    <cellStyle name="Normal 4 2 2 2 2 6 3 4" xfId="33525" xr:uid="{00000000-0005-0000-0000-000095090000}"/>
    <cellStyle name="Normal 4 2 2 2 2 6 3 5" xfId="15697" xr:uid="{00000000-0005-0000-0000-000096090000}"/>
    <cellStyle name="Normal 4 2 2 2 2 6 4" xfId="4167" xr:uid="{00000000-0005-0000-0000-000097090000}"/>
    <cellStyle name="Normal 4 2 2 2 2 6 4 2" xfId="36946" xr:uid="{00000000-0005-0000-0000-000098090000}"/>
    <cellStyle name="Normal 4 2 2 2 2 6 4 3" xfId="22104" xr:uid="{00000000-0005-0000-0000-000099090000}"/>
    <cellStyle name="Normal 4 2 2 2 2 6 5" xfId="8149" xr:uid="{00000000-0005-0000-0000-00009A090000}"/>
    <cellStyle name="Normal 4 2 2 2 2 6 5 2" xfId="39495" xr:uid="{00000000-0005-0000-0000-00009B090000}"/>
    <cellStyle name="Normal 4 2 2 2 2 6 5 3" xfId="26085" xr:uid="{00000000-0005-0000-0000-00009C090000}"/>
    <cellStyle name="Normal 4 2 2 2 2 6 6" xfId="18683" xr:uid="{00000000-0005-0000-0000-00009D090000}"/>
    <cellStyle name="Normal 4 2 2 2 2 6 7" xfId="32530" xr:uid="{00000000-0005-0000-0000-00009E090000}"/>
    <cellStyle name="Normal 4 2 2 2 2 6 8" xfId="14702" xr:uid="{00000000-0005-0000-0000-00009F090000}"/>
    <cellStyle name="Normal 4 2 2 2 2 7" xfId="1204" xr:uid="{00000000-0005-0000-0000-0000A0090000}"/>
    <cellStyle name="Normal 4 2 2 2 2 7 2" xfId="2201" xr:uid="{00000000-0005-0000-0000-0000A1090000}"/>
    <cellStyle name="Normal 4 2 2 2 2 7 2 2" xfId="6618" xr:uid="{00000000-0005-0000-0000-0000A2090000}"/>
    <cellStyle name="Normal 4 2 2 2 2 7 2 2 2" xfId="12651" xr:uid="{00000000-0005-0000-0000-0000A3090000}"/>
    <cellStyle name="Normal 4 2 2 2 2 7 2 2 2 2" xfId="43936" xr:uid="{00000000-0005-0000-0000-0000A4090000}"/>
    <cellStyle name="Normal 4 2 2 2 2 7 2 2 2 3" xfId="30526" xr:uid="{00000000-0005-0000-0000-0000A5090000}"/>
    <cellStyle name="Normal 4 2 2 2 2 7 2 2 3" xfId="37964" xr:uid="{00000000-0005-0000-0000-0000A6090000}"/>
    <cellStyle name="Normal 4 2 2 2 2 7 2 2 4" xfId="24554" xr:uid="{00000000-0005-0000-0000-0000A7090000}"/>
    <cellStyle name="Normal 4 2 2 2 2 7 2 3" xfId="9604" xr:uid="{00000000-0005-0000-0000-0000A8090000}"/>
    <cellStyle name="Normal 4 2 2 2 2 7 2 3 2" xfId="40950" xr:uid="{00000000-0005-0000-0000-0000A9090000}"/>
    <cellStyle name="Normal 4 2 2 2 2 7 2 3 3" xfId="27540" xr:uid="{00000000-0005-0000-0000-0000AA090000}"/>
    <cellStyle name="Normal 4 2 2 2 2 7 2 4" xfId="20138" xr:uid="{00000000-0005-0000-0000-0000AB090000}"/>
    <cellStyle name="Normal 4 2 2 2 2 7 2 5" xfId="34980" xr:uid="{00000000-0005-0000-0000-0000AC090000}"/>
    <cellStyle name="Normal 4 2 2 2 2 7 2 6" xfId="17152" xr:uid="{00000000-0005-0000-0000-0000AD090000}"/>
    <cellStyle name="Normal 4 2 2 2 2 7 3" xfId="5622" xr:uid="{00000000-0005-0000-0000-0000AE090000}"/>
    <cellStyle name="Normal 4 2 2 2 2 7 3 2" xfId="11655" xr:uid="{00000000-0005-0000-0000-0000AF090000}"/>
    <cellStyle name="Normal 4 2 2 2 2 7 3 2 2" xfId="42940" xr:uid="{00000000-0005-0000-0000-0000B0090000}"/>
    <cellStyle name="Normal 4 2 2 2 2 7 3 2 3" xfId="29530" xr:uid="{00000000-0005-0000-0000-0000B1090000}"/>
    <cellStyle name="Normal 4 2 2 2 2 7 3 3" xfId="23558" xr:uid="{00000000-0005-0000-0000-0000B2090000}"/>
    <cellStyle name="Normal 4 2 2 2 2 7 3 4" xfId="33984" xr:uid="{00000000-0005-0000-0000-0000B3090000}"/>
    <cellStyle name="Normal 4 2 2 2 2 7 3 5" xfId="16156" xr:uid="{00000000-0005-0000-0000-0000B4090000}"/>
    <cellStyle name="Normal 4 2 2 2 2 7 4" xfId="3631" xr:uid="{00000000-0005-0000-0000-0000B5090000}"/>
    <cellStyle name="Normal 4 2 2 2 2 7 4 2" xfId="36410" xr:uid="{00000000-0005-0000-0000-0000B6090000}"/>
    <cellStyle name="Normal 4 2 2 2 2 7 4 3" xfId="21568" xr:uid="{00000000-0005-0000-0000-0000B7090000}"/>
    <cellStyle name="Normal 4 2 2 2 2 7 5" xfId="8608" xr:uid="{00000000-0005-0000-0000-0000B8090000}"/>
    <cellStyle name="Normal 4 2 2 2 2 7 5 2" xfId="39954" xr:uid="{00000000-0005-0000-0000-0000B9090000}"/>
    <cellStyle name="Normal 4 2 2 2 2 7 5 3" xfId="26544" xr:uid="{00000000-0005-0000-0000-0000BA090000}"/>
    <cellStyle name="Normal 4 2 2 2 2 7 6" xfId="19142" xr:uid="{00000000-0005-0000-0000-0000BB090000}"/>
    <cellStyle name="Normal 4 2 2 2 2 7 7" xfId="31994" xr:uid="{00000000-0005-0000-0000-0000BC090000}"/>
    <cellStyle name="Normal 4 2 2 2 2 7 8" xfId="14166" xr:uid="{00000000-0005-0000-0000-0000BD090000}"/>
    <cellStyle name="Normal 4 2 2 2 2 8" xfId="1741" xr:uid="{00000000-0005-0000-0000-0000BE090000}"/>
    <cellStyle name="Normal 4 2 2 2 2 8 2" xfId="6159" xr:uid="{00000000-0005-0000-0000-0000BF090000}"/>
    <cellStyle name="Normal 4 2 2 2 2 8 2 2" xfId="12192" xr:uid="{00000000-0005-0000-0000-0000C0090000}"/>
    <cellStyle name="Normal 4 2 2 2 2 8 2 2 2" xfId="43477" xr:uid="{00000000-0005-0000-0000-0000C1090000}"/>
    <cellStyle name="Normal 4 2 2 2 2 8 2 2 3" xfId="30067" xr:uid="{00000000-0005-0000-0000-0000C2090000}"/>
    <cellStyle name="Normal 4 2 2 2 2 8 2 3" xfId="37505" xr:uid="{00000000-0005-0000-0000-0000C3090000}"/>
    <cellStyle name="Normal 4 2 2 2 2 8 2 4" xfId="24095" xr:uid="{00000000-0005-0000-0000-0000C4090000}"/>
    <cellStyle name="Normal 4 2 2 2 2 8 3" xfId="9145" xr:uid="{00000000-0005-0000-0000-0000C5090000}"/>
    <cellStyle name="Normal 4 2 2 2 2 8 3 2" xfId="40491" xr:uid="{00000000-0005-0000-0000-0000C6090000}"/>
    <cellStyle name="Normal 4 2 2 2 2 8 3 3" xfId="27081" xr:uid="{00000000-0005-0000-0000-0000C7090000}"/>
    <cellStyle name="Normal 4 2 2 2 2 8 4" xfId="19679" xr:uid="{00000000-0005-0000-0000-0000C8090000}"/>
    <cellStyle name="Normal 4 2 2 2 2 8 5" xfId="34521" xr:uid="{00000000-0005-0000-0000-0000C9090000}"/>
    <cellStyle name="Normal 4 2 2 2 2 8 6" xfId="16693" xr:uid="{00000000-0005-0000-0000-0000CA090000}"/>
    <cellStyle name="Normal 4 2 2 2 2 9" xfId="4626" xr:uid="{00000000-0005-0000-0000-0000CB090000}"/>
    <cellStyle name="Normal 4 2 2 2 2 9 2" xfId="10660" xr:uid="{00000000-0005-0000-0000-0000CC090000}"/>
    <cellStyle name="Normal 4 2 2 2 2 9 2 2" xfId="41947" xr:uid="{00000000-0005-0000-0000-0000CD090000}"/>
    <cellStyle name="Normal 4 2 2 2 2 9 2 3" xfId="28537" xr:uid="{00000000-0005-0000-0000-0000CE090000}"/>
    <cellStyle name="Normal 4 2 2 2 2 9 3" xfId="22563" xr:uid="{00000000-0005-0000-0000-0000CF090000}"/>
    <cellStyle name="Normal 4 2 2 2 2 9 4" xfId="32989" xr:uid="{00000000-0005-0000-0000-0000D0090000}"/>
    <cellStyle name="Normal 4 2 2 2 2 9 5" xfId="15161" xr:uid="{00000000-0005-0000-0000-0000D1090000}"/>
    <cellStyle name="Normal 4 2 2 2 3" xfId="167" xr:uid="{00000000-0005-0000-0000-0000D2090000}"/>
    <cellStyle name="Normal 4 2 2 2 3 10" xfId="3190" xr:uid="{00000000-0005-0000-0000-0000D3090000}"/>
    <cellStyle name="Normal 4 2 2 2 3 10 2" xfId="35969" xr:uid="{00000000-0005-0000-0000-0000D4090000}"/>
    <cellStyle name="Normal 4 2 2 2 3 10 3" xfId="21127" xr:uid="{00000000-0005-0000-0000-0000D5090000}"/>
    <cellStyle name="Normal 4 2 2 2 3 11" xfId="7631" xr:uid="{00000000-0005-0000-0000-0000D6090000}"/>
    <cellStyle name="Normal 4 2 2 2 3 11 2" xfId="38977" xr:uid="{00000000-0005-0000-0000-0000D7090000}"/>
    <cellStyle name="Normal 4 2 2 2 3 11 3" xfId="25567" xr:uid="{00000000-0005-0000-0000-0000D8090000}"/>
    <cellStyle name="Normal 4 2 2 2 3 12" xfId="18165" xr:uid="{00000000-0005-0000-0000-0000D9090000}"/>
    <cellStyle name="Normal 4 2 2 2 3 13" xfId="31553" xr:uid="{00000000-0005-0000-0000-0000DA090000}"/>
    <cellStyle name="Normal 4 2 2 2 3 14" xfId="13725" xr:uid="{00000000-0005-0000-0000-0000DB090000}"/>
    <cellStyle name="Normal 4 2 2 2 3 2" xfId="389" xr:uid="{00000000-0005-0000-0000-0000DC090000}"/>
    <cellStyle name="Normal 4 2 2 2 3 2 10" xfId="13829" xr:uid="{00000000-0005-0000-0000-0000DD090000}"/>
    <cellStyle name="Normal 4 2 2 2 3 2 2" xfId="823" xr:uid="{00000000-0005-0000-0000-0000DE090000}"/>
    <cellStyle name="Normal 4 2 2 2 3 2 2 2" xfId="2859" xr:uid="{00000000-0005-0000-0000-0000DF090000}"/>
    <cellStyle name="Normal 4 2 2 2 3 2 2 2 2" xfId="7276" xr:uid="{00000000-0005-0000-0000-0000E0090000}"/>
    <cellStyle name="Normal 4 2 2 2 3 2 2 2 2 2" xfId="13309" xr:uid="{00000000-0005-0000-0000-0000E1090000}"/>
    <cellStyle name="Normal 4 2 2 2 3 2 2 2 2 2 2" xfId="44594" xr:uid="{00000000-0005-0000-0000-0000E2090000}"/>
    <cellStyle name="Normal 4 2 2 2 3 2 2 2 2 2 3" xfId="31184" xr:uid="{00000000-0005-0000-0000-0000E3090000}"/>
    <cellStyle name="Normal 4 2 2 2 3 2 2 2 2 3" xfId="38622" xr:uid="{00000000-0005-0000-0000-0000E4090000}"/>
    <cellStyle name="Normal 4 2 2 2 3 2 2 2 2 4" xfId="25212" xr:uid="{00000000-0005-0000-0000-0000E5090000}"/>
    <cellStyle name="Normal 4 2 2 2 3 2 2 2 3" xfId="10262" xr:uid="{00000000-0005-0000-0000-0000E6090000}"/>
    <cellStyle name="Normal 4 2 2 2 3 2 2 2 3 2" xfId="41608" xr:uid="{00000000-0005-0000-0000-0000E7090000}"/>
    <cellStyle name="Normal 4 2 2 2 3 2 2 2 3 3" xfId="28198" xr:uid="{00000000-0005-0000-0000-0000E8090000}"/>
    <cellStyle name="Normal 4 2 2 2 3 2 2 2 4" xfId="20796" xr:uid="{00000000-0005-0000-0000-0000E9090000}"/>
    <cellStyle name="Normal 4 2 2 2 3 2 2 2 5" xfId="35638" xr:uid="{00000000-0005-0000-0000-0000EA090000}"/>
    <cellStyle name="Normal 4 2 2 2 3 2 2 2 6" xfId="17810" xr:uid="{00000000-0005-0000-0000-0000EB090000}"/>
    <cellStyle name="Normal 4 2 2 2 3 2 2 3" xfId="5284" xr:uid="{00000000-0005-0000-0000-0000EC090000}"/>
    <cellStyle name="Normal 4 2 2 2 3 2 2 3 2" xfId="11318" xr:uid="{00000000-0005-0000-0000-0000ED090000}"/>
    <cellStyle name="Normal 4 2 2 2 3 2 2 3 2 2" xfId="42603" xr:uid="{00000000-0005-0000-0000-0000EE090000}"/>
    <cellStyle name="Normal 4 2 2 2 3 2 2 3 2 3" xfId="29193" xr:uid="{00000000-0005-0000-0000-0000EF090000}"/>
    <cellStyle name="Normal 4 2 2 2 3 2 2 3 3" xfId="23221" xr:uid="{00000000-0005-0000-0000-0000F0090000}"/>
    <cellStyle name="Normal 4 2 2 2 3 2 2 3 4" xfId="33647" xr:uid="{00000000-0005-0000-0000-0000F1090000}"/>
    <cellStyle name="Normal 4 2 2 2 3 2 2 3 5" xfId="15819" xr:uid="{00000000-0005-0000-0000-0000F2090000}"/>
    <cellStyle name="Normal 4 2 2 2 3 2 2 4" xfId="4289" xr:uid="{00000000-0005-0000-0000-0000F3090000}"/>
    <cellStyle name="Normal 4 2 2 2 3 2 2 4 2" xfId="37068" xr:uid="{00000000-0005-0000-0000-0000F4090000}"/>
    <cellStyle name="Normal 4 2 2 2 3 2 2 4 3" xfId="22226" xr:uid="{00000000-0005-0000-0000-0000F5090000}"/>
    <cellStyle name="Normal 4 2 2 2 3 2 2 5" xfId="8271" xr:uid="{00000000-0005-0000-0000-0000F6090000}"/>
    <cellStyle name="Normal 4 2 2 2 3 2 2 5 2" xfId="39617" xr:uid="{00000000-0005-0000-0000-0000F7090000}"/>
    <cellStyle name="Normal 4 2 2 2 3 2 2 5 3" xfId="26207" xr:uid="{00000000-0005-0000-0000-0000F8090000}"/>
    <cellStyle name="Normal 4 2 2 2 3 2 2 6" xfId="18805" xr:uid="{00000000-0005-0000-0000-0000F9090000}"/>
    <cellStyle name="Normal 4 2 2 2 3 2 2 7" xfId="32652" xr:uid="{00000000-0005-0000-0000-0000FA090000}"/>
    <cellStyle name="Normal 4 2 2 2 3 2 2 8" xfId="14824" xr:uid="{00000000-0005-0000-0000-0000FB090000}"/>
    <cellStyle name="Normal 4 2 2 2 3 2 3" xfId="1428" xr:uid="{00000000-0005-0000-0000-0000FC090000}"/>
    <cellStyle name="Normal 4 2 2 2 3 2 3 2" xfId="2425" xr:uid="{00000000-0005-0000-0000-0000FD090000}"/>
    <cellStyle name="Normal 4 2 2 2 3 2 3 2 2" xfId="6842" xr:uid="{00000000-0005-0000-0000-0000FE090000}"/>
    <cellStyle name="Normal 4 2 2 2 3 2 3 2 2 2" xfId="12875" xr:uid="{00000000-0005-0000-0000-0000FF090000}"/>
    <cellStyle name="Normal 4 2 2 2 3 2 3 2 2 2 2" xfId="44160" xr:uid="{00000000-0005-0000-0000-0000000A0000}"/>
    <cellStyle name="Normal 4 2 2 2 3 2 3 2 2 2 3" xfId="30750" xr:uid="{00000000-0005-0000-0000-0000010A0000}"/>
    <cellStyle name="Normal 4 2 2 2 3 2 3 2 2 3" xfId="38188" xr:uid="{00000000-0005-0000-0000-0000020A0000}"/>
    <cellStyle name="Normal 4 2 2 2 3 2 3 2 2 4" xfId="24778" xr:uid="{00000000-0005-0000-0000-0000030A0000}"/>
    <cellStyle name="Normal 4 2 2 2 3 2 3 2 3" xfId="9828" xr:uid="{00000000-0005-0000-0000-0000040A0000}"/>
    <cellStyle name="Normal 4 2 2 2 3 2 3 2 3 2" xfId="41174" xr:uid="{00000000-0005-0000-0000-0000050A0000}"/>
    <cellStyle name="Normal 4 2 2 2 3 2 3 2 3 3" xfId="27764" xr:uid="{00000000-0005-0000-0000-0000060A0000}"/>
    <cellStyle name="Normal 4 2 2 2 3 2 3 2 4" xfId="20362" xr:uid="{00000000-0005-0000-0000-0000070A0000}"/>
    <cellStyle name="Normal 4 2 2 2 3 2 3 2 5" xfId="35204" xr:uid="{00000000-0005-0000-0000-0000080A0000}"/>
    <cellStyle name="Normal 4 2 2 2 3 2 3 2 6" xfId="17376" xr:uid="{00000000-0005-0000-0000-0000090A0000}"/>
    <cellStyle name="Normal 4 2 2 2 3 2 3 3" xfId="5846" xr:uid="{00000000-0005-0000-0000-00000A0A0000}"/>
    <cellStyle name="Normal 4 2 2 2 3 2 3 3 2" xfId="11879" xr:uid="{00000000-0005-0000-0000-00000B0A0000}"/>
    <cellStyle name="Normal 4 2 2 2 3 2 3 3 2 2" xfId="43164" xr:uid="{00000000-0005-0000-0000-00000C0A0000}"/>
    <cellStyle name="Normal 4 2 2 2 3 2 3 3 2 3" xfId="29754" xr:uid="{00000000-0005-0000-0000-00000D0A0000}"/>
    <cellStyle name="Normal 4 2 2 2 3 2 3 3 3" xfId="23782" xr:uid="{00000000-0005-0000-0000-00000E0A0000}"/>
    <cellStyle name="Normal 4 2 2 2 3 2 3 3 4" xfId="34208" xr:uid="{00000000-0005-0000-0000-00000F0A0000}"/>
    <cellStyle name="Normal 4 2 2 2 3 2 3 3 5" xfId="16380" xr:uid="{00000000-0005-0000-0000-0000100A0000}"/>
    <cellStyle name="Normal 4 2 2 2 3 2 3 4" xfId="3855" xr:uid="{00000000-0005-0000-0000-0000110A0000}"/>
    <cellStyle name="Normal 4 2 2 2 3 2 3 4 2" xfId="36634" xr:uid="{00000000-0005-0000-0000-0000120A0000}"/>
    <cellStyle name="Normal 4 2 2 2 3 2 3 4 3" xfId="21792" xr:uid="{00000000-0005-0000-0000-0000130A0000}"/>
    <cellStyle name="Normal 4 2 2 2 3 2 3 5" xfId="8832" xr:uid="{00000000-0005-0000-0000-0000140A0000}"/>
    <cellStyle name="Normal 4 2 2 2 3 2 3 5 2" xfId="40178" xr:uid="{00000000-0005-0000-0000-0000150A0000}"/>
    <cellStyle name="Normal 4 2 2 2 3 2 3 5 3" xfId="26768" xr:uid="{00000000-0005-0000-0000-0000160A0000}"/>
    <cellStyle name="Normal 4 2 2 2 3 2 3 6" xfId="19366" xr:uid="{00000000-0005-0000-0000-0000170A0000}"/>
    <cellStyle name="Normal 4 2 2 2 3 2 3 7" xfId="32218" xr:uid="{00000000-0005-0000-0000-0000180A0000}"/>
    <cellStyle name="Normal 4 2 2 2 3 2 3 8" xfId="14390" xr:uid="{00000000-0005-0000-0000-0000190A0000}"/>
    <cellStyle name="Normal 4 2 2 2 3 2 4" xfId="1863" xr:uid="{00000000-0005-0000-0000-00001A0A0000}"/>
    <cellStyle name="Normal 4 2 2 2 3 2 4 2" xfId="6281" xr:uid="{00000000-0005-0000-0000-00001B0A0000}"/>
    <cellStyle name="Normal 4 2 2 2 3 2 4 2 2" xfId="12314" xr:uid="{00000000-0005-0000-0000-00001C0A0000}"/>
    <cellStyle name="Normal 4 2 2 2 3 2 4 2 2 2" xfId="43599" xr:uid="{00000000-0005-0000-0000-00001D0A0000}"/>
    <cellStyle name="Normal 4 2 2 2 3 2 4 2 2 3" xfId="30189" xr:uid="{00000000-0005-0000-0000-00001E0A0000}"/>
    <cellStyle name="Normal 4 2 2 2 3 2 4 2 3" xfId="37627" xr:uid="{00000000-0005-0000-0000-00001F0A0000}"/>
    <cellStyle name="Normal 4 2 2 2 3 2 4 2 4" xfId="24217" xr:uid="{00000000-0005-0000-0000-0000200A0000}"/>
    <cellStyle name="Normal 4 2 2 2 3 2 4 3" xfId="9267" xr:uid="{00000000-0005-0000-0000-0000210A0000}"/>
    <cellStyle name="Normal 4 2 2 2 3 2 4 3 2" xfId="40613" xr:uid="{00000000-0005-0000-0000-0000220A0000}"/>
    <cellStyle name="Normal 4 2 2 2 3 2 4 3 3" xfId="27203" xr:uid="{00000000-0005-0000-0000-0000230A0000}"/>
    <cellStyle name="Normal 4 2 2 2 3 2 4 4" xfId="19801" xr:uid="{00000000-0005-0000-0000-0000240A0000}"/>
    <cellStyle name="Normal 4 2 2 2 3 2 4 5" xfId="34643" xr:uid="{00000000-0005-0000-0000-0000250A0000}"/>
    <cellStyle name="Normal 4 2 2 2 3 2 4 6" xfId="16815" xr:uid="{00000000-0005-0000-0000-0000260A0000}"/>
    <cellStyle name="Normal 4 2 2 2 3 2 5" xfId="4850" xr:uid="{00000000-0005-0000-0000-0000270A0000}"/>
    <cellStyle name="Normal 4 2 2 2 3 2 5 2" xfId="10885" xr:uid="{00000000-0005-0000-0000-0000280A0000}"/>
    <cellStyle name="Normal 4 2 2 2 3 2 5 2 2" xfId="42170" xr:uid="{00000000-0005-0000-0000-0000290A0000}"/>
    <cellStyle name="Normal 4 2 2 2 3 2 5 2 3" xfId="28760" xr:uid="{00000000-0005-0000-0000-00002A0A0000}"/>
    <cellStyle name="Normal 4 2 2 2 3 2 5 3" xfId="22787" xr:uid="{00000000-0005-0000-0000-00002B0A0000}"/>
    <cellStyle name="Normal 4 2 2 2 3 2 5 4" xfId="33213" xr:uid="{00000000-0005-0000-0000-00002C0A0000}"/>
    <cellStyle name="Normal 4 2 2 2 3 2 5 5" xfId="15385" xr:uid="{00000000-0005-0000-0000-00002D0A0000}"/>
    <cellStyle name="Normal 4 2 2 2 3 2 6" xfId="3294" xr:uid="{00000000-0005-0000-0000-00002E0A0000}"/>
    <cellStyle name="Normal 4 2 2 2 3 2 6 2" xfId="36073" xr:uid="{00000000-0005-0000-0000-00002F0A0000}"/>
    <cellStyle name="Normal 4 2 2 2 3 2 6 3" xfId="21231" xr:uid="{00000000-0005-0000-0000-0000300A0000}"/>
    <cellStyle name="Normal 4 2 2 2 3 2 7" xfId="7837" xr:uid="{00000000-0005-0000-0000-0000310A0000}"/>
    <cellStyle name="Normal 4 2 2 2 3 2 7 2" xfId="39183" xr:uid="{00000000-0005-0000-0000-0000320A0000}"/>
    <cellStyle name="Normal 4 2 2 2 3 2 7 3" xfId="25773" xr:uid="{00000000-0005-0000-0000-0000330A0000}"/>
    <cellStyle name="Normal 4 2 2 2 3 2 8" xfId="18371" xr:uid="{00000000-0005-0000-0000-0000340A0000}"/>
    <cellStyle name="Normal 4 2 2 2 3 2 9" xfId="31657" xr:uid="{00000000-0005-0000-0000-0000350A0000}"/>
    <cellStyle name="Normal 4 2 2 2 3 3" xfId="491" xr:uid="{00000000-0005-0000-0000-0000360A0000}"/>
    <cellStyle name="Normal 4 2 2 2 3 3 10" xfId="13931" xr:uid="{00000000-0005-0000-0000-0000370A0000}"/>
    <cellStyle name="Normal 4 2 2 2 3 3 2" xfId="925" xr:uid="{00000000-0005-0000-0000-0000380A0000}"/>
    <cellStyle name="Normal 4 2 2 2 3 3 2 2" xfId="2961" xr:uid="{00000000-0005-0000-0000-0000390A0000}"/>
    <cellStyle name="Normal 4 2 2 2 3 3 2 2 2" xfId="7378" xr:uid="{00000000-0005-0000-0000-00003A0A0000}"/>
    <cellStyle name="Normal 4 2 2 2 3 3 2 2 2 2" xfId="13411" xr:uid="{00000000-0005-0000-0000-00003B0A0000}"/>
    <cellStyle name="Normal 4 2 2 2 3 3 2 2 2 2 2" xfId="44696" xr:uid="{00000000-0005-0000-0000-00003C0A0000}"/>
    <cellStyle name="Normal 4 2 2 2 3 3 2 2 2 2 3" xfId="31286" xr:uid="{00000000-0005-0000-0000-00003D0A0000}"/>
    <cellStyle name="Normal 4 2 2 2 3 3 2 2 2 3" xfId="38724" xr:uid="{00000000-0005-0000-0000-00003E0A0000}"/>
    <cellStyle name="Normal 4 2 2 2 3 3 2 2 2 4" xfId="25314" xr:uid="{00000000-0005-0000-0000-00003F0A0000}"/>
    <cellStyle name="Normal 4 2 2 2 3 3 2 2 3" xfId="10364" xr:uid="{00000000-0005-0000-0000-0000400A0000}"/>
    <cellStyle name="Normal 4 2 2 2 3 3 2 2 3 2" xfId="41710" xr:uid="{00000000-0005-0000-0000-0000410A0000}"/>
    <cellStyle name="Normal 4 2 2 2 3 3 2 2 3 3" xfId="28300" xr:uid="{00000000-0005-0000-0000-0000420A0000}"/>
    <cellStyle name="Normal 4 2 2 2 3 3 2 2 4" xfId="20898" xr:uid="{00000000-0005-0000-0000-0000430A0000}"/>
    <cellStyle name="Normal 4 2 2 2 3 3 2 2 5" xfId="35740" xr:uid="{00000000-0005-0000-0000-0000440A0000}"/>
    <cellStyle name="Normal 4 2 2 2 3 3 2 2 6" xfId="17912" xr:uid="{00000000-0005-0000-0000-0000450A0000}"/>
    <cellStyle name="Normal 4 2 2 2 3 3 2 3" xfId="5386" xr:uid="{00000000-0005-0000-0000-0000460A0000}"/>
    <cellStyle name="Normal 4 2 2 2 3 3 2 3 2" xfId="11420" xr:uid="{00000000-0005-0000-0000-0000470A0000}"/>
    <cellStyle name="Normal 4 2 2 2 3 3 2 3 2 2" xfId="42705" xr:uid="{00000000-0005-0000-0000-0000480A0000}"/>
    <cellStyle name="Normal 4 2 2 2 3 3 2 3 2 3" xfId="29295" xr:uid="{00000000-0005-0000-0000-0000490A0000}"/>
    <cellStyle name="Normal 4 2 2 2 3 3 2 3 3" xfId="23323" xr:uid="{00000000-0005-0000-0000-00004A0A0000}"/>
    <cellStyle name="Normal 4 2 2 2 3 3 2 3 4" xfId="33749" xr:uid="{00000000-0005-0000-0000-00004B0A0000}"/>
    <cellStyle name="Normal 4 2 2 2 3 3 2 3 5" xfId="15921" xr:uid="{00000000-0005-0000-0000-00004C0A0000}"/>
    <cellStyle name="Normal 4 2 2 2 3 3 2 4" xfId="4391" xr:uid="{00000000-0005-0000-0000-00004D0A0000}"/>
    <cellStyle name="Normal 4 2 2 2 3 3 2 4 2" xfId="37170" xr:uid="{00000000-0005-0000-0000-00004E0A0000}"/>
    <cellStyle name="Normal 4 2 2 2 3 3 2 4 3" xfId="22328" xr:uid="{00000000-0005-0000-0000-00004F0A0000}"/>
    <cellStyle name="Normal 4 2 2 2 3 3 2 5" xfId="8373" xr:uid="{00000000-0005-0000-0000-0000500A0000}"/>
    <cellStyle name="Normal 4 2 2 2 3 3 2 5 2" xfId="39719" xr:uid="{00000000-0005-0000-0000-0000510A0000}"/>
    <cellStyle name="Normal 4 2 2 2 3 3 2 5 3" xfId="26309" xr:uid="{00000000-0005-0000-0000-0000520A0000}"/>
    <cellStyle name="Normal 4 2 2 2 3 3 2 6" xfId="18907" xr:uid="{00000000-0005-0000-0000-0000530A0000}"/>
    <cellStyle name="Normal 4 2 2 2 3 3 2 7" xfId="32754" xr:uid="{00000000-0005-0000-0000-0000540A0000}"/>
    <cellStyle name="Normal 4 2 2 2 3 3 2 8" xfId="14926" xr:uid="{00000000-0005-0000-0000-0000550A0000}"/>
    <cellStyle name="Normal 4 2 2 2 3 3 3" xfId="1530" xr:uid="{00000000-0005-0000-0000-0000560A0000}"/>
    <cellStyle name="Normal 4 2 2 2 3 3 3 2" xfId="2527" xr:uid="{00000000-0005-0000-0000-0000570A0000}"/>
    <cellStyle name="Normal 4 2 2 2 3 3 3 2 2" xfId="6944" xr:uid="{00000000-0005-0000-0000-0000580A0000}"/>
    <cellStyle name="Normal 4 2 2 2 3 3 3 2 2 2" xfId="12977" xr:uid="{00000000-0005-0000-0000-0000590A0000}"/>
    <cellStyle name="Normal 4 2 2 2 3 3 3 2 2 2 2" xfId="44262" xr:uid="{00000000-0005-0000-0000-00005A0A0000}"/>
    <cellStyle name="Normal 4 2 2 2 3 3 3 2 2 2 3" xfId="30852" xr:uid="{00000000-0005-0000-0000-00005B0A0000}"/>
    <cellStyle name="Normal 4 2 2 2 3 3 3 2 2 3" xfId="38290" xr:uid="{00000000-0005-0000-0000-00005C0A0000}"/>
    <cellStyle name="Normal 4 2 2 2 3 3 3 2 2 4" xfId="24880" xr:uid="{00000000-0005-0000-0000-00005D0A0000}"/>
    <cellStyle name="Normal 4 2 2 2 3 3 3 2 3" xfId="9930" xr:uid="{00000000-0005-0000-0000-00005E0A0000}"/>
    <cellStyle name="Normal 4 2 2 2 3 3 3 2 3 2" xfId="41276" xr:uid="{00000000-0005-0000-0000-00005F0A0000}"/>
    <cellStyle name="Normal 4 2 2 2 3 3 3 2 3 3" xfId="27866" xr:uid="{00000000-0005-0000-0000-0000600A0000}"/>
    <cellStyle name="Normal 4 2 2 2 3 3 3 2 4" xfId="20464" xr:uid="{00000000-0005-0000-0000-0000610A0000}"/>
    <cellStyle name="Normal 4 2 2 2 3 3 3 2 5" xfId="35306" xr:uid="{00000000-0005-0000-0000-0000620A0000}"/>
    <cellStyle name="Normal 4 2 2 2 3 3 3 2 6" xfId="17478" xr:uid="{00000000-0005-0000-0000-0000630A0000}"/>
    <cellStyle name="Normal 4 2 2 2 3 3 3 3" xfId="5948" xr:uid="{00000000-0005-0000-0000-0000640A0000}"/>
    <cellStyle name="Normal 4 2 2 2 3 3 3 3 2" xfId="11981" xr:uid="{00000000-0005-0000-0000-0000650A0000}"/>
    <cellStyle name="Normal 4 2 2 2 3 3 3 3 2 2" xfId="43266" xr:uid="{00000000-0005-0000-0000-0000660A0000}"/>
    <cellStyle name="Normal 4 2 2 2 3 3 3 3 2 3" xfId="29856" xr:uid="{00000000-0005-0000-0000-0000670A0000}"/>
    <cellStyle name="Normal 4 2 2 2 3 3 3 3 3" xfId="23884" xr:uid="{00000000-0005-0000-0000-0000680A0000}"/>
    <cellStyle name="Normal 4 2 2 2 3 3 3 3 4" xfId="34310" xr:uid="{00000000-0005-0000-0000-0000690A0000}"/>
    <cellStyle name="Normal 4 2 2 2 3 3 3 3 5" xfId="16482" xr:uid="{00000000-0005-0000-0000-00006A0A0000}"/>
    <cellStyle name="Normal 4 2 2 2 3 3 3 4" xfId="3957" xr:uid="{00000000-0005-0000-0000-00006B0A0000}"/>
    <cellStyle name="Normal 4 2 2 2 3 3 3 4 2" xfId="36736" xr:uid="{00000000-0005-0000-0000-00006C0A0000}"/>
    <cellStyle name="Normal 4 2 2 2 3 3 3 4 3" xfId="21894" xr:uid="{00000000-0005-0000-0000-00006D0A0000}"/>
    <cellStyle name="Normal 4 2 2 2 3 3 3 5" xfId="8934" xr:uid="{00000000-0005-0000-0000-00006E0A0000}"/>
    <cellStyle name="Normal 4 2 2 2 3 3 3 5 2" xfId="40280" xr:uid="{00000000-0005-0000-0000-00006F0A0000}"/>
    <cellStyle name="Normal 4 2 2 2 3 3 3 5 3" xfId="26870" xr:uid="{00000000-0005-0000-0000-0000700A0000}"/>
    <cellStyle name="Normal 4 2 2 2 3 3 3 6" xfId="19468" xr:uid="{00000000-0005-0000-0000-0000710A0000}"/>
    <cellStyle name="Normal 4 2 2 2 3 3 3 7" xfId="32320" xr:uid="{00000000-0005-0000-0000-0000720A0000}"/>
    <cellStyle name="Normal 4 2 2 2 3 3 3 8" xfId="14492" xr:uid="{00000000-0005-0000-0000-0000730A0000}"/>
    <cellStyle name="Normal 4 2 2 2 3 3 4" xfId="1965" xr:uid="{00000000-0005-0000-0000-0000740A0000}"/>
    <cellStyle name="Normal 4 2 2 2 3 3 4 2" xfId="6383" xr:uid="{00000000-0005-0000-0000-0000750A0000}"/>
    <cellStyle name="Normal 4 2 2 2 3 3 4 2 2" xfId="12416" xr:uid="{00000000-0005-0000-0000-0000760A0000}"/>
    <cellStyle name="Normal 4 2 2 2 3 3 4 2 2 2" xfId="43701" xr:uid="{00000000-0005-0000-0000-0000770A0000}"/>
    <cellStyle name="Normal 4 2 2 2 3 3 4 2 2 3" xfId="30291" xr:uid="{00000000-0005-0000-0000-0000780A0000}"/>
    <cellStyle name="Normal 4 2 2 2 3 3 4 2 3" xfId="37729" xr:uid="{00000000-0005-0000-0000-0000790A0000}"/>
    <cellStyle name="Normal 4 2 2 2 3 3 4 2 4" xfId="24319" xr:uid="{00000000-0005-0000-0000-00007A0A0000}"/>
    <cellStyle name="Normal 4 2 2 2 3 3 4 3" xfId="9369" xr:uid="{00000000-0005-0000-0000-00007B0A0000}"/>
    <cellStyle name="Normal 4 2 2 2 3 3 4 3 2" xfId="40715" xr:uid="{00000000-0005-0000-0000-00007C0A0000}"/>
    <cellStyle name="Normal 4 2 2 2 3 3 4 3 3" xfId="27305" xr:uid="{00000000-0005-0000-0000-00007D0A0000}"/>
    <cellStyle name="Normal 4 2 2 2 3 3 4 4" xfId="19903" xr:uid="{00000000-0005-0000-0000-00007E0A0000}"/>
    <cellStyle name="Normal 4 2 2 2 3 3 4 5" xfId="34745" xr:uid="{00000000-0005-0000-0000-00007F0A0000}"/>
    <cellStyle name="Normal 4 2 2 2 3 3 4 6" xfId="16917" xr:uid="{00000000-0005-0000-0000-0000800A0000}"/>
    <cellStyle name="Normal 4 2 2 2 3 3 5" xfId="4952" xr:uid="{00000000-0005-0000-0000-0000810A0000}"/>
    <cellStyle name="Normal 4 2 2 2 3 3 5 2" xfId="10987" xr:uid="{00000000-0005-0000-0000-0000820A0000}"/>
    <cellStyle name="Normal 4 2 2 2 3 3 5 2 2" xfId="42272" xr:uid="{00000000-0005-0000-0000-0000830A0000}"/>
    <cellStyle name="Normal 4 2 2 2 3 3 5 2 3" xfId="28862" xr:uid="{00000000-0005-0000-0000-0000840A0000}"/>
    <cellStyle name="Normal 4 2 2 2 3 3 5 3" xfId="22889" xr:uid="{00000000-0005-0000-0000-0000850A0000}"/>
    <cellStyle name="Normal 4 2 2 2 3 3 5 4" xfId="33315" xr:uid="{00000000-0005-0000-0000-0000860A0000}"/>
    <cellStyle name="Normal 4 2 2 2 3 3 5 5" xfId="15487" xr:uid="{00000000-0005-0000-0000-0000870A0000}"/>
    <cellStyle name="Normal 4 2 2 2 3 3 6" xfId="3396" xr:uid="{00000000-0005-0000-0000-0000880A0000}"/>
    <cellStyle name="Normal 4 2 2 2 3 3 6 2" xfId="36175" xr:uid="{00000000-0005-0000-0000-0000890A0000}"/>
    <cellStyle name="Normal 4 2 2 2 3 3 6 3" xfId="21333" xr:uid="{00000000-0005-0000-0000-00008A0A0000}"/>
    <cellStyle name="Normal 4 2 2 2 3 3 7" xfId="7939" xr:uid="{00000000-0005-0000-0000-00008B0A0000}"/>
    <cellStyle name="Normal 4 2 2 2 3 3 7 2" xfId="39285" xr:uid="{00000000-0005-0000-0000-00008C0A0000}"/>
    <cellStyle name="Normal 4 2 2 2 3 3 7 3" xfId="25875" xr:uid="{00000000-0005-0000-0000-00008D0A0000}"/>
    <cellStyle name="Normal 4 2 2 2 3 3 8" xfId="18473" xr:uid="{00000000-0005-0000-0000-00008E0A0000}"/>
    <cellStyle name="Normal 4 2 2 2 3 3 9" xfId="31759" xr:uid="{00000000-0005-0000-0000-00008F0A0000}"/>
    <cellStyle name="Normal 4 2 2 2 3 4" xfId="617" xr:uid="{00000000-0005-0000-0000-0000900A0000}"/>
    <cellStyle name="Normal 4 2 2 2 3 4 10" xfId="14057" xr:uid="{00000000-0005-0000-0000-0000910A0000}"/>
    <cellStyle name="Normal 4 2 2 2 3 4 2" xfId="1051" xr:uid="{00000000-0005-0000-0000-0000920A0000}"/>
    <cellStyle name="Normal 4 2 2 2 3 4 2 2" xfId="3087" xr:uid="{00000000-0005-0000-0000-0000930A0000}"/>
    <cellStyle name="Normal 4 2 2 2 3 4 2 2 2" xfId="7504" xr:uid="{00000000-0005-0000-0000-0000940A0000}"/>
    <cellStyle name="Normal 4 2 2 2 3 4 2 2 2 2" xfId="13537" xr:uid="{00000000-0005-0000-0000-0000950A0000}"/>
    <cellStyle name="Normal 4 2 2 2 3 4 2 2 2 2 2" xfId="44822" xr:uid="{00000000-0005-0000-0000-0000960A0000}"/>
    <cellStyle name="Normal 4 2 2 2 3 4 2 2 2 2 3" xfId="31412" xr:uid="{00000000-0005-0000-0000-0000970A0000}"/>
    <cellStyle name="Normal 4 2 2 2 3 4 2 2 2 3" xfId="38850" xr:uid="{00000000-0005-0000-0000-0000980A0000}"/>
    <cellStyle name="Normal 4 2 2 2 3 4 2 2 2 4" xfId="25440" xr:uid="{00000000-0005-0000-0000-0000990A0000}"/>
    <cellStyle name="Normal 4 2 2 2 3 4 2 2 3" xfId="10490" xr:uid="{00000000-0005-0000-0000-00009A0A0000}"/>
    <cellStyle name="Normal 4 2 2 2 3 4 2 2 3 2" xfId="41836" xr:uid="{00000000-0005-0000-0000-00009B0A0000}"/>
    <cellStyle name="Normal 4 2 2 2 3 4 2 2 3 3" xfId="28426" xr:uid="{00000000-0005-0000-0000-00009C0A0000}"/>
    <cellStyle name="Normal 4 2 2 2 3 4 2 2 4" xfId="21024" xr:uid="{00000000-0005-0000-0000-00009D0A0000}"/>
    <cellStyle name="Normal 4 2 2 2 3 4 2 2 5" xfId="35866" xr:uid="{00000000-0005-0000-0000-00009E0A0000}"/>
    <cellStyle name="Normal 4 2 2 2 3 4 2 2 6" xfId="18038" xr:uid="{00000000-0005-0000-0000-00009F0A0000}"/>
    <cellStyle name="Normal 4 2 2 2 3 4 2 3" xfId="5512" xr:uid="{00000000-0005-0000-0000-0000A00A0000}"/>
    <cellStyle name="Normal 4 2 2 2 3 4 2 3 2" xfId="11546" xr:uid="{00000000-0005-0000-0000-0000A10A0000}"/>
    <cellStyle name="Normal 4 2 2 2 3 4 2 3 2 2" xfId="42831" xr:uid="{00000000-0005-0000-0000-0000A20A0000}"/>
    <cellStyle name="Normal 4 2 2 2 3 4 2 3 2 3" xfId="29421" xr:uid="{00000000-0005-0000-0000-0000A30A0000}"/>
    <cellStyle name="Normal 4 2 2 2 3 4 2 3 3" xfId="23449" xr:uid="{00000000-0005-0000-0000-0000A40A0000}"/>
    <cellStyle name="Normal 4 2 2 2 3 4 2 3 4" xfId="33875" xr:uid="{00000000-0005-0000-0000-0000A50A0000}"/>
    <cellStyle name="Normal 4 2 2 2 3 4 2 3 5" xfId="16047" xr:uid="{00000000-0005-0000-0000-0000A60A0000}"/>
    <cellStyle name="Normal 4 2 2 2 3 4 2 4" xfId="4517" xr:uid="{00000000-0005-0000-0000-0000A70A0000}"/>
    <cellStyle name="Normal 4 2 2 2 3 4 2 4 2" xfId="37296" xr:uid="{00000000-0005-0000-0000-0000A80A0000}"/>
    <cellStyle name="Normal 4 2 2 2 3 4 2 4 3" xfId="22454" xr:uid="{00000000-0005-0000-0000-0000A90A0000}"/>
    <cellStyle name="Normal 4 2 2 2 3 4 2 5" xfId="8499" xr:uid="{00000000-0005-0000-0000-0000AA0A0000}"/>
    <cellStyle name="Normal 4 2 2 2 3 4 2 5 2" xfId="39845" xr:uid="{00000000-0005-0000-0000-0000AB0A0000}"/>
    <cellStyle name="Normal 4 2 2 2 3 4 2 5 3" xfId="26435" xr:uid="{00000000-0005-0000-0000-0000AC0A0000}"/>
    <cellStyle name="Normal 4 2 2 2 3 4 2 6" xfId="19033" xr:uid="{00000000-0005-0000-0000-0000AD0A0000}"/>
    <cellStyle name="Normal 4 2 2 2 3 4 2 7" xfId="32880" xr:uid="{00000000-0005-0000-0000-0000AE0A0000}"/>
    <cellStyle name="Normal 4 2 2 2 3 4 2 8" xfId="15052" xr:uid="{00000000-0005-0000-0000-0000AF0A0000}"/>
    <cellStyle name="Normal 4 2 2 2 3 4 3" xfId="1656" xr:uid="{00000000-0005-0000-0000-0000B00A0000}"/>
    <cellStyle name="Normal 4 2 2 2 3 4 3 2" xfId="2653" xr:uid="{00000000-0005-0000-0000-0000B10A0000}"/>
    <cellStyle name="Normal 4 2 2 2 3 4 3 2 2" xfId="7070" xr:uid="{00000000-0005-0000-0000-0000B20A0000}"/>
    <cellStyle name="Normal 4 2 2 2 3 4 3 2 2 2" xfId="13103" xr:uid="{00000000-0005-0000-0000-0000B30A0000}"/>
    <cellStyle name="Normal 4 2 2 2 3 4 3 2 2 2 2" xfId="44388" xr:uid="{00000000-0005-0000-0000-0000B40A0000}"/>
    <cellStyle name="Normal 4 2 2 2 3 4 3 2 2 2 3" xfId="30978" xr:uid="{00000000-0005-0000-0000-0000B50A0000}"/>
    <cellStyle name="Normal 4 2 2 2 3 4 3 2 2 3" xfId="38416" xr:uid="{00000000-0005-0000-0000-0000B60A0000}"/>
    <cellStyle name="Normal 4 2 2 2 3 4 3 2 2 4" xfId="25006" xr:uid="{00000000-0005-0000-0000-0000B70A0000}"/>
    <cellStyle name="Normal 4 2 2 2 3 4 3 2 3" xfId="10056" xr:uid="{00000000-0005-0000-0000-0000B80A0000}"/>
    <cellStyle name="Normal 4 2 2 2 3 4 3 2 3 2" xfId="41402" xr:uid="{00000000-0005-0000-0000-0000B90A0000}"/>
    <cellStyle name="Normal 4 2 2 2 3 4 3 2 3 3" xfId="27992" xr:uid="{00000000-0005-0000-0000-0000BA0A0000}"/>
    <cellStyle name="Normal 4 2 2 2 3 4 3 2 4" xfId="20590" xr:uid="{00000000-0005-0000-0000-0000BB0A0000}"/>
    <cellStyle name="Normal 4 2 2 2 3 4 3 2 5" xfId="35432" xr:uid="{00000000-0005-0000-0000-0000BC0A0000}"/>
    <cellStyle name="Normal 4 2 2 2 3 4 3 2 6" xfId="17604" xr:uid="{00000000-0005-0000-0000-0000BD0A0000}"/>
    <cellStyle name="Normal 4 2 2 2 3 4 3 3" xfId="6074" xr:uid="{00000000-0005-0000-0000-0000BE0A0000}"/>
    <cellStyle name="Normal 4 2 2 2 3 4 3 3 2" xfId="12107" xr:uid="{00000000-0005-0000-0000-0000BF0A0000}"/>
    <cellStyle name="Normal 4 2 2 2 3 4 3 3 2 2" xfId="43392" xr:uid="{00000000-0005-0000-0000-0000C00A0000}"/>
    <cellStyle name="Normal 4 2 2 2 3 4 3 3 2 3" xfId="29982" xr:uid="{00000000-0005-0000-0000-0000C10A0000}"/>
    <cellStyle name="Normal 4 2 2 2 3 4 3 3 3" xfId="24010" xr:uid="{00000000-0005-0000-0000-0000C20A0000}"/>
    <cellStyle name="Normal 4 2 2 2 3 4 3 3 4" xfId="34436" xr:uid="{00000000-0005-0000-0000-0000C30A0000}"/>
    <cellStyle name="Normal 4 2 2 2 3 4 3 3 5" xfId="16608" xr:uid="{00000000-0005-0000-0000-0000C40A0000}"/>
    <cellStyle name="Normal 4 2 2 2 3 4 3 4" xfId="4083" xr:uid="{00000000-0005-0000-0000-0000C50A0000}"/>
    <cellStyle name="Normal 4 2 2 2 3 4 3 4 2" xfId="36862" xr:uid="{00000000-0005-0000-0000-0000C60A0000}"/>
    <cellStyle name="Normal 4 2 2 2 3 4 3 4 3" xfId="22020" xr:uid="{00000000-0005-0000-0000-0000C70A0000}"/>
    <cellStyle name="Normal 4 2 2 2 3 4 3 5" xfId="9060" xr:uid="{00000000-0005-0000-0000-0000C80A0000}"/>
    <cellStyle name="Normal 4 2 2 2 3 4 3 5 2" xfId="40406" xr:uid="{00000000-0005-0000-0000-0000C90A0000}"/>
    <cellStyle name="Normal 4 2 2 2 3 4 3 5 3" xfId="26996" xr:uid="{00000000-0005-0000-0000-0000CA0A0000}"/>
    <cellStyle name="Normal 4 2 2 2 3 4 3 6" xfId="19594" xr:uid="{00000000-0005-0000-0000-0000CB0A0000}"/>
    <cellStyle name="Normal 4 2 2 2 3 4 3 7" xfId="32446" xr:uid="{00000000-0005-0000-0000-0000CC0A0000}"/>
    <cellStyle name="Normal 4 2 2 2 3 4 3 8" xfId="14618" xr:uid="{00000000-0005-0000-0000-0000CD0A0000}"/>
    <cellStyle name="Normal 4 2 2 2 3 4 4" xfId="2091" xr:uid="{00000000-0005-0000-0000-0000CE0A0000}"/>
    <cellStyle name="Normal 4 2 2 2 3 4 4 2" xfId="6509" xr:uid="{00000000-0005-0000-0000-0000CF0A0000}"/>
    <cellStyle name="Normal 4 2 2 2 3 4 4 2 2" xfId="12542" xr:uid="{00000000-0005-0000-0000-0000D00A0000}"/>
    <cellStyle name="Normal 4 2 2 2 3 4 4 2 2 2" xfId="43827" xr:uid="{00000000-0005-0000-0000-0000D10A0000}"/>
    <cellStyle name="Normal 4 2 2 2 3 4 4 2 2 3" xfId="30417" xr:uid="{00000000-0005-0000-0000-0000D20A0000}"/>
    <cellStyle name="Normal 4 2 2 2 3 4 4 2 3" xfId="37855" xr:uid="{00000000-0005-0000-0000-0000D30A0000}"/>
    <cellStyle name="Normal 4 2 2 2 3 4 4 2 4" xfId="24445" xr:uid="{00000000-0005-0000-0000-0000D40A0000}"/>
    <cellStyle name="Normal 4 2 2 2 3 4 4 3" xfId="9495" xr:uid="{00000000-0005-0000-0000-0000D50A0000}"/>
    <cellStyle name="Normal 4 2 2 2 3 4 4 3 2" xfId="40841" xr:uid="{00000000-0005-0000-0000-0000D60A0000}"/>
    <cellStyle name="Normal 4 2 2 2 3 4 4 3 3" xfId="27431" xr:uid="{00000000-0005-0000-0000-0000D70A0000}"/>
    <cellStyle name="Normal 4 2 2 2 3 4 4 4" xfId="20029" xr:uid="{00000000-0005-0000-0000-0000D80A0000}"/>
    <cellStyle name="Normal 4 2 2 2 3 4 4 5" xfId="34871" xr:uid="{00000000-0005-0000-0000-0000D90A0000}"/>
    <cellStyle name="Normal 4 2 2 2 3 4 4 6" xfId="17043" xr:uid="{00000000-0005-0000-0000-0000DA0A0000}"/>
    <cellStyle name="Normal 4 2 2 2 3 4 5" xfId="5078" xr:uid="{00000000-0005-0000-0000-0000DB0A0000}"/>
    <cellStyle name="Normal 4 2 2 2 3 4 5 2" xfId="11113" xr:uid="{00000000-0005-0000-0000-0000DC0A0000}"/>
    <cellStyle name="Normal 4 2 2 2 3 4 5 2 2" xfId="42398" xr:uid="{00000000-0005-0000-0000-0000DD0A0000}"/>
    <cellStyle name="Normal 4 2 2 2 3 4 5 2 3" xfId="28988" xr:uid="{00000000-0005-0000-0000-0000DE0A0000}"/>
    <cellStyle name="Normal 4 2 2 2 3 4 5 3" xfId="23015" xr:uid="{00000000-0005-0000-0000-0000DF0A0000}"/>
    <cellStyle name="Normal 4 2 2 2 3 4 5 4" xfId="33441" xr:uid="{00000000-0005-0000-0000-0000E00A0000}"/>
    <cellStyle name="Normal 4 2 2 2 3 4 5 5" xfId="15613" xr:uid="{00000000-0005-0000-0000-0000E10A0000}"/>
    <cellStyle name="Normal 4 2 2 2 3 4 6" xfId="3522" xr:uid="{00000000-0005-0000-0000-0000E20A0000}"/>
    <cellStyle name="Normal 4 2 2 2 3 4 6 2" xfId="36301" xr:uid="{00000000-0005-0000-0000-0000E30A0000}"/>
    <cellStyle name="Normal 4 2 2 2 3 4 6 3" xfId="21459" xr:uid="{00000000-0005-0000-0000-0000E40A0000}"/>
    <cellStyle name="Normal 4 2 2 2 3 4 7" xfId="8065" xr:uid="{00000000-0005-0000-0000-0000E50A0000}"/>
    <cellStyle name="Normal 4 2 2 2 3 4 7 2" xfId="39411" xr:uid="{00000000-0005-0000-0000-0000E60A0000}"/>
    <cellStyle name="Normal 4 2 2 2 3 4 7 3" xfId="26001" xr:uid="{00000000-0005-0000-0000-0000E70A0000}"/>
    <cellStyle name="Normal 4 2 2 2 3 4 8" xfId="18599" xr:uid="{00000000-0005-0000-0000-0000E80A0000}"/>
    <cellStyle name="Normal 4 2 2 2 3 4 9" xfId="31885" xr:uid="{00000000-0005-0000-0000-0000E90A0000}"/>
    <cellStyle name="Normal 4 2 2 2 3 5" xfId="269" xr:uid="{00000000-0005-0000-0000-0000EA0A0000}"/>
    <cellStyle name="Normal 4 2 2 2 3 5 2" xfId="1324" xr:uid="{00000000-0005-0000-0000-0000EB0A0000}"/>
    <cellStyle name="Normal 4 2 2 2 3 5 2 2" xfId="5742" xr:uid="{00000000-0005-0000-0000-0000EC0A0000}"/>
    <cellStyle name="Normal 4 2 2 2 3 5 2 2 2" xfId="11775" xr:uid="{00000000-0005-0000-0000-0000ED0A0000}"/>
    <cellStyle name="Normal 4 2 2 2 3 5 2 2 2 2" xfId="43060" xr:uid="{00000000-0005-0000-0000-0000EE0A0000}"/>
    <cellStyle name="Normal 4 2 2 2 3 5 2 2 2 3" xfId="29650" xr:uid="{00000000-0005-0000-0000-0000EF0A0000}"/>
    <cellStyle name="Normal 4 2 2 2 3 5 2 2 3" xfId="37399" xr:uid="{00000000-0005-0000-0000-0000F00A0000}"/>
    <cellStyle name="Normal 4 2 2 2 3 5 2 2 4" xfId="23678" xr:uid="{00000000-0005-0000-0000-0000F10A0000}"/>
    <cellStyle name="Normal 4 2 2 2 3 5 2 3" xfId="8728" xr:uid="{00000000-0005-0000-0000-0000F20A0000}"/>
    <cellStyle name="Normal 4 2 2 2 3 5 2 3 2" xfId="40074" xr:uid="{00000000-0005-0000-0000-0000F30A0000}"/>
    <cellStyle name="Normal 4 2 2 2 3 5 2 3 3" xfId="26664" xr:uid="{00000000-0005-0000-0000-0000F40A0000}"/>
    <cellStyle name="Normal 4 2 2 2 3 5 2 4" xfId="19262" xr:uid="{00000000-0005-0000-0000-0000F50A0000}"/>
    <cellStyle name="Normal 4 2 2 2 3 5 2 5" xfId="34104" xr:uid="{00000000-0005-0000-0000-0000F60A0000}"/>
    <cellStyle name="Normal 4 2 2 2 3 5 2 6" xfId="16276" xr:uid="{00000000-0005-0000-0000-0000F70A0000}"/>
    <cellStyle name="Normal 4 2 2 2 3 5 3" xfId="2321" xr:uid="{00000000-0005-0000-0000-0000F80A0000}"/>
    <cellStyle name="Normal 4 2 2 2 3 5 3 2" xfId="6738" xr:uid="{00000000-0005-0000-0000-0000F90A0000}"/>
    <cellStyle name="Normal 4 2 2 2 3 5 3 2 2" xfId="12771" xr:uid="{00000000-0005-0000-0000-0000FA0A0000}"/>
    <cellStyle name="Normal 4 2 2 2 3 5 3 2 2 2" xfId="44056" xr:uid="{00000000-0005-0000-0000-0000FB0A0000}"/>
    <cellStyle name="Normal 4 2 2 2 3 5 3 2 2 3" xfId="30646" xr:uid="{00000000-0005-0000-0000-0000FC0A0000}"/>
    <cellStyle name="Normal 4 2 2 2 3 5 3 2 3" xfId="38084" xr:uid="{00000000-0005-0000-0000-0000FD0A0000}"/>
    <cellStyle name="Normal 4 2 2 2 3 5 3 2 4" xfId="24674" xr:uid="{00000000-0005-0000-0000-0000FE0A0000}"/>
    <cellStyle name="Normal 4 2 2 2 3 5 3 3" xfId="9724" xr:uid="{00000000-0005-0000-0000-0000FF0A0000}"/>
    <cellStyle name="Normal 4 2 2 2 3 5 3 3 2" xfId="41070" xr:uid="{00000000-0005-0000-0000-0000000B0000}"/>
    <cellStyle name="Normal 4 2 2 2 3 5 3 3 3" xfId="27660" xr:uid="{00000000-0005-0000-0000-0000010B0000}"/>
    <cellStyle name="Normal 4 2 2 2 3 5 3 4" xfId="20258" xr:uid="{00000000-0005-0000-0000-0000020B0000}"/>
    <cellStyle name="Normal 4 2 2 2 3 5 3 5" xfId="35100" xr:uid="{00000000-0005-0000-0000-0000030B0000}"/>
    <cellStyle name="Normal 4 2 2 2 3 5 3 6" xfId="17272" xr:uid="{00000000-0005-0000-0000-0000040B0000}"/>
    <cellStyle name="Normal 4 2 2 2 3 5 4" xfId="4746" xr:uid="{00000000-0005-0000-0000-0000050B0000}"/>
    <cellStyle name="Normal 4 2 2 2 3 5 4 2" xfId="10780" xr:uid="{00000000-0005-0000-0000-0000060B0000}"/>
    <cellStyle name="Normal 4 2 2 2 3 5 4 2 2" xfId="42067" xr:uid="{00000000-0005-0000-0000-0000070B0000}"/>
    <cellStyle name="Normal 4 2 2 2 3 5 4 2 3" xfId="28657" xr:uid="{00000000-0005-0000-0000-0000080B0000}"/>
    <cellStyle name="Normal 4 2 2 2 3 5 4 3" xfId="22683" xr:uid="{00000000-0005-0000-0000-0000090B0000}"/>
    <cellStyle name="Normal 4 2 2 2 3 5 4 4" xfId="33109" xr:uid="{00000000-0005-0000-0000-00000A0B0000}"/>
    <cellStyle name="Normal 4 2 2 2 3 5 4 5" xfId="15281" xr:uid="{00000000-0005-0000-0000-00000B0B0000}"/>
    <cellStyle name="Normal 4 2 2 2 3 5 5" xfId="3751" xr:uid="{00000000-0005-0000-0000-00000C0B0000}"/>
    <cellStyle name="Normal 4 2 2 2 3 5 5 2" xfId="36530" xr:uid="{00000000-0005-0000-0000-00000D0B0000}"/>
    <cellStyle name="Normal 4 2 2 2 3 5 5 3" xfId="21688" xr:uid="{00000000-0005-0000-0000-00000E0B0000}"/>
    <cellStyle name="Normal 4 2 2 2 3 5 6" xfId="7733" xr:uid="{00000000-0005-0000-0000-00000F0B0000}"/>
    <cellStyle name="Normal 4 2 2 2 3 5 6 2" xfId="39079" xr:uid="{00000000-0005-0000-0000-0000100B0000}"/>
    <cellStyle name="Normal 4 2 2 2 3 5 6 3" xfId="25669" xr:uid="{00000000-0005-0000-0000-0000110B0000}"/>
    <cellStyle name="Normal 4 2 2 2 3 5 7" xfId="18267" xr:uid="{00000000-0005-0000-0000-0000120B0000}"/>
    <cellStyle name="Normal 4 2 2 2 3 5 8" xfId="32114" xr:uid="{00000000-0005-0000-0000-0000130B0000}"/>
    <cellStyle name="Normal 4 2 2 2 3 5 9" xfId="14286" xr:uid="{00000000-0005-0000-0000-0000140B0000}"/>
    <cellStyle name="Normal 4 2 2 2 3 6" xfId="719" xr:uid="{00000000-0005-0000-0000-0000150B0000}"/>
    <cellStyle name="Normal 4 2 2 2 3 6 2" xfId="2755" xr:uid="{00000000-0005-0000-0000-0000160B0000}"/>
    <cellStyle name="Normal 4 2 2 2 3 6 2 2" xfId="7172" xr:uid="{00000000-0005-0000-0000-0000170B0000}"/>
    <cellStyle name="Normal 4 2 2 2 3 6 2 2 2" xfId="13205" xr:uid="{00000000-0005-0000-0000-0000180B0000}"/>
    <cellStyle name="Normal 4 2 2 2 3 6 2 2 2 2" xfId="44490" xr:uid="{00000000-0005-0000-0000-0000190B0000}"/>
    <cellStyle name="Normal 4 2 2 2 3 6 2 2 2 3" xfId="31080" xr:uid="{00000000-0005-0000-0000-00001A0B0000}"/>
    <cellStyle name="Normal 4 2 2 2 3 6 2 2 3" xfId="38518" xr:uid="{00000000-0005-0000-0000-00001B0B0000}"/>
    <cellStyle name="Normal 4 2 2 2 3 6 2 2 4" xfId="25108" xr:uid="{00000000-0005-0000-0000-00001C0B0000}"/>
    <cellStyle name="Normal 4 2 2 2 3 6 2 3" xfId="10158" xr:uid="{00000000-0005-0000-0000-00001D0B0000}"/>
    <cellStyle name="Normal 4 2 2 2 3 6 2 3 2" xfId="41504" xr:uid="{00000000-0005-0000-0000-00001E0B0000}"/>
    <cellStyle name="Normal 4 2 2 2 3 6 2 3 3" xfId="28094" xr:uid="{00000000-0005-0000-0000-00001F0B0000}"/>
    <cellStyle name="Normal 4 2 2 2 3 6 2 4" xfId="20692" xr:uid="{00000000-0005-0000-0000-0000200B0000}"/>
    <cellStyle name="Normal 4 2 2 2 3 6 2 5" xfId="35534" xr:uid="{00000000-0005-0000-0000-0000210B0000}"/>
    <cellStyle name="Normal 4 2 2 2 3 6 2 6" xfId="17706" xr:uid="{00000000-0005-0000-0000-0000220B0000}"/>
    <cellStyle name="Normal 4 2 2 2 3 6 3" xfId="5180" xr:uid="{00000000-0005-0000-0000-0000230B0000}"/>
    <cellStyle name="Normal 4 2 2 2 3 6 3 2" xfId="11215" xr:uid="{00000000-0005-0000-0000-0000240B0000}"/>
    <cellStyle name="Normal 4 2 2 2 3 6 3 2 2" xfId="42500" xr:uid="{00000000-0005-0000-0000-0000250B0000}"/>
    <cellStyle name="Normal 4 2 2 2 3 6 3 2 3" xfId="29090" xr:uid="{00000000-0005-0000-0000-0000260B0000}"/>
    <cellStyle name="Normal 4 2 2 2 3 6 3 3" xfId="23117" xr:uid="{00000000-0005-0000-0000-0000270B0000}"/>
    <cellStyle name="Normal 4 2 2 2 3 6 3 4" xfId="33543" xr:uid="{00000000-0005-0000-0000-0000280B0000}"/>
    <cellStyle name="Normal 4 2 2 2 3 6 3 5" xfId="15715" xr:uid="{00000000-0005-0000-0000-0000290B0000}"/>
    <cellStyle name="Normal 4 2 2 2 3 6 4" xfId="4185" xr:uid="{00000000-0005-0000-0000-00002A0B0000}"/>
    <cellStyle name="Normal 4 2 2 2 3 6 4 2" xfId="36964" xr:uid="{00000000-0005-0000-0000-00002B0B0000}"/>
    <cellStyle name="Normal 4 2 2 2 3 6 4 3" xfId="22122" xr:uid="{00000000-0005-0000-0000-00002C0B0000}"/>
    <cellStyle name="Normal 4 2 2 2 3 6 5" xfId="8167" xr:uid="{00000000-0005-0000-0000-00002D0B0000}"/>
    <cellStyle name="Normal 4 2 2 2 3 6 5 2" xfId="39513" xr:uid="{00000000-0005-0000-0000-00002E0B0000}"/>
    <cellStyle name="Normal 4 2 2 2 3 6 5 3" xfId="26103" xr:uid="{00000000-0005-0000-0000-00002F0B0000}"/>
    <cellStyle name="Normal 4 2 2 2 3 6 6" xfId="18701" xr:uid="{00000000-0005-0000-0000-0000300B0000}"/>
    <cellStyle name="Normal 4 2 2 2 3 6 7" xfId="32548" xr:uid="{00000000-0005-0000-0000-0000310B0000}"/>
    <cellStyle name="Normal 4 2 2 2 3 6 8" xfId="14720" xr:uid="{00000000-0005-0000-0000-0000320B0000}"/>
    <cellStyle name="Normal 4 2 2 2 3 7" xfId="1222" xr:uid="{00000000-0005-0000-0000-0000330B0000}"/>
    <cellStyle name="Normal 4 2 2 2 3 7 2" xfId="2219" xr:uid="{00000000-0005-0000-0000-0000340B0000}"/>
    <cellStyle name="Normal 4 2 2 2 3 7 2 2" xfId="6636" xr:uid="{00000000-0005-0000-0000-0000350B0000}"/>
    <cellStyle name="Normal 4 2 2 2 3 7 2 2 2" xfId="12669" xr:uid="{00000000-0005-0000-0000-0000360B0000}"/>
    <cellStyle name="Normal 4 2 2 2 3 7 2 2 2 2" xfId="43954" xr:uid="{00000000-0005-0000-0000-0000370B0000}"/>
    <cellStyle name="Normal 4 2 2 2 3 7 2 2 2 3" xfId="30544" xr:uid="{00000000-0005-0000-0000-0000380B0000}"/>
    <cellStyle name="Normal 4 2 2 2 3 7 2 2 3" xfId="37982" xr:uid="{00000000-0005-0000-0000-0000390B0000}"/>
    <cellStyle name="Normal 4 2 2 2 3 7 2 2 4" xfId="24572" xr:uid="{00000000-0005-0000-0000-00003A0B0000}"/>
    <cellStyle name="Normal 4 2 2 2 3 7 2 3" xfId="9622" xr:uid="{00000000-0005-0000-0000-00003B0B0000}"/>
    <cellStyle name="Normal 4 2 2 2 3 7 2 3 2" xfId="40968" xr:uid="{00000000-0005-0000-0000-00003C0B0000}"/>
    <cellStyle name="Normal 4 2 2 2 3 7 2 3 3" xfId="27558" xr:uid="{00000000-0005-0000-0000-00003D0B0000}"/>
    <cellStyle name="Normal 4 2 2 2 3 7 2 4" xfId="20156" xr:uid="{00000000-0005-0000-0000-00003E0B0000}"/>
    <cellStyle name="Normal 4 2 2 2 3 7 2 5" xfId="34998" xr:uid="{00000000-0005-0000-0000-00003F0B0000}"/>
    <cellStyle name="Normal 4 2 2 2 3 7 2 6" xfId="17170" xr:uid="{00000000-0005-0000-0000-0000400B0000}"/>
    <cellStyle name="Normal 4 2 2 2 3 7 3" xfId="5640" xr:uid="{00000000-0005-0000-0000-0000410B0000}"/>
    <cellStyle name="Normal 4 2 2 2 3 7 3 2" xfId="11673" xr:uid="{00000000-0005-0000-0000-0000420B0000}"/>
    <cellStyle name="Normal 4 2 2 2 3 7 3 2 2" xfId="42958" xr:uid="{00000000-0005-0000-0000-0000430B0000}"/>
    <cellStyle name="Normal 4 2 2 2 3 7 3 2 3" xfId="29548" xr:uid="{00000000-0005-0000-0000-0000440B0000}"/>
    <cellStyle name="Normal 4 2 2 2 3 7 3 3" xfId="23576" xr:uid="{00000000-0005-0000-0000-0000450B0000}"/>
    <cellStyle name="Normal 4 2 2 2 3 7 3 4" xfId="34002" xr:uid="{00000000-0005-0000-0000-0000460B0000}"/>
    <cellStyle name="Normal 4 2 2 2 3 7 3 5" xfId="16174" xr:uid="{00000000-0005-0000-0000-0000470B0000}"/>
    <cellStyle name="Normal 4 2 2 2 3 7 4" xfId="3649" xr:uid="{00000000-0005-0000-0000-0000480B0000}"/>
    <cellStyle name="Normal 4 2 2 2 3 7 4 2" xfId="36428" xr:uid="{00000000-0005-0000-0000-0000490B0000}"/>
    <cellStyle name="Normal 4 2 2 2 3 7 4 3" xfId="21586" xr:uid="{00000000-0005-0000-0000-00004A0B0000}"/>
    <cellStyle name="Normal 4 2 2 2 3 7 5" xfId="8626" xr:uid="{00000000-0005-0000-0000-00004B0B0000}"/>
    <cellStyle name="Normal 4 2 2 2 3 7 5 2" xfId="39972" xr:uid="{00000000-0005-0000-0000-00004C0B0000}"/>
    <cellStyle name="Normal 4 2 2 2 3 7 5 3" xfId="26562" xr:uid="{00000000-0005-0000-0000-00004D0B0000}"/>
    <cellStyle name="Normal 4 2 2 2 3 7 6" xfId="19160" xr:uid="{00000000-0005-0000-0000-00004E0B0000}"/>
    <cellStyle name="Normal 4 2 2 2 3 7 7" xfId="32012" xr:uid="{00000000-0005-0000-0000-00004F0B0000}"/>
    <cellStyle name="Normal 4 2 2 2 3 7 8" xfId="14184" xr:uid="{00000000-0005-0000-0000-0000500B0000}"/>
    <cellStyle name="Normal 4 2 2 2 3 8" xfId="1759" xr:uid="{00000000-0005-0000-0000-0000510B0000}"/>
    <cellStyle name="Normal 4 2 2 2 3 8 2" xfId="6177" xr:uid="{00000000-0005-0000-0000-0000520B0000}"/>
    <cellStyle name="Normal 4 2 2 2 3 8 2 2" xfId="12210" xr:uid="{00000000-0005-0000-0000-0000530B0000}"/>
    <cellStyle name="Normal 4 2 2 2 3 8 2 2 2" xfId="43495" xr:uid="{00000000-0005-0000-0000-0000540B0000}"/>
    <cellStyle name="Normal 4 2 2 2 3 8 2 2 3" xfId="30085" xr:uid="{00000000-0005-0000-0000-0000550B0000}"/>
    <cellStyle name="Normal 4 2 2 2 3 8 2 3" xfId="37523" xr:uid="{00000000-0005-0000-0000-0000560B0000}"/>
    <cellStyle name="Normal 4 2 2 2 3 8 2 4" xfId="24113" xr:uid="{00000000-0005-0000-0000-0000570B0000}"/>
    <cellStyle name="Normal 4 2 2 2 3 8 3" xfId="9163" xr:uid="{00000000-0005-0000-0000-0000580B0000}"/>
    <cellStyle name="Normal 4 2 2 2 3 8 3 2" xfId="40509" xr:uid="{00000000-0005-0000-0000-0000590B0000}"/>
    <cellStyle name="Normal 4 2 2 2 3 8 3 3" xfId="27099" xr:uid="{00000000-0005-0000-0000-00005A0B0000}"/>
    <cellStyle name="Normal 4 2 2 2 3 8 4" xfId="19697" xr:uid="{00000000-0005-0000-0000-00005B0B0000}"/>
    <cellStyle name="Normal 4 2 2 2 3 8 5" xfId="34539" xr:uid="{00000000-0005-0000-0000-00005C0B0000}"/>
    <cellStyle name="Normal 4 2 2 2 3 8 6" xfId="16711" xr:uid="{00000000-0005-0000-0000-00005D0B0000}"/>
    <cellStyle name="Normal 4 2 2 2 3 9" xfId="4644" xr:uid="{00000000-0005-0000-0000-00005E0B0000}"/>
    <cellStyle name="Normal 4 2 2 2 3 9 2" xfId="10678" xr:uid="{00000000-0005-0000-0000-00005F0B0000}"/>
    <cellStyle name="Normal 4 2 2 2 3 9 2 2" xfId="41965" xr:uid="{00000000-0005-0000-0000-0000600B0000}"/>
    <cellStyle name="Normal 4 2 2 2 3 9 2 3" xfId="28555" xr:uid="{00000000-0005-0000-0000-0000610B0000}"/>
    <cellStyle name="Normal 4 2 2 2 3 9 3" xfId="22581" xr:uid="{00000000-0005-0000-0000-0000620B0000}"/>
    <cellStyle name="Normal 4 2 2 2 3 9 4" xfId="33007" xr:uid="{00000000-0005-0000-0000-0000630B0000}"/>
    <cellStyle name="Normal 4 2 2 2 3 9 5" xfId="15179" xr:uid="{00000000-0005-0000-0000-0000640B0000}"/>
    <cellStyle name="Normal 4 2 2 2 4" xfId="191" xr:uid="{00000000-0005-0000-0000-0000650B0000}"/>
    <cellStyle name="Normal 4 2 2 2 4 10" xfId="3214" xr:uid="{00000000-0005-0000-0000-0000660B0000}"/>
    <cellStyle name="Normal 4 2 2 2 4 10 2" xfId="35993" xr:uid="{00000000-0005-0000-0000-0000670B0000}"/>
    <cellStyle name="Normal 4 2 2 2 4 10 3" xfId="21151" xr:uid="{00000000-0005-0000-0000-0000680B0000}"/>
    <cellStyle name="Normal 4 2 2 2 4 11" xfId="7655" xr:uid="{00000000-0005-0000-0000-0000690B0000}"/>
    <cellStyle name="Normal 4 2 2 2 4 11 2" xfId="39001" xr:uid="{00000000-0005-0000-0000-00006A0B0000}"/>
    <cellStyle name="Normal 4 2 2 2 4 11 3" xfId="25591" xr:uid="{00000000-0005-0000-0000-00006B0B0000}"/>
    <cellStyle name="Normal 4 2 2 2 4 12" xfId="18189" xr:uid="{00000000-0005-0000-0000-00006C0B0000}"/>
    <cellStyle name="Normal 4 2 2 2 4 13" xfId="31577" xr:uid="{00000000-0005-0000-0000-00006D0B0000}"/>
    <cellStyle name="Normal 4 2 2 2 4 14" xfId="13749" xr:uid="{00000000-0005-0000-0000-00006E0B0000}"/>
    <cellStyle name="Normal 4 2 2 2 4 2" xfId="413" xr:uid="{00000000-0005-0000-0000-00006F0B0000}"/>
    <cellStyle name="Normal 4 2 2 2 4 2 10" xfId="13853" xr:uid="{00000000-0005-0000-0000-0000700B0000}"/>
    <cellStyle name="Normal 4 2 2 2 4 2 2" xfId="847" xr:uid="{00000000-0005-0000-0000-0000710B0000}"/>
    <cellStyle name="Normal 4 2 2 2 4 2 2 2" xfId="2883" xr:uid="{00000000-0005-0000-0000-0000720B0000}"/>
    <cellStyle name="Normal 4 2 2 2 4 2 2 2 2" xfId="7300" xr:uid="{00000000-0005-0000-0000-0000730B0000}"/>
    <cellStyle name="Normal 4 2 2 2 4 2 2 2 2 2" xfId="13333" xr:uid="{00000000-0005-0000-0000-0000740B0000}"/>
    <cellStyle name="Normal 4 2 2 2 4 2 2 2 2 2 2" xfId="44618" xr:uid="{00000000-0005-0000-0000-0000750B0000}"/>
    <cellStyle name="Normal 4 2 2 2 4 2 2 2 2 2 3" xfId="31208" xr:uid="{00000000-0005-0000-0000-0000760B0000}"/>
    <cellStyle name="Normal 4 2 2 2 4 2 2 2 2 3" xfId="38646" xr:uid="{00000000-0005-0000-0000-0000770B0000}"/>
    <cellStyle name="Normal 4 2 2 2 4 2 2 2 2 4" xfId="25236" xr:uid="{00000000-0005-0000-0000-0000780B0000}"/>
    <cellStyle name="Normal 4 2 2 2 4 2 2 2 3" xfId="10286" xr:uid="{00000000-0005-0000-0000-0000790B0000}"/>
    <cellStyle name="Normal 4 2 2 2 4 2 2 2 3 2" xfId="41632" xr:uid="{00000000-0005-0000-0000-00007A0B0000}"/>
    <cellStyle name="Normal 4 2 2 2 4 2 2 2 3 3" xfId="28222" xr:uid="{00000000-0005-0000-0000-00007B0B0000}"/>
    <cellStyle name="Normal 4 2 2 2 4 2 2 2 4" xfId="20820" xr:uid="{00000000-0005-0000-0000-00007C0B0000}"/>
    <cellStyle name="Normal 4 2 2 2 4 2 2 2 5" xfId="35662" xr:uid="{00000000-0005-0000-0000-00007D0B0000}"/>
    <cellStyle name="Normal 4 2 2 2 4 2 2 2 6" xfId="17834" xr:uid="{00000000-0005-0000-0000-00007E0B0000}"/>
    <cellStyle name="Normal 4 2 2 2 4 2 2 3" xfId="5308" xr:uid="{00000000-0005-0000-0000-00007F0B0000}"/>
    <cellStyle name="Normal 4 2 2 2 4 2 2 3 2" xfId="11342" xr:uid="{00000000-0005-0000-0000-0000800B0000}"/>
    <cellStyle name="Normal 4 2 2 2 4 2 2 3 2 2" xfId="42627" xr:uid="{00000000-0005-0000-0000-0000810B0000}"/>
    <cellStyle name="Normal 4 2 2 2 4 2 2 3 2 3" xfId="29217" xr:uid="{00000000-0005-0000-0000-0000820B0000}"/>
    <cellStyle name="Normal 4 2 2 2 4 2 2 3 3" xfId="23245" xr:uid="{00000000-0005-0000-0000-0000830B0000}"/>
    <cellStyle name="Normal 4 2 2 2 4 2 2 3 4" xfId="33671" xr:uid="{00000000-0005-0000-0000-0000840B0000}"/>
    <cellStyle name="Normal 4 2 2 2 4 2 2 3 5" xfId="15843" xr:uid="{00000000-0005-0000-0000-0000850B0000}"/>
    <cellStyle name="Normal 4 2 2 2 4 2 2 4" xfId="4313" xr:uid="{00000000-0005-0000-0000-0000860B0000}"/>
    <cellStyle name="Normal 4 2 2 2 4 2 2 4 2" xfId="37092" xr:uid="{00000000-0005-0000-0000-0000870B0000}"/>
    <cellStyle name="Normal 4 2 2 2 4 2 2 4 3" xfId="22250" xr:uid="{00000000-0005-0000-0000-0000880B0000}"/>
    <cellStyle name="Normal 4 2 2 2 4 2 2 5" xfId="8295" xr:uid="{00000000-0005-0000-0000-0000890B0000}"/>
    <cellStyle name="Normal 4 2 2 2 4 2 2 5 2" xfId="39641" xr:uid="{00000000-0005-0000-0000-00008A0B0000}"/>
    <cellStyle name="Normal 4 2 2 2 4 2 2 5 3" xfId="26231" xr:uid="{00000000-0005-0000-0000-00008B0B0000}"/>
    <cellStyle name="Normal 4 2 2 2 4 2 2 6" xfId="18829" xr:uid="{00000000-0005-0000-0000-00008C0B0000}"/>
    <cellStyle name="Normal 4 2 2 2 4 2 2 7" xfId="32676" xr:uid="{00000000-0005-0000-0000-00008D0B0000}"/>
    <cellStyle name="Normal 4 2 2 2 4 2 2 8" xfId="14848" xr:uid="{00000000-0005-0000-0000-00008E0B0000}"/>
    <cellStyle name="Normal 4 2 2 2 4 2 3" xfId="1452" xr:uid="{00000000-0005-0000-0000-00008F0B0000}"/>
    <cellStyle name="Normal 4 2 2 2 4 2 3 2" xfId="2449" xr:uid="{00000000-0005-0000-0000-0000900B0000}"/>
    <cellStyle name="Normal 4 2 2 2 4 2 3 2 2" xfId="6866" xr:uid="{00000000-0005-0000-0000-0000910B0000}"/>
    <cellStyle name="Normal 4 2 2 2 4 2 3 2 2 2" xfId="12899" xr:uid="{00000000-0005-0000-0000-0000920B0000}"/>
    <cellStyle name="Normal 4 2 2 2 4 2 3 2 2 2 2" xfId="44184" xr:uid="{00000000-0005-0000-0000-0000930B0000}"/>
    <cellStyle name="Normal 4 2 2 2 4 2 3 2 2 2 3" xfId="30774" xr:uid="{00000000-0005-0000-0000-0000940B0000}"/>
    <cellStyle name="Normal 4 2 2 2 4 2 3 2 2 3" xfId="38212" xr:uid="{00000000-0005-0000-0000-0000950B0000}"/>
    <cellStyle name="Normal 4 2 2 2 4 2 3 2 2 4" xfId="24802" xr:uid="{00000000-0005-0000-0000-0000960B0000}"/>
    <cellStyle name="Normal 4 2 2 2 4 2 3 2 3" xfId="9852" xr:uid="{00000000-0005-0000-0000-0000970B0000}"/>
    <cellStyle name="Normal 4 2 2 2 4 2 3 2 3 2" xfId="41198" xr:uid="{00000000-0005-0000-0000-0000980B0000}"/>
    <cellStyle name="Normal 4 2 2 2 4 2 3 2 3 3" xfId="27788" xr:uid="{00000000-0005-0000-0000-0000990B0000}"/>
    <cellStyle name="Normal 4 2 2 2 4 2 3 2 4" xfId="20386" xr:uid="{00000000-0005-0000-0000-00009A0B0000}"/>
    <cellStyle name="Normal 4 2 2 2 4 2 3 2 5" xfId="35228" xr:uid="{00000000-0005-0000-0000-00009B0B0000}"/>
    <cellStyle name="Normal 4 2 2 2 4 2 3 2 6" xfId="17400" xr:uid="{00000000-0005-0000-0000-00009C0B0000}"/>
    <cellStyle name="Normal 4 2 2 2 4 2 3 3" xfId="5870" xr:uid="{00000000-0005-0000-0000-00009D0B0000}"/>
    <cellStyle name="Normal 4 2 2 2 4 2 3 3 2" xfId="11903" xr:uid="{00000000-0005-0000-0000-00009E0B0000}"/>
    <cellStyle name="Normal 4 2 2 2 4 2 3 3 2 2" xfId="43188" xr:uid="{00000000-0005-0000-0000-00009F0B0000}"/>
    <cellStyle name="Normal 4 2 2 2 4 2 3 3 2 3" xfId="29778" xr:uid="{00000000-0005-0000-0000-0000A00B0000}"/>
    <cellStyle name="Normal 4 2 2 2 4 2 3 3 3" xfId="23806" xr:uid="{00000000-0005-0000-0000-0000A10B0000}"/>
    <cellStyle name="Normal 4 2 2 2 4 2 3 3 4" xfId="34232" xr:uid="{00000000-0005-0000-0000-0000A20B0000}"/>
    <cellStyle name="Normal 4 2 2 2 4 2 3 3 5" xfId="16404" xr:uid="{00000000-0005-0000-0000-0000A30B0000}"/>
    <cellStyle name="Normal 4 2 2 2 4 2 3 4" xfId="3879" xr:uid="{00000000-0005-0000-0000-0000A40B0000}"/>
    <cellStyle name="Normal 4 2 2 2 4 2 3 4 2" xfId="36658" xr:uid="{00000000-0005-0000-0000-0000A50B0000}"/>
    <cellStyle name="Normal 4 2 2 2 4 2 3 4 3" xfId="21816" xr:uid="{00000000-0005-0000-0000-0000A60B0000}"/>
    <cellStyle name="Normal 4 2 2 2 4 2 3 5" xfId="8856" xr:uid="{00000000-0005-0000-0000-0000A70B0000}"/>
    <cellStyle name="Normal 4 2 2 2 4 2 3 5 2" xfId="40202" xr:uid="{00000000-0005-0000-0000-0000A80B0000}"/>
    <cellStyle name="Normal 4 2 2 2 4 2 3 5 3" xfId="26792" xr:uid="{00000000-0005-0000-0000-0000A90B0000}"/>
    <cellStyle name="Normal 4 2 2 2 4 2 3 6" xfId="19390" xr:uid="{00000000-0005-0000-0000-0000AA0B0000}"/>
    <cellStyle name="Normal 4 2 2 2 4 2 3 7" xfId="32242" xr:uid="{00000000-0005-0000-0000-0000AB0B0000}"/>
    <cellStyle name="Normal 4 2 2 2 4 2 3 8" xfId="14414" xr:uid="{00000000-0005-0000-0000-0000AC0B0000}"/>
    <cellStyle name="Normal 4 2 2 2 4 2 4" xfId="1887" xr:uid="{00000000-0005-0000-0000-0000AD0B0000}"/>
    <cellStyle name="Normal 4 2 2 2 4 2 4 2" xfId="6305" xr:uid="{00000000-0005-0000-0000-0000AE0B0000}"/>
    <cellStyle name="Normal 4 2 2 2 4 2 4 2 2" xfId="12338" xr:uid="{00000000-0005-0000-0000-0000AF0B0000}"/>
    <cellStyle name="Normal 4 2 2 2 4 2 4 2 2 2" xfId="43623" xr:uid="{00000000-0005-0000-0000-0000B00B0000}"/>
    <cellStyle name="Normal 4 2 2 2 4 2 4 2 2 3" xfId="30213" xr:uid="{00000000-0005-0000-0000-0000B10B0000}"/>
    <cellStyle name="Normal 4 2 2 2 4 2 4 2 3" xfId="37651" xr:uid="{00000000-0005-0000-0000-0000B20B0000}"/>
    <cellStyle name="Normal 4 2 2 2 4 2 4 2 4" xfId="24241" xr:uid="{00000000-0005-0000-0000-0000B30B0000}"/>
    <cellStyle name="Normal 4 2 2 2 4 2 4 3" xfId="9291" xr:uid="{00000000-0005-0000-0000-0000B40B0000}"/>
    <cellStyle name="Normal 4 2 2 2 4 2 4 3 2" xfId="40637" xr:uid="{00000000-0005-0000-0000-0000B50B0000}"/>
    <cellStyle name="Normal 4 2 2 2 4 2 4 3 3" xfId="27227" xr:uid="{00000000-0005-0000-0000-0000B60B0000}"/>
    <cellStyle name="Normal 4 2 2 2 4 2 4 4" xfId="19825" xr:uid="{00000000-0005-0000-0000-0000B70B0000}"/>
    <cellStyle name="Normal 4 2 2 2 4 2 4 5" xfId="34667" xr:uid="{00000000-0005-0000-0000-0000B80B0000}"/>
    <cellStyle name="Normal 4 2 2 2 4 2 4 6" xfId="16839" xr:uid="{00000000-0005-0000-0000-0000B90B0000}"/>
    <cellStyle name="Normal 4 2 2 2 4 2 5" xfId="4874" xr:uid="{00000000-0005-0000-0000-0000BA0B0000}"/>
    <cellStyle name="Normal 4 2 2 2 4 2 5 2" xfId="10909" xr:uid="{00000000-0005-0000-0000-0000BB0B0000}"/>
    <cellStyle name="Normal 4 2 2 2 4 2 5 2 2" xfId="42194" xr:uid="{00000000-0005-0000-0000-0000BC0B0000}"/>
    <cellStyle name="Normal 4 2 2 2 4 2 5 2 3" xfId="28784" xr:uid="{00000000-0005-0000-0000-0000BD0B0000}"/>
    <cellStyle name="Normal 4 2 2 2 4 2 5 3" xfId="22811" xr:uid="{00000000-0005-0000-0000-0000BE0B0000}"/>
    <cellStyle name="Normal 4 2 2 2 4 2 5 4" xfId="33237" xr:uid="{00000000-0005-0000-0000-0000BF0B0000}"/>
    <cellStyle name="Normal 4 2 2 2 4 2 5 5" xfId="15409" xr:uid="{00000000-0005-0000-0000-0000C00B0000}"/>
    <cellStyle name="Normal 4 2 2 2 4 2 6" xfId="3318" xr:uid="{00000000-0005-0000-0000-0000C10B0000}"/>
    <cellStyle name="Normal 4 2 2 2 4 2 6 2" xfId="36097" xr:uid="{00000000-0005-0000-0000-0000C20B0000}"/>
    <cellStyle name="Normal 4 2 2 2 4 2 6 3" xfId="21255" xr:uid="{00000000-0005-0000-0000-0000C30B0000}"/>
    <cellStyle name="Normal 4 2 2 2 4 2 7" xfId="7861" xr:uid="{00000000-0005-0000-0000-0000C40B0000}"/>
    <cellStyle name="Normal 4 2 2 2 4 2 7 2" xfId="39207" xr:uid="{00000000-0005-0000-0000-0000C50B0000}"/>
    <cellStyle name="Normal 4 2 2 2 4 2 7 3" xfId="25797" xr:uid="{00000000-0005-0000-0000-0000C60B0000}"/>
    <cellStyle name="Normal 4 2 2 2 4 2 8" xfId="18395" xr:uid="{00000000-0005-0000-0000-0000C70B0000}"/>
    <cellStyle name="Normal 4 2 2 2 4 2 9" xfId="31681" xr:uid="{00000000-0005-0000-0000-0000C80B0000}"/>
    <cellStyle name="Normal 4 2 2 2 4 3" xfId="515" xr:uid="{00000000-0005-0000-0000-0000C90B0000}"/>
    <cellStyle name="Normal 4 2 2 2 4 3 10" xfId="13955" xr:uid="{00000000-0005-0000-0000-0000CA0B0000}"/>
    <cellStyle name="Normal 4 2 2 2 4 3 2" xfId="949" xr:uid="{00000000-0005-0000-0000-0000CB0B0000}"/>
    <cellStyle name="Normal 4 2 2 2 4 3 2 2" xfId="2985" xr:uid="{00000000-0005-0000-0000-0000CC0B0000}"/>
    <cellStyle name="Normal 4 2 2 2 4 3 2 2 2" xfId="7402" xr:uid="{00000000-0005-0000-0000-0000CD0B0000}"/>
    <cellStyle name="Normal 4 2 2 2 4 3 2 2 2 2" xfId="13435" xr:uid="{00000000-0005-0000-0000-0000CE0B0000}"/>
    <cellStyle name="Normal 4 2 2 2 4 3 2 2 2 2 2" xfId="44720" xr:uid="{00000000-0005-0000-0000-0000CF0B0000}"/>
    <cellStyle name="Normal 4 2 2 2 4 3 2 2 2 2 3" xfId="31310" xr:uid="{00000000-0005-0000-0000-0000D00B0000}"/>
    <cellStyle name="Normal 4 2 2 2 4 3 2 2 2 3" xfId="38748" xr:uid="{00000000-0005-0000-0000-0000D10B0000}"/>
    <cellStyle name="Normal 4 2 2 2 4 3 2 2 2 4" xfId="25338" xr:uid="{00000000-0005-0000-0000-0000D20B0000}"/>
    <cellStyle name="Normal 4 2 2 2 4 3 2 2 3" xfId="10388" xr:uid="{00000000-0005-0000-0000-0000D30B0000}"/>
    <cellStyle name="Normal 4 2 2 2 4 3 2 2 3 2" xfId="41734" xr:uid="{00000000-0005-0000-0000-0000D40B0000}"/>
    <cellStyle name="Normal 4 2 2 2 4 3 2 2 3 3" xfId="28324" xr:uid="{00000000-0005-0000-0000-0000D50B0000}"/>
    <cellStyle name="Normal 4 2 2 2 4 3 2 2 4" xfId="20922" xr:uid="{00000000-0005-0000-0000-0000D60B0000}"/>
    <cellStyle name="Normal 4 2 2 2 4 3 2 2 5" xfId="35764" xr:uid="{00000000-0005-0000-0000-0000D70B0000}"/>
    <cellStyle name="Normal 4 2 2 2 4 3 2 2 6" xfId="17936" xr:uid="{00000000-0005-0000-0000-0000D80B0000}"/>
    <cellStyle name="Normal 4 2 2 2 4 3 2 3" xfId="5410" xr:uid="{00000000-0005-0000-0000-0000D90B0000}"/>
    <cellStyle name="Normal 4 2 2 2 4 3 2 3 2" xfId="11444" xr:uid="{00000000-0005-0000-0000-0000DA0B0000}"/>
    <cellStyle name="Normal 4 2 2 2 4 3 2 3 2 2" xfId="42729" xr:uid="{00000000-0005-0000-0000-0000DB0B0000}"/>
    <cellStyle name="Normal 4 2 2 2 4 3 2 3 2 3" xfId="29319" xr:uid="{00000000-0005-0000-0000-0000DC0B0000}"/>
    <cellStyle name="Normal 4 2 2 2 4 3 2 3 3" xfId="23347" xr:uid="{00000000-0005-0000-0000-0000DD0B0000}"/>
    <cellStyle name="Normal 4 2 2 2 4 3 2 3 4" xfId="33773" xr:uid="{00000000-0005-0000-0000-0000DE0B0000}"/>
    <cellStyle name="Normal 4 2 2 2 4 3 2 3 5" xfId="15945" xr:uid="{00000000-0005-0000-0000-0000DF0B0000}"/>
    <cellStyle name="Normal 4 2 2 2 4 3 2 4" xfId="4415" xr:uid="{00000000-0005-0000-0000-0000E00B0000}"/>
    <cellStyle name="Normal 4 2 2 2 4 3 2 4 2" xfId="37194" xr:uid="{00000000-0005-0000-0000-0000E10B0000}"/>
    <cellStyle name="Normal 4 2 2 2 4 3 2 4 3" xfId="22352" xr:uid="{00000000-0005-0000-0000-0000E20B0000}"/>
    <cellStyle name="Normal 4 2 2 2 4 3 2 5" xfId="8397" xr:uid="{00000000-0005-0000-0000-0000E30B0000}"/>
    <cellStyle name="Normal 4 2 2 2 4 3 2 5 2" xfId="39743" xr:uid="{00000000-0005-0000-0000-0000E40B0000}"/>
    <cellStyle name="Normal 4 2 2 2 4 3 2 5 3" xfId="26333" xr:uid="{00000000-0005-0000-0000-0000E50B0000}"/>
    <cellStyle name="Normal 4 2 2 2 4 3 2 6" xfId="18931" xr:uid="{00000000-0005-0000-0000-0000E60B0000}"/>
    <cellStyle name="Normal 4 2 2 2 4 3 2 7" xfId="32778" xr:uid="{00000000-0005-0000-0000-0000E70B0000}"/>
    <cellStyle name="Normal 4 2 2 2 4 3 2 8" xfId="14950" xr:uid="{00000000-0005-0000-0000-0000E80B0000}"/>
    <cellStyle name="Normal 4 2 2 2 4 3 3" xfId="1554" xr:uid="{00000000-0005-0000-0000-0000E90B0000}"/>
    <cellStyle name="Normal 4 2 2 2 4 3 3 2" xfId="2551" xr:uid="{00000000-0005-0000-0000-0000EA0B0000}"/>
    <cellStyle name="Normal 4 2 2 2 4 3 3 2 2" xfId="6968" xr:uid="{00000000-0005-0000-0000-0000EB0B0000}"/>
    <cellStyle name="Normal 4 2 2 2 4 3 3 2 2 2" xfId="13001" xr:uid="{00000000-0005-0000-0000-0000EC0B0000}"/>
    <cellStyle name="Normal 4 2 2 2 4 3 3 2 2 2 2" xfId="44286" xr:uid="{00000000-0005-0000-0000-0000ED0B0000}"/>
    <cellStyle name="Normal 4 2 2 2 4 3 3 2 2 2 3" xfId="30876" xr:uid="{00000000-0005-0000-0000-0000EE0B0000}"/>
    <cellStyle name="Normal 4 2 2 2 4 3 3 2 2 3" xfId="38314" xr:uid="{00000000-0005-0000-0000-0000EF0B0000}"/>
    <cellStyle name="Normal 4 2 2 2 4 3 3 2 2 4" xfId="24904" xr:uid="{00000000-0005-0000-0000-0000F00B0000}"/>
    <cellStyle name="Normal 4 2 2 2 4 3 3 2 3" xfId="9954" xr:uid="{00000000-0005-0000-0000-0000F10B0000}"/>
    <cellStyle name="Normal 4 2 2 2 4 3 3 2 3 2" xfId="41300" xr:uid="{00000000-0005-0000-0000-0000F20B0000}"/>
    <cellStyle name="Normal 4 2 2 2 4 3 3 2 3 3" xfId="27890" xr:uid="{00000000-0005-0000-0000-0000F30B0000}"/>
    <cellStyle name="Normal 4 2 2 2 4 3 3 2 4" xfId="20488" xr:uid="{00000000-0005-0000-0000-0000F40B0000}"/>
    <cellStyle name="Normal 4 2 2 2 4 3 3 2 5" xfId="35330" xr:uid="{00000000-0005-0000-0000-0000F50B0000}"/>
    <cellStyle name="Normal 4 2 2 2 4 3 3 2 6" xfId="17502" xr:uid="{00000000-0005-0000-0000-0000F60B0000}"/>
    <cellStyle name="Normal 4 2 2 2 4 3 3 3" xfId="5972" xr:uid="{00000000-0005-0000-0000-0000F70B0000}"/>
    <cellStyle name="Normal 4 2 2 2 4 3 3 3 2" xfId="12005" xr:uid="{00000000-0005-0000-0000-0000F80B0000}"/>
    <cellStyle name="Normal 4 2 2 2 4 3 3 3 2 2" xfId="43290" xr:uid="{00000000-0005-0000-0000-0000F90B0000}"/>
    <cellStyle name="Normal 4 2 2 2 4 3 3 3 2 3" xfId="29880" xr:uid="{00000000-0005-0000-0000-0000FA0B0000}"/>
    <cellStyle name="Normal 4 2 2 2 4 3 3 3 3" xfId="23908" xr:uid="{00000000-0005-0000-0000-0000FB0B0000}"/>
    <cellStyle name="Normal 4 2 2 2 4 3 3 3 4" xfId="34334" xr:uid="{00000000-0005-0000-0000-0000FC0B0000}"/>
    <cellStyle name="Normal 4 2 2 2 4 3 3 3 5" xfId="16506" xr:uid="{00000000-0005-0000-0000-0000FD0B0000}"/>
    <cellStyle name="Normal 4 2 2 2 4 3 3 4" xfId="3981" xr:uid="{00000000-0005-0000-0000-0000FE0B0000}"/>
    <cellStyle name="Normal 4 2 2 2 4 3 3 4 2" xfId="36760" xr:uid="{00000000-0005-0000-0000-0000FF0B0000}"/>
    <cellStyle name="Normal 4 2 2 2 4 3 3 4 3" xfId="21918" xr:uid="{00000000-0005-0000-0000-0000000C0000}"/>
    <cellStyle name="Normal 4 2 2 2 4 3 3 5" xfId="8958" xr:uid="{00000000-0005-0000-0000-0000010C0000}"/>
    <cellStyle name="Normal 4 2 2 2 4 3 3 5 2" xfId="40304" xr:uid="{00000000-0005-0000-0000-0000020C0000}"/>
    <cellStyle name="Normal 4 2 2 2 4 3 3 5 3" xfId="26894" xr:uid="{00000000-0005-0000-0000-0000030C0000}"/>
    <cellStyle name="Normal 4 2 2 2 4 3 3 6" xfId="19492" xr:uid="{00000000-0005-0000-0000-0000040C0000}"/>
    <cellStyle name="Normal 4 2 2 2 4 3 3 7" xfId="32344" xr:uid="{00000000-0005-0000-0000-0000050C0000}"/>
    <cellStyle name="Normal 4 2 2 2 4 3 3 8" xfId="14516" xr:uid="{00000000-0005-0000-0000-0000060C0000}"/>
    <cellStyle name="Normal 4 2 2 2 4 3 4" xfId="1989" xr:uid="{00000000-0005-0000-0000-0000070C0000}"/>
    <cellStyle name="Normal 4 2 2 2 4 3 4 2" xfId="6407" xr:uid="{00000000-0005-0000-0000-0000080C0000}"/>
    <cellStyle name="Normal 4 2 2 2 4 3 4 2 2" xfId="12440" xr:uid="{00000000-0005-0000-0000-0000090C0000}"/>
    <cellStyle name="Normal 4 2 2 2 4 3 4 2 2 2" xfId="43725" xr:uid="{00000000-0005-0000-0000-00000A0C0000}"/>
    <cellStyle name="Normal 4 2 2 2 4 3 4 2 2 3" xfId="30315" xr:uid="{00000000-0005-0000-0000-00000B0C0000}"/>
    <cellStyle name="Normal 4 2 2 2 4 3 4 2 3" xfId="37753" xr:uid="{00000000-0005-0000-0000-00000C0C0000}"/>
    <cellStyle name="Normal 4 2 2 2 4 3 4 2 4" xfId="24343" xr:uid="{00000000-0005-0000-0000-00000D0C0000}"/>
    <cellStyle name="Normal 4 2 2 2 4 3 4 3" xfId="9393" xr:uid="{00000000-0005-0000-0000-00000E0C0000}"/>
    <cellStyle name="Normal 4 2 2 2 4 3 4 3 2" xfId="40739" xr:uid="{00000000-0005-0000-0000-00000F0C0000}"/>
    <cellStyle name="Normal 4 2 2 2 4 3 4 3 3" xfId="27329" xr:uid="{00000000-0005-0000-0000-0000100C0000}"/>
    <cellStyle name="Normal 4 2 2 2 4 3 4 4" xfId="19927" xr:uid="{00000000-0005-0000-0000-0000110C0000}"/>
    <cellStyle name="Normal 4 2 2 2 4 3 4 5" xfId="34769" xr:uid="{00000000-0005-0000-0000-0000120C0000}"/>
    <cellStyle name="Normal 4 2 2 2 4 3 4 6" xfId="16941" xr:uid="{00000000-0005-0000-0000-0000130C0000}"/>
    <cellStyle name="Normal 4 2 2 2 4 3 5" xfId="4976" xr:uid="{00000000-0005-0000-0000-0000140C0000}"/>
    <cellStyle name="Normal 4 2 2 2 4 3 5 2" xfId="11011" xr:uid="{00000000-0005-0000-0000-0000150C0000}"/>
    <cellStyle name="Normal 4 2 2 2 4 3 5 2 2" xfId="42296" xr:uid="{00000000-0005-0000-0000-0000160C0000}"/>
    <cellStyle name="Normal 4 2 2 2 4 3 5 2 3" xfId="28886" xr:uid="{00000000-0005-0000-0000-0000170C0000}"/>
    <cellStyle name="Normal 4 2 2 2 4 3 5 3" xfId="22913" xr:uid="{00000000-0005-0000-0000-0000180C0000}"/>
    <cellStyle name="Normal 4 2 2 2 4 3 5 4" xfId="33339" xr:uid="{00000000-0005-0000-0000-0000190C0000}"/>
    <cellStyle name="Normal 4 2 2 2 4 3 5 5" xfId="15511" xr:uid="{00000000-0005-0000-0000-00001A0C0000}"/>
    <cellStyle name="Normal 4 2 2 2 4 3 6" xfId="3420" xr:uid="{00000000-0005-0000-0000-00001B0C0000}"/>
    <cellStyle name="Normal 4 2 2 2 4 3 6 2" xfId="36199" xr:uid="{00000000-0005-0000-0000-00001C0C0000}"/>
    <cellStyle name="Normal 4 2 2 2 4 3 6 3" xfId="21357" xr:uid="{00000000-0005-0000-0000-00001D0C0000}"/>
    <cellStyle name="Normal 4 2 2 2 4 3 7" xfId="7963" xr:uid="{00000000-0005-0000-0000-00001E0C0000}"/>
    <cellStyle name="Normal 4 2 2 2 4 3 7 2" xfId="39309" xr:uid="{00000000-0005-0000-0000-00001F0C0000}"/>
    <cellStyle name="Normal 4 2 2 2 4 3 7 3" xfId="25899" xr:uid="{00000000-0005-0000-0000-0000200C0000}"/>
    <cellStyle name="Normal 4 2 2 2 4 3 8" xfId="18497" xr:uid="{00000000-0005-0000-0000-0000210C0000}"/>
    <cellStyle name="Normal 4 2 2 2 4 3 9" xfId="31783" xr:uid="{00000000-0005-0000-0000-0000220C0000}"/>
    <cellStyle name="Normal 4 2 2 2 4 4" xfId="641" xr:uid="{00000000-0005-0000-0000-0000230C0000}"/>
    <cellStyle name="Normal 4 2 2 2 4 4 10" xfId="14081" xr:uid="{00000000-0005-0000-0000-0000240C0000}"/>
    <cellStyle name="Normal 4 2 2 2 4 4 2" xfId="1075" xr:uid="{00000000-0005-0000-0000-0000250C0000}"/>
    <cellStyle name="Normal 4 2 2 2 4 4 2 2" xfId="3111" xr:uid="{00000000-0005-0000-0000-0000260C0000}"/>
    <cellStyle name="Normal 4 2 2 2 4 4 2 2 2" xfId="7528" xr:uid="{00000000-0005-0000-0000-0000270C0000}"/>
    <cellStyle name="Normal 4 2 2 2 4 4 2 2 2 2" xfId="13561" xr:uid="{00000000-0005-0000-0000-0000280C0000}"/>
    <cellStyle name="Normal 4 2 2 2 4 4 2 2 2 2 2" xfId="44846" xr:uid="{00000000-0005-0000-0000-0000290C0000}"/>
    <cellStyle name="Normal 4 2 2 2 4 4 2 2 2 2 3" xfId="31436" xr:uid="{00000000-0005-0000-0000-00002A0C0000}"/>
    <cellStyle name="Normal 4 2 2 2 4 4 2 2 2 3" xfId="38874" xr:uid="{00000000-0005-0000-0000-00002B0C0000}"/>
    <cellStyle name="Normal 4 2 2 2 4 4 2 2 2 4" xfId="25464" xr:uid="{00000000-0005-0000-0000-00002C0C0000}"/>
    <cellStyle name="Normal 4 2 2 2 4 4 2 2 3" xfId="10514" xr:uid="{00000000-0005-0000-0000-00002D0C0000}"/>
    <cellStyle name="Normal 4 2 2 2 4 4 2 2 3 2" xfId="41860" xr:uid="{00000000-0005-0000-0000-00002E0C0000}"/>
    <cellStyle name="Normal 4 2 2 2 4 4 2 2 3 3" xfId="28450" xr:uid="{00000000-0005-0000-0000-00002F0C0000}"/>
    <cellStyle name="Normal 4 2 2 2 4 4 2 2 4" xfId="21048" xr:uid="{00000000-0005-0000-0000-0000300C0000}"/>
    <cellStyle name="Normal 4 2 2 2 4 4 2 2 5" xfId="35890" xr:uid="{00000000-0005-0000-0000-0000310C0000}"/>
    <cellStyle name="Normal 4 2 2 2 4 4 2 2 6" xfId="18062" xr:uid="{00000000-0005-0000-0000-0000320C0000}"/>
    <cellStyle name="Normal 4 2 2 2 4 4 2 3" xfId="5536" xr:uid="{00000000-0005-0000-0000-0000330C0000}"/>
    <cellStyle name="Normal 4 2 2 2 4 4 2 3 2" xfId="11570" xr:uid="{00000000-0005-0000-0000-0000340C0000}"/>
    <cellStyle name="Normal 4 2 2 2 4 4 2 3 2 2" xfId="42855" xr:uid="{00000000-0005-0000-0000-0000350C0000}"/>
    <cellStyle name="Normal 4 2 2 2 4 4 2 3 2 3" xfId="29445" xr:uid="{00000000-0005-0000-0000-0000360C0000}"/>
    <cellStyle name="Normal 4 2 2 2 4 4 2 3 3" xfId="23473" xr:uid="{00000000-0005-0000-0000-0000370C0000}"/>
    <cellStyle name="Normal 4 2 2 2 4 4 2 3 4" xfId="33899" xr:uid="{00000000-0005-0000-0000-0000380C0000}"/>
    <cellStyle name="Normal 4 2 2 2 4 4 2 3 5" xfId="16071" xr:uid="{00000000-0005-0000-0000-0000390C0000}"/>
    <cellStyle name="Normal 4 2 2 2 4 4 2 4" xfId="4541" xr:uid="{00000000-0005-0000-0000-00003A0C0000}"/>
    <cellStyle name="Normal 4 2 2 2 4 4 2 4 2" xfId="37320" xr:uid="{00000000-0005-0000-0000-00003B0C0000}"/>
    <cellStyle name="Normal 4 2 2 2 4 4 2 4 3" xfId="22478" xr:uid="{00000000-0005-0000-0000-00003C0C0000}"/>
    <cellStyle name="Normal 4 2 2 2 4 4 2 5" xfId="8523" xr:uid="{00000000-0005-0000-0000-00003D0C0000}"/>
    <cellStyle name="Normal 4 2 2 2 4 4 2 5 2" xfId="39869" xr:uid="{00000000-0005-0000-0000-00003E0C0000}"/>
    <cellStyle name="Normal 4 2 2 2 4 4 2 5 3" xfId="26459" xr:uid="{00000000-0005-0000-0000-00003F0C0000}"/>
    <cellStyle name="Normal 4 2 2 2 4 4 2 6" xfId="19057" xr:uid="{00000000-0005-0000-0000-0000400C0000}"/>
    <cellStyle name="Normal 4 2 2 2 4 4 2 7" xfId="32904" xr:uid="{00000000-0005-0000-0000-0000410C0000}"/>
    <cellStyle name="Normal 4 2 2 2 4 4 2 8" xfId="15076" xr:uid="{00000000-0005-0000-0000-0000420C0000}"/>
    <cellStyle name="Normal 4 2 2 2 4 4 3" xfId="1680" xr:uid="{00000000-0005-0000-0000-0000430C0000}"/>
    <cellStyle name="Normal 4 2 2 2 4 4 3 2" xfId="2677" xr:uid="{00000000-0005-0000-0000-0000440C0000}"/>
    <cellStyle name="Normal 4 2 2 2 4 4 3 2 2" xfId="7094" xr:uid="{00000000-0005-0000-0000-0000450C0000}"/>
    <cellStyle name="Normal 4 2 2 2 4 4 3 2 2 2" xfId="13127" xr:uid="{00000000-0005-0000-0000-0000460C0000}"/>
    <cellStyle name="Normal 4 2 2 2 4 4 3 2 2 2 2" xfId="44412" xr:uid="{00000000-0005-0000-0000-0000470C0000}"/>
    <cellStyle name="Normal 4 2 2 2 4 4 3 2 2 2 3" xfId="31002" xr:uid="{00000000-0005-0000-0000-0000480C0000}"/>
    <cellStyle name="Normal 4 2 2 2 4 4 3 2 2 3" xfId="38440" xr:uid="{00000000-0005-0000-0000-0000490C0000}"/>
    <cellStyle name="Normal 4 2 2 2 4 4 3 2 2 4" xfId="25030" xr:uid="{00000000-0005-0000-0000-00004A0C0000}"/>
    <cellStyle name="Normal 4 2 2 2 4 4 3 2 3" xfId="10080" xr:uid="{00000000-0005-0000-0000-00004B0C0000}"/>
    <cellStyle name="Normal 4 2 2 2 4 4 3 2 3 2" xfId="41426" xr:uid="{00000000-0005-0000-0000-00004C0C0000}"/>
    <cellStyle name="Normal 4 2 2 2 4 4 3 2 3 3" xfId="28016" xr:uid="{00000000-0005-0000-0000-00004D0C0000}"/>
    <cellStyle name="Normal 4 2 2 2 4 4 3 2 4" xfId="20614" xr:uid="{00000000-0005-0000-0000-00004E0C0000}"/>
    <cellStyle name="Normal 4 2 2 2 4 4 3 2 5" xfId="35456" xr:uid="{00000000-0005-0000-0000-00004F0C0000}"/>
    <cellStyle name="Normal 4 2 2 2 4 4 3 2 6" xfId="17628" xr:uid="{00000000-0005-0000-0000-0000500C0000}"/>
    <cellStyle name="Normal 4 2 2 2 4 4 3 3" xfId="6098" xr:uid="{00000000-0005-0000-0000-0000510C0000}"/>
    <cellStyle name="Normal 4 2 2 2 4 4 3 3 2" xfId="12131" xr:uid="{00000000-0005-0000-0000-0000520C0000}"/>
    <cellStyle name="Normal 4 2 2 2 4 4 3 3 2 2" xfId="43416" xr:uid="{00000000-0005-0000-0000-0000530C0000}"/>
    <cellStyle name="Normal 4 2 2 2 4 4 3 3 2 3" xfId="30006" xr:uid="{00000000-0005-0000-0000-0000540C0000}"/>
    <cellStyle name="Normal 4 2 2 2 4 4 3 3 3" xfId="24034" xr:uid="{00000000-0005-0000-0000-0000550C0000}"/>
    <cellStyle name="Normal 4 2 2 2 4 4 3 3 4" xfId="34460" xr:uid="{00000000-0005-0000-0000-0000560C0000}"/>
    <cellStyle name="Normal 4 2 2 2 4 4 3 3 5" xfId="16632" xr:uid="{00000000-0005-0000-0000-0000570C0000}"/>
    <cellStyle name="Normal 4 2 2 2 4 4 3 4" xfId="4107" xr:uid="{00000000-0005-0000-0000-0000580C0000}"/>
    <cellStyle name="Normal 4 2 2 2 4 4 3 4 2" xfId="36886" xr:uid="{00000000-0005-0000-0000-0000590C0000}"/>
    <cellStyle name="Normal 4 2 2 2 4 4 3 4 3" xfId="22044" xr:uid="{00000000-0005-0000-0000-00005A0C0000}"/>
    <cellStyle name="Normal 4 2 2 2 4 4 3 5" xfId="9084" xr:uid="{00000000-0005-0000-0000-00005B0C0000}"/>
    <cellStyle name="Normal 4 2 2 2 4 4 3 5 2" xfId="40430" xr:uid="{00000000-0005-0000-0000-00005C0C0000}"/>
    <cellStyle name="Normal 4 2 2 2 4 4 3 5 3" xfId="27020" xr:uid="{00000000-0005-0000-0000-00005D0C0000}"/>
    <cellStyle name="Normal 4 2 2 2 4 4 3 6" xfId="19618" xr:uid="{00000000-0005-0000-0000-00005E0C0000}"/>
    <cellStyle name="Normal 4 2 2 2 4 4 3 7" xfId="32470" xr:uid="{00000000-0005-0000-0000-00005F0C0000}"/>
    <cellStyle name="Normal 4 2 2 2 4 4 3 8" xfId="14642" xr:uid="{00000000-0005-0000-0000-0000600C0000}"/>
    <cellStyle name="Normal 4 2 2 2 4 4 4" xfId="2115" xr:uid="{00000000-0005-0000-0000-0000610C0000}"/>
    <cellStyle name="Normal 4 2 2 2 4 4 4 2" xfId="6533" xr:uid="{00000000-0005-0000-0000-0000620C0000}"/>
    <cellStyle name="Normal 4 2 2 2 4 4 4 2 2" xfId="12566" xr:uid="{00000000-0005-0000-0000-0000630C0000}"/>
    <cellStyle name="Normal 4 2 2 2 4 4 4 2 2 2" xfId="43851" xr:uid="{00000000-0005-0000-0000-0000640C0000}"/>
    <cellStyle name="Normal 4 2 2 2 4 4 4 2 2 3" xfId="30441" xr:uid="{00000000-0005-0000-0000-0000650C0000}"/>
    <cellStyle name="Normal 4 2 2 2 4 4 4 2 3" xfId="37879" xr:uid="{00000000-0005-0000-0000-0000660C0000}"/>
    <cellStyle name="Normal 4 2 2 2 4 4 4 2 4" xfId="24469" xr:uid="{00000000-0005-0000-0000-0000670C0000}"/>
    <cellStyle name="Normal 4 2 2 2 4 4 4 3" xfId="9519" xr:uid="{00000000-0005-0000-0000-0000680C0000}"/>
    <cellStyle name="Normal 4 2 2 2 4 4 4 3 2" xfId="40865" xr:uid="{00000000-0005-0000-0000-0000690C0000}"/>
    <cellStyle name="Normal 4 2 2 2 4 4 4 3 3" xfId="27455" xr:uid="{00000000-0005-0000-0000-00006A0C0000}"/>
    <cellStyle name="Normal 4 2 2 2 4 4 4 4" xfId="20053" xr:uid="{00000000-0005-0000-0000-00006B0C0000}"/>
    <cellStyle name="Normal 4 2 2 2 4 4 4 5" xfId="34895" xr:uid="{00000000-0005-0000-0000-00006C0C0000}"/>
    <cellStyle name="Normal 4 2 2 2 4 4 4 6" xfId="17067" xr:uid="{00000000-0005-0000-0000-00006D0C0000}"/>
    <cellStyle name="Normal 4 2 2 2 4 4 5" xfId="5102" xr:uid="{00000000-0005-0000-0000-00006E0C0000}"/>
    <cellStyle name="Normal 4 2 2 2 4 4 5 2" xfId="11137" xr:uid="{00000000-0005-0000-0000-00006F0C0000}"/>
    <cellStyle name="Normal 4 2 2 2 4 4 5 2 2" xfId="42422" xr:uid="{00000000-0005-0000-0000-0000700C0000}"/>
    <cellStyle name="Normal 4 2 2 2 4 4 5 2 3" xfId="29012" xr:uid="{00000000-0005-0000-0000-0000710C0000}"/>
    <cellStyle name="Normal 4 2 2 2 4 4 5 3" xfId="23039" xr:uid="{00000000-0005-0000-0000-0000720C0000}"/>
    <cellStyle name="Normal 4 2 2 2 4 4 5 4" xfId="33465" xr:uid="{00000000-0005-0000-0000-0000730C0000}"/>
    <cellStyle name="Normal 4 2 2 2 4 4 5 5" xfId="15637" xr:uid="{00000000-0005-0000-0000-0000740C0000}"/>
    <cellStyle name="Normal 4 2 2 2 4 4 6" xfId="3546" xr:uid="{00000000-0005-0000-0000-0000750C0000}"/>
    <cellStyle name="Normal 4 2 2 2 4 4 6 2" xfId="36325" xr:uid="{00000000-0005-0000-0000-0000760C0000}"/>
    <cellStyle name="Normal 4 2 2 2 4 4 6 3" xfId="21483" xr:uid="{00000000-0005-0000-0000-0000770C0000}"/>
    <cellStyle name="Normal 4 2 2 2 4 4 7" xfId="8089" xr:uid="{00000000-0005-0000-0000-0000780C0000}"/>
    <cellStyle name="Normal 4 2 2 2 4 4 7 2" xfId="39435" xr:uid="{00000000-0005-0000-0000-0000790C0000}"/>
    <cellStyle name="Normal 4 2 2 2 4 4 7 3" xfId="26025" xr:uid="{00000000-0005-0000-0000-00007A0C0000}"/>
    <cellStyle name="Normal 4 2 2 2 4 4 8" xfId="18623" xr:uid="{00000000-0005-0000-0000-00007B0C0000}"/>
    <cellStyle name="Normal 4 2 2 2 4 4 9" xfId="31909" xr:uid="{00000000-0005-0000-0000-00007C0C0000}"/>
    <cellStyle name="Normal 4 2 2 2 4 5" xfId="293" xr:uid="{00000000-0005-0000-0000-00007D0C0000}"/>
    <cellStyle name="Normal 4 2 2 2 4 5 2" xfId="1348" xr:uid="{00000000-0005-0000-0000-00007E0C0000}"/>
    <cellStyle name="Normal 4 2 2 2 4 5 2 2" xfId="5766" xr:uid="{00000000-0005-0000-0000-00007F0C0000}"/>
    <cellStyle name="Normal 4 2 2 2 4 5 2 2 2" xfId="11799" xr:uid="{00000000-0005-0000-0000-0000800C0000}"/>
    <cellStyle name="Normal 4 2 2 2 4 5 2 2 2 2" xfId="43084" xr:uid="{00000000-0005-0000-0000-0000810C0000}"/>
    <cellStyle name="Normal 4 2 2 2 4 5 2 2 2 3" xfId="29674" xr:uid="{00000000-0005-0000-0000-0000820C0000}"/>
    <cellStyle name="Normal 4 2 2 2 4 5 2 2 3" xfId="37423" xr:uid="{00000000-0005-0000-0000-0000830C0000}"/>
    <cellStyle name="Normal 4 2 2 2 4 5 2 2 4" xfId="23702" xr:uid="{00000000-0005-0000-0000-0000840C0000}"/>
    <cellStyle name="Normal 4 2 2 2 4 5 2 3" xfId="8752" xr:uid="{00000000-0005-0000-0000-0000850C0000}"/>
    <cellStyle name="Normal 4 2 2 2 4 5 2 3 2" xfId="40098" xr:uid="{00000000-0005-0000-0000-0000860C0000}"/>
    <cellStyle name="Normal 4 2 2 2 4 5 2 3 3" xfId="26688" xr:uid="{00000000-0005-0000-0000-0000870C0000}"/>
    <cellStyle name="Normal 4 2 2 2 4 5 2 4" xfId="19286" xr:uid="{00000000-0005-0000-0000-0000880C0000}"/>
    <cellStyle name="Normal 4 2 2 2 4 5 2 5" xfId="34128" xr:uid="{00000000-0005-0000-0000-0000890C0000}"/>
    <cellStyle name="Normal 4 2 2 2 4 5 2 6" xfId="16300" xr:uid="{00000000-0005-0000-0000-00008A0C0000}"/>
    <cellStyle name="Normal 4 2 2 2 4 5 3" xfId="2345" xr:uid="{00000000-0005-0000-0000-00008B0C0000}"/>
    <cellStyle name="Normal 4 2 2 2 4 5 3 2" xfId="6762" xr:uid="{00000000-0005-0000-0000-00008C0C0000}"/>
    <cellStyle name="Normal 4 2 2 2 4 5 3 2 2" xfId="12795" xr:uid="{00000000-0005-0000-0000-00008D0C0000}"/>
    <cellStyle name="Normal 4 2 2 2 4 5 3 2 2 2" xfId="44080" xr:uid="{00000000-0005-0000-0000-00008E0C0000}"/>
    <cellStyle name="Normal 4 2 2 2 4 5 3 2 2 3" xfId="30670" xr:uid="{00000000-0005-0000-0000-00008F0C0000}"/>
    <cellStyle name="Normal 4 2 2 2 4 5 3 2 3" xfId="38108" xr:uid="{00000000-0005-0000-0000-0000900C0000}"/>
    <cellStyle name="Normal 4 2 2 2 4 5 3 2 4" xfId="24698" xr:uid="{00000000-0005-0000-0000-0000910C0000}"/>
    <cellStyle name="Normal 4 2 2 2 4 5 3 3" xfId="9748" xr:uid="{00000000-0005-0000-0000-0000920C0000}"/>
    <cellStyle name="Normal 4 2 2 2 4 5 3 3 2" xfId="41094" xr:uid="{00000000-0005-0000-0000-0000930C0000}"/>
    <cellStyle name="Normal 4 2 2 2 4 5 3 3 3" xfId="27684" xr:uid="{00000000-0005-0000-0000-0000940C0000}"/>
    <cellStyle name="Normal 4 2 2 2 4 5 3 4" xfId="20282" xr:uid="{00000000-0005-0000-0000-0000950C0000}"/>
    <cellStyle name="Normal 4 2 2 2 4 5 3 5" xfId="35124" xr:uid="{00000000-0005-0000-0000-0000960C0000}"/>
    <cellStyle name="Normal 4 2 2 2 4 5 3 6" xfId="17296" xr:uid="{00000000-0005-0000-0000-0000970C0000}"/>
    <cellStyle name="Normal 4 2 2 2 4 5 4" xfId="4770" xr:uid="{00000000-0005-0000-0000-0000980C0000}"/>
    <cellStyle name="Normal 4 2 2 2 4 5 4 2" xfId="10804" xr:uid="{00000000-0005-0000-0000-0000990C0000}"/>
    <cellStyle name="Normal 4 2 2 2 4 5 4 2 2" xfId="42091" xr:uid="{00000000-0005-0000-0000-00009A0C0000}"/>
    <cellStyle name="Normal 4 2 2 2 4 5 4 2 3" xfId="28681" xr:uid="{00000000-0005-0000-0000-00009B0C0000}"/>
    <cellStyle name="Normal 4 2 2 2 4 5 4 3" xfId="22707" xr:uid="{00000000-0005-0000-0000-00009C0C0000}"/>
    <cellStyle name="Normal 4 2 2 2 4 5 4 4" xfId="33133" xr:uid="{00000000-0005-0000-0000-00009D0C0000}"/>
    <cellStyle name="Normal 4 2 2 2 4 5 4 5" xfId="15305" xr:uid="{00000000-0005-0000-0000-00009E0C0000}"/>
    <cellStyle name="Normal 4 2 2 2 4 5 5" xfId="3775" xr:uid="{00000000-0005-0000-0000-00009F0C0000}"/>
    <cellStyle name="Normal 4 2 2 2 4 5 5 2" xfId="36554" xr:uid="{00000000-0005-0000-0000-0000A00C0000}"/>
    <cellStyle name="Normal 4 2 2 2 4 5 5 3" xfId="21712" xr:uid="{00000000-0005-0000-0000-0000A10C0000}"/>
    <cellStyle name="Normal 4 2 2 2 4 5 6" xfId="7757" xr:uid="{00000000-0005-0000-0000-0000A20C0000}"/>
    <cellStyle name="Normal 4 2 2 2 4 5 6 2" xfId="39103" xr:uid="{00000000-0005-0000-0000-0000A30C0000}"/>
    <cellStyle name="Normal 4 2 2 2 4 5 6 3" xfId="25693" xr:uid="{00000000-0005-0000-0000-0000A40C0000}"/>
    <cellStyle name="Normal 4 2 2 2 4 5 7" xfId="18291" xr:uid="{00000000-0005-0000-0000-0000A50C0000}"/>
    <cellStyle name="Normal 4 2 2 2 4 5 8" xfId="32138" xr:uid="{00000000-0005-0000-0000-0000A60C0000}"/>
    <cellStyle name="Normal 4 2 2 2 4 5 9" xfId="14310" xr:uid="{00000000-0005-0000-0000-0000A70C0000}"/>
    <cellStyle name="Normal 4 2 2 2 4 6" xfId="743" xr:uid="{00000000-0005-0000-0000-0000A80C0000}"/>
    <cellStyle name="Normal 4 2 2 2 4 6 2" xfId="2779" xr:uid="{00000000-0005-0000-0000-0000A90C0000}"/>
    <cellStyle name="Normal 4 2 2 2 4 6 2 2" xfId="7196" xr:uid="{00000000-0005-0000-0000-0000AA0C0000}"/>
    <cellStyle name="Normal 4 2 2 2 4 6 2 2 2" xfId="13229" xr:uid="{00000000-0005-0000-0000-0000AB0C0000}"/>
    <cellStyle name="Normal 4 2 2 2 4 6 2 2 2 2" xfId="44514" xr:uid="{00000000-0005-0000-0000-0000AC0C0000}"/>
    <cellStyle name="Normal 4 2 2 2 4 6 2 2 2 3" xfId="31104" xr:uid="{00000000-0005-0000-0000-0000AD0C0000}"/>
    <cellStyle name="Normal 4 2 2 2 4 6 2 2 3" xfId="38542" xr:uid="{00000000-0005-0000-0000-0000AE0C0000}"/>
    <cellStyle name="Normal 4 2 2 2 4 6 2 2 4" xfId="25132" xr:uid="{00000000-0005-0000-0000-0000AF0C0000}"/>
    <cellStyle name="Normal 4 2 2 2 4 6 2 3" xfId="10182" xr:uid="{00000000-0005-0000-0000-0000B00C0000}"/>
    <cellStyle name="Normal 4 2 2 2 4 6 2 3 2" xfId="41528" xr:uid="{00000000-0005-0000-0000-0000B10C0000}"/>
    <cellStyle name="Normal 4 2 2 2 4 6 2 3 3" xfId="28118" xr:uid="{00000000-0005-0000-0000-0000B20C0000}"/>
    <cellStyle name="Normal 4 2 2 2 4 6 2 4" xfId="20716" xr:uid="{00000000-0005-0000-0000-0000B30C0000}"/>
    <cellStyle name="Normal 4 2 2 2 4 6 2 5" xfId="35558" xr:uid="{00000000-0005-0000-0000-0000B40C0000}"/>
    <cellStyle name="Normal 4 2 2 2 4 6 2 6" xfId="17730" xr:uid="{00000000-0005-0000-0000-0000B50C0000}"/>
    <cellStyle name="Normal 4 2 2 2 4 6 3" xfId="5204" xr:uid="{00000000-0005-0000-0000-0000B60C0000}"/>
    <cellStyle name="Normal 4 2 2 2 4 6 3 2" xfId="11239" xr:uid="{00000000-0005-0000-0000-0000B70C0000}"/>
    <cellStyle name="Normal 4 2 2 2 4 6 3 2 2" xfId="42524" xr:uid="{00000000-0005-0000-0000-0000B80C0000}"/>
    <cellStyle name="Normal 4 2 2 2 4 6 3 2 3" xfId="29114" xr:uid="{00000000-0005-0000-0000-0000B90C0000}"/>
    <cellStyle name="Normal 4 2 2 2 4 6 3 3" xfId="23141" xr:uid="{00000000-0005-0000-0000-0000BA0C0000}"/>
    <cellStyle name="Normal 4 2 2 2 4 6 3 4" xfId="33567" xr:uid="{00000000-0005-0000-0000-0000BB0C0000}"/>
    <cellStyle name="Normal 4 2 2 2 4 6 3 5" xfId="15739" xr:uid="{00000000-0005-0000-0000-0000BC0C0000}"/>
    <cellStyle name="Normal 4 2 2 2 4 6 4" xfId="4209" xr:uid="{00000000-0005-0000-0000-0000BD0C0000}"/>
    <cellStyle name="Normal 4 2 2 2 4 6 4 2" xfId="36988" xr:uid="{00000000-0005-0000-0000-0000BE0C0000}"/>
    <cellStyle name="Normal 4 2 2 2 4 6 4 3" xfId="22146" xr:uid="{00000000-0005-0000-0000-0000BF0C0000}"/>
    <cellStyle name="Normal 4 2 2 2 4 6 5" xfId="8191" xr:uid="{00000000-0005-0000-0000-0000C00C0000}"/>
    <cellStyle name="Normal 4 2 2 2 4 6 5 2" xfId="39537" xr:uid="{00000000-0005-0000-0000-0000C10C0000}"/>
    <cellStyle name="Normal 4 2 2 2 4 6 5 3" xfId="26127" xr:uid="{00000000-0005-0000-0000-0000C20C0000}"/>
    <cellStyle name="Normal 4 2 2 2 4 6 6" xfId="18725" xr:uid="{00000000-0005-0000-0000-0000C30C0000}"/>
    <cellStyle name="Normal 4 2 2 2 4 6 7" xfId="32572" xr:uid="{00000000-0005-0000-0000-0000C40C0000}"/>
    <cellStyle name="Normal 4 2 2 2 4 6 8" xfId="14744" xr:uid="{00000000-0005-0000-0000-0000C50C0000}"/>
    <cellStyle name="Normal 4 2 2 2 4 7" xfId="1246" xr:uid="{00000000-0005-0000-0000-0000C60C0000}"/>
    <cellStyle name="Normal 4 2 2 2 4 7 2" xfId="2243" xr:uid="{00000000-0005-0000-0000-0000C70C0000}"/>
    <cellStyle name="Normal 4 2 2 2 4 7 2 2" xfId="6660" xr:uid="{00000000-0005-0000-0000-0000C80C0000}"/>
    <cellStyle name="Normal 4 2 2 2 4 7 2 2 2" xfId="12693" xr:uid="{00000000-0005-0000-0000-0000C90C0000}"/>
    <cellStyle name="Normal 4 2 2 2 4 7 2 2 2 2" xfId="43978" xr:uid="{00000000-0005-0000-0000-0000CA0C0000}"/>
    <cellStyle name="Normal 4 2 2 2 4 7 2 2 2 3" xfId="30568" xr:uid="{00000000-0005-0000-0000-0000CB0C0000}"/>
    <cellStyle name="Normal 4 2 2 2 4 7 2 2 3" xfId="38006" xr:uid="{00000000-0005-0000-0000-0000CC0C0000}"/>
    <cellStyle name="Normal 4 2 2 2 4 7 2 2 4" xfId="24596" xr:uid="{00000000-0005-0000-0000-0000CD0C0000}"/>
    <cellStyle name="Normal 4 2 2 2 4 7 2 3" xfId="9646" xr:uid="{00000000-0005-0000-0000-0000CE0C0000}"/>
    <cellStyle name="Normal 4 2 2 2 4 7 2 3 2" xfId="40992" xr:uid="{00000000-0005-0000-0000-0000CF0C0000}"/>
    <cellStyle name="Normal 4 2 2 2 4 7 2 3 3" xfId="27582" xr:uid="{00000000-0005-0000-0000-0000D00C0000}"/>
    <cellStyle name="Normal 4 2 2 2 4 7 2 4" xfId="20180" xr:uid="{00000000-0005-0000-0000-0000D10C0000}"/>
    <cellStyle name="Normal 4 2 2 2 4 7 2 5" xfId="35022" xr:uid="{00000000-0005-0000-0000-0000D20C0000}"/>
    <cellStyle name="Normal 4 2 2 2 4 7 2 6" xfId="17194" xr:uid="{00000000-0005-0000-0000-0000D30C0000}"/>
    <cellStyle name="Normal 4 2 2 2 4 7 3" xfId="5664" xr:uid="{00000000-0005-0000-0000-0000D40C0000}"/>
    <cellStyle name="Normal 4 2 2 2 4 7 3 2" xfId="11697" xr:uid="{00000000-0005-0000-0000-0000D50C0000}"/>
    <cellStyle name="Normal 4 2 2 2 4 7 3 2 2" xfId="42982" xr:uid="{00000000-0005-0000-0000-0000D60C0000}"/>
    <cellStyle name="Normal 4 2 2 2 4 7 3 2 3" xfId="29572" xr:uid="{00000000-0005-0000-0000-0000D70C0000}"/>
    <cellStyle name="Normal 4 2 2 2 4 7 3 3" xfId="23600" xr:uid="{00000000-0005-0000-0000-0000D80C0000}"/>
    <cellStyle name="Normal 4 2 2 2 4 7 3 4" xfId="34026" xr:uid="{00000000-0005-0000-0000-0000D90C0000}"/>
    <cellStyle name="Normal 4 2 2 2 4 7 3 5" xfId="16198" xr:uid="{00000000-0005-0000-0000-0000DA0C0000}"/>
    <cellStyle name="Normal 4 2 2 2 4 7 4" xfId="3673" xr:uid="{00000000-0005-0000-0000-0000DB0C0000}"/>
    <cellStyle name="Normal 4 2 2 2 4 7 4 2" xfId="36452" xr:uid="{00000000-0005-0000-0000-0000DC0C0000}"/>
    <cellStyle name="Normal 4 2 2 2 4 7 4 3" xfId="21610" xr:uid="{00000000-0005-0000-0000-0000DD0C0000}"/>
    <cellStyle name="Normal 4 2 2 2 4 7 5" xfId="8650" xr:uid="{00000000-0005-0000-0000-0000DE0C0000}"/>
    <cellStyle name="Normal 4 2 2 2 4 7 5 2" xfId="39996" xr:uid="{00000000-0005-0000-0000-0000DF0C0000}"/>
    <cellStyle name="Normal 4 2 2 2 4 7 5 3" xfId="26586" xr:uid="{00000000-0005-0000-0000-0000E00C0000}"/>
    <cellStyle name="Normal 4 2 2 2 4 7 6" xfId="19184" xr:uid="{00000000-0005-0000-0000-0000E10C0000}"/>
    <cellStyle name="Normal 4 2 2 2 4 7 7" xfId="32036" xr:uid="{00000000-0005-0000-0000-0000E20C0000}"/>
    <cellStyle name="Normal 4 2 2 2 4 7 8" xfId="14208" xr:uid="{00000000-0005-0000-0000-0000E30C0000}"/>
    <cellStyle name="Normal 4 2 2 2 4 8" xfId="1783" xr:uid="{00000000-0005-0000-0000-0000E40C0000}"/>
    <cellStyle name="Normal 4 2 2 2 4 8 2" xfId="6201" xr:uid="{00000000-0005-0000-0000-0000E50C0000}"/>
    <cellStyle name="Normal 4 2 2 2 4 8 2 2" xfId="12234" xr:uid="{00000000-0005-0000-0000-0000E60C0000}"/>
    <cellStyle name="Normal 4 2 2 2 4 8 2 2 2" xfId="43519" xr:uid="{00000000-0005-0000-0000-0000E70C0000}"/>
    <cellStyle name="Normal 4 2 2 2 4 8 2 2 3" xfId="30109" xr:uid="{00000000-0005-0000-0000-0000E80C0000}"/>
    <cellStyle name="Normal 4 2 2 2 4 8 2 3" xfId="37547" xr:uid="{00000000-0005-0000-0000-0000E90C0000}"/>
    <cellStyle name="Normal 4 2 2 2 4 8 2 4" xfId="24137" xr:uid="{00000000-0005-0000-0000-0000EA0C0000}"/>
    <cellStyle name="Normal 4 2 2 2 4 8 3" xfId="9187" xr:uid="{00000000-0005-0000-0000-0000EB0C0000}"/>
    <cellStyle name="Normal 4 2 2 2 4 8 3 2" xfId="40533" xr:uid="{00000000-0005-0000-0000-0000EC0C0000}"/>
    <cellStyle name="Normal 4 2 2 2 4 8 3 3" xfId="27123" xr:uid="{00000000-0005-0000-0000-0000ED0C0000}"/>
    <cellStyle name="Normal 4 2 2 2 4 8 4" xfId="19721" xr:uid="{00000000-0005-0000-0000-0000EE0C0000}"/>
    <cellStyle name="Normal 4 2 2 2 4 8 5" xfId="34563" xr:uid="{00000000-0005-0000-0000-0000EF0C0000}"/>
    <cellStyle name="Normal 4 2 2 2 4 8 6" xfId="16735" xr:uid="{00000000-0005-0000-0000-0000F00C0000}"/>
    <cellStyle name="Normal 4 2 2 2 4 9" xfId="4668" xr:uid="{00000000-0005-0000-0000-0000F10C0000}"/>
    <cellStyle name="Normal 4 2 2 2 4 9 2" xfId="10702" xr:uid="{00000000-0005-0000-0000-0000F20C0000}"/>
    <cellStyle name="Normal 4 2 2 2 4 9 2 2" xfId="41989" xr:uid="{00000000-0005-0000-0000-0000F30C0000}"/>
    <cellStyle name="Normal 4 2 2 2 4 9 2 3" xfId="28579" xr:uid="{00000000-0005-0000-0000-0000F40C0000}"/>
    <cellStyle name="Normal 4 2 2 2 4 9 3" xfId="22605" xr:uid="{00000000-0005-0000-0000-0000F50C0000}"/>
    <cellStyle name="Normal 4 2 2 2 4 9 4" xfId="33031" xr:uid="{00000000-0005-0000-0000-0000F60C0000}"/>
    <cellStyle name="Normal 4 2 2 2 4 9 5" xfId="15203" xr:uid="{00000000-0005-0000-0000-0000F70C0000}"/>
    <cellStyle name="Normal 4 2 2 2 5" xfId="215" xr:uid="{00000000-0005-0000-0000-0000F80C0000}"/>
    <cellStyle name="Normal 4 2 2 2 5 10" xfId="3238" xr:uid="{00000000-0005-0000-0000-0000F90C0000}"/>
    <cellStyle name="Normal 4 2 2 2 5 10 2" xfId="36017" xr:uid="{00000000-0005-0000-0000-0000FA0C0000}"/>
    <cellStyle name="Normal 4 2 2 2 5 10 3" xfId="21175" xr:uid="{00000000-0005-0000-0000-0000FB0C0000}"/>
    <cellStyle name="Normal 4 2 2 2 5 11" xfId="7679" xr:uid="{00000000-0005-0000-0000-0000FC0C0000}"/>
    <cellStyle name="Normal 4 2 2 2 5 11 2" xfId="39025" xr:uid="{00000000-0005-0000-0000-0000FD0C0000}"/>
    <cellStyle name="Normal 4 2 2 2 5 11 3" xfId="25615" xr:uid="{00000000-0005-0000-0000-0000FE0C0000}"/>
    <cellStyle name="Normal 4 2 2 2 5 12" xfId="18213" xr:uid="{00000000-0005-0000-0000-0000FF0C0000}"/>
    <cellStyle name="Normal 4 2 2 2 5 13" xfId="31601" xr:uid="{00000000-0005-0000-0000-0000000D0000}"/>
    <cellStyle name="Normal 4 2 2 2 5 14" xfId="13773" xr:uid="{00000000-0005-0000-0000-0000010D0000}"/>
    <cellStyle name="Normal 4 2 2 2 5 2" xfId="437" xr:uid="{00000000-0005-0000-0000-0000020D0000}"/>
    <cellStyle name="Normal 4 2 2 2 5 2 10" xfId="13877" xr:uid="{00000000-0005-0000-0000-0000030D0000}"/>
    <cellStyle name="Normal 4 2 2 2 5 2 2" xfId="871" xr:uid="{00000000-0005-0000-0000-0000040D0000}"/>
    <cellStyle name="Normal 4 2 2 2 5 2 2 2" xfId="2907" xr:uid="{00000000-0005-0000-0000-0000050D0000}"/>
    <cellStyle name="Normal 4 2 2 2 5 2 2 2 2" xfId="7324" xr:uid="{00000000-0005-0000-0000-0000060D0000}"/>
    <cellStyle name="Normal 4 2 2 2 5 2 2 2 2 2" xfId="13357" xr:uid="{00000000-0005-0000-0000-0000070D0000}"/>
    <cellStyle name="Normal 4 2 2 2 5 2 2 2 2 2 2" xfId="44642" xr:uid="{00000000-0005-0000-0000-0000080D0000}"/>
    <cellStyle name="Normal 4 2 2 2 5 2 2 2 2 2 3" xfId="31232" xr:uid="{00000000-0005-0000-0000-0000090D0000}"/>
    <cellStyle name="Normal 4 2 2 2 5 2 2 2 2 3" xfId="38670" xr:uid="{00000000-0005-0000-0000-00000A0D0000}"/>
    <cellStyle name="Normal 4 2 2 2 5 2 2 2 2 4" xfId="25260" xr:uid="{00000000-0005-0000-0000-00000B0D0000}"/>
    <cellStyle name="Normal 4 2 2 2 5 2 2 2 3" xfId="10310" xr:uid="{00000000-0005-0000-0000-00000C0D0000}"/>
    <cellStyle name="Normal 4 2 2 2 5 2 2 2 3 2" xfId="41656" xr:uid="{00000000-0005-0000-0000-00000D0D0000}"/>
    <cellStyle name="Normal 4 2 2 2 5 2 2 2 3 3" xfId="28246" xr:uid="{00000000-0005-0000-0000-00000E0D0000}"/>
    <cellStyle name="Normal 4 2 2 2 5 2 2 2 4" xfId="20844" xr:uid="{00000000-0005-0000-0000-00000F0D0000}"/>
    <cellStyle name="Normal 4 2 2 2 5 2 2 2 5" xfId="35686" xr:uid="{00000000-0005-0000-0000-0000100D0000}"/>
    <cellStyle name="Normal 4 2 2 2 5 2 2 2 6" xfId="17858" xr:uid="{00000000-0005-0000-0000-0000110D0000}"/>
    <cellStyle name="Normal 4 2 2 2 5 2 2 3" xfId="5332" xr:uid="{00000000-0005-0000-0000-0000120D0000}"/>
    <cellStyle name="Normal 4 2 2 2 5 2 2 3 2" xfId="11366" xr:uid="{00000000-0005-0000-0000-0000130D0000}"/>
    <cellStyle name="Normal 4 2 2 2 5 2 2 3 2 2" xfId="42651" xr:uid="{00000000-0005-0000-0000-0000140D0000}"/>
    <cellStyle name="Normal 4 2 2 2 5 2 2 3 2 3" xfId="29241" xr:uid="{00000000-0005-0000-0000-0000150D0000}"/>
    <cellStyle name="Normal 4 2 2 2 5 2 2 3 3" xfId="23269" xr:uid="{00000000-0005-0000-0000-0000160D0000}"/>
    <cellStyle name="Normal 4 2 2 2 5 2 2 3 4" xfId="33695" xr:uid="{00000000-0005-0000-0000-0000170D0000}"/>
    <cellStyle name="Normal 4 2 2 2 5 2 2 3 5" xfId="15867" xr:uid="{00000000-0005-0000-0000-0000180D0000}"/>
    <cellStyle name="Normal 4 2 2 2 5 2 2 4" xfId="4337" xr:uid="{00000000-0005-0000-0000-0000190D0000}"/>
    <cellStyle name="Normal 4 2 2 2 5 2 2 4 2" xfId="37116" xr:uid="{00000000-0005-0000-0000-00001A0D0000}"/>
    <cellStyle name="Normal 4 2 2 2 5 2 2 4 3" xfId="22274" xr:uid="{00000000-0005-0000-0000-00001B0D0000}"/>
    <cellStyle name="Normal 4 2 2 2 5 2 2 5" xfId="8319" xr:uid="{00000000-0005-0000-0000-00001C0D0000}"/>
    <cellStyle name="Normal 4 2 2 2 5 2 2 5 2" xfId="39665" xr:uid="{00000000-0005-0000-0000-00001D0D0000}"/>
    <cellStyle name="Normal 4 2 2 2 5 2 2 5 3" xfId="26255" xr:uid="{00000000-0005-0000-0000-00001E0D0000}"/>
    <cellStyle name="Normal 4 2 2 2 5 2 2 6" xfId="18853" xr:uid="{00000000-0005-0000-0000-00001F0D0000}"/>
    <cellStyle name="Normal 4 2 2 2 5 2 2 7" xfId="32700" xr:uid="{00000000-0005-0000-0000-0000200D0000}"/>
    <cellStyle name="Normal 4 2 2 2 5 2 2 8" xfId="14872" xr:uid="{00000000-0005-0000-0000-0000210D0000}"/>
    <cellStyle name="Normal 4 2 2 2 5 2 3" xfId="1476" xr:uid="{00000000-0005-0000-0000-0000220D0000}"/>
    <cellStyle name="Normal 4 2 2 2 5 2 3 2" xfId="2473" xr:uid="{00000000-0005-0000-0000-0000230D0000}"/>
    <cellStyle name="Normal 4 2 2 2 5 2 3 2 2" xfId="6890" xr:uid="{00000000-0005-0000-0000-0000240D0000}"/>
    <cellStyle name="Normal 4 2 2 2 5 2 3 2 2 2" xfId="12923" xr:uid="{00000000-0005-0000-0000-0000250D0000}"/>
    <cellStyle name="Normal 4 2 2 2 5 2 3 2 2 2 2" xfId="44208" xr:uid="{00000000-0005-0000-0000-0000260D0000}"/>
    <cellStyle name="Normal 4 2 2 2 5 2 3 2 2 2 3" xfId="30798" xr:uid="{00000000-0005-0000-0000-0000270D0000}"/>
    <cellStyle name="Normal 4 2 2 2 5 2 3 2 2 3" xfId="38236" xr:uid="{00000000-0005-0000-0000-0000280D0000}"/>
    <cellStyle name="Normal 4 2 2 2 5 2 3 2 2 4" xfId="24826" xr:uid="{00000000-0005-0000-0000-0000290D0000}"/>
    <cellStyle name="Normal 4 2 2 2 5 2 3 2 3" xfId="9876" xr:uid="{00000000-0005-0000-0000-00002A0D0000}"/>
    <cellStyle name="Normal 4 2 2 2 5 2 3 2 3 2" xfId="41222" xr:uid="{00000000-0005-0000-0000-00002B0D0000}"/>
    <cellStyle name="Normal 4 2 2 2 5 2 3 2 3 3" xfId="27812" xr:uid="{00000000-0005-0000-0000-00002C0D0000}"/>
    <cellStyle name="Normal 4 2 2 2 5 2 3 2 4" xfId="20410" xr:uid="{00000000-0005-0000-0000-00002D0D0000}"/>
    <cellStyle name="Normal 4 2 2 2 5 2 3 2 5" xfId="35252" xr:uid="{00000000-0005-0000-0000-00002E0D0000}"/>
    <cellStyle name="Normal 4 2 2 2 5 2 3 2 6" xfId="17424" xr:uid="{00000000-0005-0000-0000-00002F0D0000}"/>
    <cellStyle name="Normal 4 2 2 2 5 2 3 3" xfId="5894" xr:uid="{00000000-0005-0000-0000-0000300D0000}"/>
    <cellStyle name="Normal 4 2 2 2 5 2 3 3 2" xfId="11927" xr:uid="{00000000-0005-0000-0000-0000310D0000}"/>
    <cellStyle name="Normal 4 2 2 2 5 2 3 3 2 2" xfId="43212" xr:uid="{00000000-0005-0000-0000-0000320D0000}"/>
    <cellStyle name="Normal 4 2 2 2 5 2 3 3 2 3" xfId="29802" xr:uid="{00000000-0005-0000-0000-0000330D0000}"/>
    <cellStyle name="Normal 4 2 2 2 5 2 3 3 3" xfId="23830" xr:uid="{00000000-0005-0000-0000-0000340D0000}"/>
    <cellStyle name="Normal 4 2 2 2 5 2 3 3 4" xfId="34256" xr:uid="{00000000-0005-0000-0000-0000350D0000}"/>
    <cellStyle name="Normal 4 2 2 2 5 2 3 3 5" xfId="16428" xr:uid="{00000000-0005-0000-0000-0000360D0000}"/>
    <cellStyle name="Normal 4 2 2 2 5 2 3 4" xfId="3903" xr:uid="{00000000-0005-0000-0000-0000370D0000}"/>
    <cellStyle name="Normal 4 2 2 2 5 2 3 4 2" xfId="36682" xr:uid="{00000000-0005-0000-0000-0000380D0000}"/>
    <cellStyle name="Normal 4 2 2 2 5 2 3 4 3" xfId="21840" xr:uid="{00000000-0005-0000-0000-0000390D0000}"/>
    <cellStyle name="Normal 4 2 2 2 5 2 3 5" xfId="8880" xr:uid="{00000000-0005-0000-0000-00003A0D0000}"/>
    <cellStyle name="Normal 4 2 2 2 5 2 3 5 2" xfId="40226" xr:uid="{00000000-0005-0000-0000-00003B0D0000}"/>
    <cellStyle name="Normal 4 2 2 2 5 2 3 5 3" xfId="26816" xr:uid="{00000000-0005-0000-0000-00003C0D0000}"/>
    <cellStyle name="Normal 4 2 2 2 5 2 3 6" xfId="19414" xr:uid="{00000000-0005-0000-0000-00003D0D0000}"/>
    <cellStyle name="Normal 4 2 2 2 5 2 3 7" xfId="32266" xr:uid="{00000000-0005-0000-0000-00003E0D0000}"/>
    <cellStyle name="Normal 4 2 2 2 5 2 3 8" xfId="14438" xr:uid="{00000000-0005-0000-0000-00003F0D0000}"/>
    <cellStyle name="Normal 4 2 2 2 5 2 4" xfId="1911" xr:uid="{00000000-0005-0000-0000-0000400D0000}"/>
    <cellStyle name="Normal 4 2 2 2 5 2 4 2" xfId="6329" xr:uid="{00000000-0005-0000-0000-0000410D0000}"/>
    <cellStyle name="Normal 4 2 2 2 5 2 4 2 2" xfId="12362" xr:uid="{00000000-0005-0000-0000-0000420D0000}"/>
    <cellStyle name="Normal 4 2 2 2 5 2 4 2 2 2" xfId="43647" xr:uid="{00000000-0005-0000-0000-0000430D0000}"/>
    <cellStyle name="Normal 4 2 2 2 5 2 4 2 2 3" xfId="30237" xr:uid="{00000000-0005-0000-0000-0000440D0000}"/>
    <cellStyle name="Normal 4 2 2 2 5 2 4 2 3" xfId="37675" xr:uid="{00000000-0005-0000-0000-0000450D0000}"/>
    <cellStyle name="Normal 4 2 2 2 5 2 4 2 4" xfId="24265" xr:uid="{00000000-0005-0000-0000-0000460D0000}"/>
    <cellStyle name="Normal 4 2 2 2 5 2 4 3" xfId="9315" xr:uid="{00000000-0005-0000-0000-0000470D0000}"/>
    <cellStyle name="Normal 4 2 2 2 5 2 4 3 2" xfId="40661" xr:uid="{00000000-0005-0000-0000-0000480D0000}"/>
    <cellStyle name="Normal 4 2 2 2 5 2 4 3 3" xfId="27251" xr:uid="{00000000-0005-0000-0000-0000490D0000}"/>
    <cellStyle name="Normal 4 2 2 2 5 2 4 4" xfId="19849" xr:uid="{00000000-0005-0000-0000-00004A0D0000}"/>
    <cellStyle name="Normal 4 2 2 2 5 2 4 5" xfId="34691" xr:uid="{00000000-0005-0000-0000-00004B0D0000}"/>
    <cellStyle name="Normal 4 2 2 2 5 2 4 6" xfId="16863" xr:uid="{00000000-0005-0000-0000-00004C0D0000}"/>
    <cellStyle name="Normal 4 2 2 2 5 2 5" xfId="4898" xr:uid="{00000000-0005-0000-0000-00004D0D0000}"/>
    <cellStyle name="Normal 4 2 2 2 5 2 5 2" xfId="10933" xr:uid="{00000000-0005-0000-0000-00004E0D0000}"/>
    <cellStyle name="Normal 4 2 2 2 5 2 5 2 2" xfId="42218" xr:uid="{00000000-0005-0000-0000-00004F0D0000}"/>
    <cellStyle name="Normal 4 2 2 2 5 2 5 2 3" xfId="28808" xr:uid="{00000000-0005-0000-0000-0000500D0000}"/>
    <cellStyle name="Normal 4 2 2 2 5 2 5 3" xfId="22835" xr:uid="{00000000-0005-0000-0000-0000510D0000}"/>
    <cellStyle name="Normal 4 2 2 2 5 2 5 4" xfId="33261" xr:uid="{00000000-0005-0000-0000-0000520D0000}"/>
    <cellStyle name="Normal 4 2 2 2 5 2 5 5" xfId="15433" xr:uid="{00000000-0005-0000-0000-0000530D0000}"/>
    <cellStyle name="Normal 4 2 2 2 5 2 6" xfId="3342" xr:uid="{00000000-0005-0000-0000-0000540D0000}"/>
    <cellStyle name="Normal 4 2 2 2 5 2 6 2" xfId="36121" xr:uid="{00000000-0005-0000-0000-0000550D0000}"/>
    <cellStyle name="Normal 4 2 2 2 5 2 6 3" xfId="21279" xr:uid="{00000000-0005-0000-0000-0000560D0000}"/>
    <cellStyle name="Normal 4 2 2 2 5 2 7" xfId="7885" xr:uid="{00000000-0005-0000-0000-0000570D0000}"/>
    <cellStyle name="Normal 4 2 2 2 5 2 7 2" xfId="39231" xr:uid="{00000000-0005-0000-0000-0000580D0000}"/>
    <cellStyle name="Normal 4 2 2 2 5 2 7 3" xfId="25821" xr:uid="{00000000-0005-0000-0000-0000590D0000}"/>
    <cellStyle name="Normal 4 2 2 2 5 2 8" xfId="18419" xr:uid="{00000000-0005-0000-0000-00005A0D0000}"/>
    <cellStyle name="Normal 4 2 2 2 5 2 9" xfId="31705" xr:uid="{00000000-0005-0000-0000-00005B0D0000}"/>
    <cellStyle name="Normal 4 2 2 2 5 3" xfId="539" xr:uid="{00000000-0005-0000-0000-00005C0D0000}"/>
    <cellStyle name="Normal 4 2 2 2 5 3 10" xfId="13979" xr:uid="{00000000-0005-0000-0000-00005D0D0000}"/>
    <cellStyle name="Normal 4 2 2 2 5 3 2" xfId="973" xr:uid="{00000000-0005-0000-0000-00005E0D0000}"/>
    <cellStyle name="Normal 4 2 2 2 5 3 2 2" xfId="3009" xr:uid="{00000000-0005-0000-0000-00005F0D0000}"/>
    <cellStyle name="Normal 4 2 2 2 5 3 2 2 2" xfId="7426" xr:uid="{00000000-0005-0000-0000-0000600D0000}"/>
    <cellStyle name="Normal 4 2 2 2 5 3 2 2 2 2" xfId="13459" xr:uid="{00000000-0005-0000-0000-0000610D0000}"/>
    <cellStyle name="Normal 4 2 2 2 5 3 2 2 2 2 2" xfId="44744" xr:uid="{00000000-0005-0000-0000-0000620D0000}"/>
    <cellStyle name="Normal 4 2 2 2 5 3 2 2 2 2 3" xfId="31334" xr:uid="{00000000-0005-0000-0000-0000630D0000}"/>
    <cellStyle name="Normal 4 2 2 2 5 3 2 2 2 3" xfId="38772" xr:uid="{00000000-0005-0000-0000-0000640D0000}"/>
    <cellStyle name="Normal 4 2 2 2 5 3 2 2 2 4" xfId="25362" xr:uid="{00000000-0005-0000-0000-0000650D0000}"/>
    <cellStyle name="Normal 4 2 2 2 5 3 2 2 3" xfId="10412" xr:uid="{00000000-0005-0000-0000-0000660D0000}"/>
    <cellStyle name="Normal 4 2 2 2 5 3 2 2 3 2" xfId="41758" xr:uid="{00000000-0005-0000-0000-0000670D0000}"/>
    <cellStyle name="Normal 4 2 2 2 5 3 2 2 3 3" xfId="28348" xr:uid="{00000000-0005-0000-0000-0000680D0000}"/>
    <cellStyle name="Normal 4 2 2 2 5 3 2 2 4" xfId="20946" xr:uid="{00000000-0005-0000-0000-0000690D0000}"/>
    <cellStyle name="Normal 4 2 2 2 5 3 2 2 5" xfId="35788" xr:uid="{00000000-0005-0000-0000-00006A0D0000}"/>
    <cellStyle name="Normal 4 2 2 2 5 3 2 2 6" xfId="17960" xr:uid="{00000000-0005-0000-0000-00006B0D0000}"/>
    <cellStyle name="Normal 4 2 2 2 5 3 2 3" xfId="5434" xr:uid="{00000000-0005-0000-0000-00006C0D0000}"/>
    <cellStyle name="Normal 4 2 2 2 5 3 2 3 2" xfId="11468" xr:uid="{00000000-0005-0000-0000-00006D0D0000}"/>
    <cellStyle name="Normal 4 2 2 2 5 3 2 3 2 2" xfId="42753" xr:uid="{00000000-0005-0000-0000-00006E0D0000}"/>
    <cellStyle name="Normal 4 2 2 2 5 3 2 3 2 3" xfId="29343" xr:uid="{00000000-0005-0000-0000-00006F0D0000}"/>
    <cellStyle name="Normal 4 2 2 2 5 3 2 3 3" xfId="23371" xr:uid="{00000000-0005-0000-0000-0000700D0000}"/>
    <cellStyle name="Normal 4 2 2 2 5 3 2 3 4" xfId="33797" xr:uid="{00000000-0005-0000-0000-0000710D0000}"/>
    <cellStyle name="Normal 4 2 2 2 5 3 2 3 5" xfId="15969" xr:uid="{00000000-0005-0000-0000-0000720D0000}"/>
    <cellStyle name="Normal 4 2 2 2 5 3 2 4" xfId="4439" xr:uid="{00000000-0005-0000-0000-0000730D0000}"/>
    <cellStyle name="Normal 4 2 2 2 5 3 2 4 2" xfId="37218" xr:uid="{00000000-0005-0000-0000-0000740D0000}"/>
    <cellStyle name="Normal 4 2 2 2 5 3 2 4 3" xfId="22376" xr:uid="{00000000-0005-0000-0000-0000750D0000}"/>
    <cellStyle name="Normal 4 2 2 2 5 3 2 5" xfId="8421" xr:uid="{00000000-0005-0000-0000-0000760D0000}"/>
    <cellStyle name="Normal 4 2 2 2 5 3 2 5 2" xfId="39767" xr:uid="{00000000-0005-0000-0000-0000770D0000}"/>
    <cellStyle name="Normal 4 2 2 2 5 3 2 5 3" xfId="26357" xr:uid="{00000000-0005-0000-0000-0000780D0000}"/>
    <cellStyle name="Normal 4 2 2 2 5 3 2 6" xfId="18955" xr:uid="{00000000-0005-0000-0000-0000790D0000}"/>
    <cellStyle name="Normal 4 2 2 2 5 3 2 7" xfId="32802" xr:uid="{00000000-0005-0000-0000-00007A0D0000}"/>
    <cellStyle name="Normal 4 2 2 2 5 3 2 8" xfId="14974" xr:uid="{00000000-0005-0000-0000-00007B0D0000}"/>
    <cellStyle name="Normal 4 2 2 2 5 3 3" xfId="1578" xr:uid="{00000000-0005-0000-0000-00007C0D0000}"/>
    <cellStyle name="Normal 4 2 2 2 5 3 3 2" xfId="2575" xr:uid="{00000000-0005-0000-0000-00007D0D0000}"/>
    <cellStyle name="Normal 4 2 2 2 5 3 3 2 2" xfId="6992" xr:uid="{00000000-0005-0000-0000-00007E0D0000}"/>
    <cellStyle name="Normal 4 2 2 2 5 3 3 2 2 2" xfId="13025" xr:uid="{00000000-0005-0000-0000-00007F0D0000}"/>
    <cellStyle name="Normal 4 2 2 2 5 3 3 2 2 2 2" xfId="44310" xr:uid="{00000000-0005-0000-0000-0000800D0000}"/>
    <cellStyle name="Normal 4 2 2 2 5 3 3 2 2 2 3" xfId="30900" xr:uid="{00000000-0005-0000-0000-0000810D0000}"/>
    <cellStyle name="Normal 4 2 2 2 5 3 3 2 2 3" xfId="38338" xr:uid="{00000000-0005-0000-0000-0000820D0000}"/>
    <cellStyle name="Normal 4 2 2 2 5 3 3 2 2 4" xfId="24928" xr:uid="{00000000-0005-0000-0000-0000830D0000}"/>
    <cellStyle name="Normal 4 2 2 2 5 3 3 2 3" xfId="9978" xr:uid="{00000000-0005-0000-0000-0000840D0000}"/>
    <cellStyle name="Normal 4 2 2 2 5 3 3 2 3 2" xfId="41324" xr:uid="{00000000-0005-0000-0000-0000850D0000}"/>
    <cellStyle name="Normal 4 2 2 2 5 3 3 2 3 3" xfId="27914" xr:uid="{00000000-0005-0000-0000-0000860D0000}"/>
    <cellStyle name="Normal 4 2 2 2 5 3 3 2 4" xfId="20512" xr:uid="{00000000-0005-0000-0000-0000870D0000}"/>
    <cellStyle name="Normal 4 2 2 2 5 3 3 2 5" xfId="35354" xr:uid="{00000000-0005-0000-0000-0000880D0000}"/>
    <cellStyle name="Normal 4 2 2 2 5 3 3 2 6" xfId="17526" xr:uid="{00000000-0005-0000-0000-0000890D0000}"/>
    <cellStyle name="Normal 4 2 2 2 5 3 3 3" xfId="5996" xr:uid="{00000000-0005-0000-0000-00008A0D0000}"/>
    <cellStyle name="Normal 4 2 2 2 5 3 3 3 2" xfId="12029" xr:uid="{00000000-0005-0000-0000-00008B0D0000}"/>
    <cellStyle name="Normal 4 2 2 2 5 3 3 3 2 2" xfId="43314" xr:uid="{00000000-0005-0000-0000-00008C0D0000}"/>
    <cellStyle name="Normal 4 2 2 2 5 3 3 3 2 3" xfId="29904" xr:uid="{00000000-0005-0000-0000-00008D0D0000}"/>
    <cellStyle name="Normal 4 2 2 2 5 3 3 3 3" xfId="23932" xr:uid="{00000000-0005-0000-0000-00008E0D0000}"/>
    <cellStyle name="Normal 4 2 2 2 5 3 3 3 4" xfId="34358" xr:uid="{00000000-0005-0000-0000-00008F0D0000}"/>
    <cellStyle name="Normal 4 2 2 2 5 3 3 3 5" xfId="16530" xr:uid="{00000000-0005-0000-0000-0000900D0000}"/>
    <cellStyle name="Normal 4 2 2 2 5 3 3 4" xfId="4005" xr:uid="{00000000-0005-0000-0000-0000910D0000}"/>
    <cellStyle name="Normal 4 2 2 2 5 3 3 4 2" xfId="36784" xr:uid="{00000000-0005-0000-0000-0000920D0000}"/>
    <cellStyle name="Normal 4 2 2 2 5 3 3 4 3" xfId="21942" xr:uid="{00000000-0005-0000-0000-0000930D0000}"/>
    <cellStyle name="Normal 4 2 2 2 5 3 3 5" xfId="8982" xr:uid="{00000000-0005-0000-0000-0000940D0000}"/>
    <cellStyle name="Normal 4 2 2 2 5 3 3 5 2" xfId="40328" xr:uid="{00000000-0005-0000-0000-0000950D0000}"/>
    <cellStyle name="Normal 4 2 2 2 5 3 3 5 3" xfId="26918" xr:uid="{00000000-0005-0000-0000-0000960D0000}"/>
    <cellStyle name="Normal 4 2 2 2 5 3 3 6" xfId="19516" xr:uid="{00000000-0005-0000-0000-0000970D0000}"/>
    <cellStyle name="Normal 4 2 2 2 5 3 3 7" xfId="32368" xr:uid="{00000000-0005-0000-0000-0000980D0000}"/>
    <cellStyle name="Normal 4 2 2 2 5 3 3 8" xfId="14540" xr:uid="{00000000-0005-0000-0000-0000990D0000}"/>
    <cellStyle name="Normal 4 2 2 2 5 3 4" xfId="2013" xr:uid="{00000000-0005-0000-0000-00009A0D0000}"/>
    <cellStyle name="Normal 4 2 2 2 5 3 4 2" xfId="6431" xr:uid="{00000000-0005-0000-0000-00009B0D0000}"/>
    <cellStyle name="Normal 4 2 2 2 5 3 4 2 2" xfId="12464" xr:uid="{00000000-0005-0000-0000-00009C0D0000}"/>
    <cellStyle name="Normal 4 2 2 2 5 3 4 2 2 2" xfId="43749" xr:uid="{00000000-0005-0000-0000-00009D0D0000}"/>
    <cellStyle name="Normal 4 2 2 2 5 3 4 2 2 3" xfId="30339" xr:uid="{00000000-0005-0000-0000-00009E0D0000}"/>
    <cellStyle name="Normal 4 2 2 2 5 3 4 2 3" xfId="37777" xr:uid="{00000000-0005-0000-0000-00009F0D0000}"/>
    <cellStyle name="Normal 4 2 2 2 5 3 4 2 4" xfId="24367" xr:uid="{00000000-0005-0000-0000-0000A00D0000}"/>
    <cellStyle name="Normal 4 2 2 2 5 3 4 3" xfId="9417" xr:uid="{00000000-0005-0000-0000-0000A10D0000}"/>
    <cellStyle name="Normal 4 2 2 2 5 3 4 3 2" xfId="40763" xr:uid="{00000000-0005-0000-0000-0000A20D0000}"/>
    <cellStyle name="Normal 4 2 2 2 5 3 4 3 3" xfId="27353" xr:uid="{00000000-0005-0000-0000-0000A30D0000}"/>
    <cellStyle name="Normal 4 2 2 2 5 3 4 4" xfId="19951" xr:uid="{00000000-0005-0000-0000-0000A40D0000}"/>
    <cellStyle name="Normal 4 2 2 2 5 3 4 5" xfId="34793" xr:uid="{00000000-0005-0000-0000-0000A50D0000}"/>
    <cellStyle name="Normal 4 2 2 2 5 3 4 6" xfId="16965" xr:uid="{00000000-0005-0000-0000-0000A60D0000}"/>
    <cellStyle name="Normal 4 2 2 2 5 3 5" xfId="5000" xr:uid="{00000000-0005-0000-0000-0000A70D0000}"/>
    <cellStyle name="Normal 4 2 2 2 5 3 5 2" xfId="11035" xr:uid="{00000000-0005-0000-0000-0000A80D0000}"/>
    <cellStyle name="Normal 4 2 2 2 5 3 5 2 2" xfId="42320" xr:uid="{00000000-0005-0000-0000-0000A90D0000}"/>
    <cellStyle name="Normal 4 2 2 2 5 3 5 2 3" xfId="28910" xr:uid="{00000000-0005-0000-0000-0000AA0D0000}"/>
    <cellStyle name="Normal 4 2 2 2 5 3 5 3" xfId="22937" xr:uid="{00000000-0005-0000-0000-0000AB0D0000}"/>
    <cellStyle name="Normal 4 2 2 2 5 3 5 4" xfId="33363" xr:uid="{00000000-0005-0000-0000-0000AC0D0000}"/>
    <cellStyle name="Normal 4 2 2 2 5 3 5 5" xfId="15535" xr:uid="{00000000-0005-0000-0000-0000AD0D0000}"/>
    <cellStyle name="Normal 4 2 2 2 5 3 6" xfId="3444" xr:uid="{00000000-0005-0000-0000-0000AE0D0000}"/>
    <cellStyle name="Normal 4 2 2 2 5 3 6 2" xfId="36223" xr:uid="{00000000-0005-0000-0000-0000AF0D0000}"/>
    <cellStyle name="Normal 4 2 2 2 5 3 6 3" xfId="21381" xr:uid="{00000000-0005-0000-0000-0000B00D0000}"/>
    <cellStyle name="Normal 4 2 2 2 5 3 7" xfId="7987" xr:uid="{00000000-0005-0000-0000-0000B10D0000}"/>
    <cellStyle name="Normal 4 2 2 2 5 3 7 2" xfId="39333" xr:uid="{00000000-0005-0000-0000-0000B20D0000}"/>
    <cellStyle name="Normal 4 2 2 2 5 3 7 3" xfId="25923" xr:uid="{00000000-0005-0000-0000-0000B30D0000}"/>
    <cellStyle name="Normal 4 2 2 2 5 3 8" xfId="18521" xr:uid="{00000000-0005-0000-0000-0000B40D0000}"/>
    <cellStyle name="Normal 4 2 2 2 5 3 9" xfId="31807" xr:uid="{00000000-0005-0000-0000-0000B50D0000}"/>
    <cellStyle name="Normal 4 2 2 2 5 4" xfId="665" xr:uid="{00000000-0005-0000-0000-0000B60D0000}"/>
    <cellStyle name="Normal 4 2 2 2 5 4 10" xfId="14105" xr:uid="{00000000-0005-0000-0000-0000B70D0000}"/>
    <cellStyle name="Normal 4 2 2 2 5 4 2" xfId="1099" xr:uid="{00000000-0005-0000-0000-0000B80D0000}"/>
    <cellStyle name="Normal 4 2 2 2 5 4 2 2" xfId="3135" xr:uid="{00000000-0005-0000-0000-0000B90D0000}"/>
    <cellStyle name="Normal 4 2 2 2 5 4 2 2 2" xfId="7552" xr:uid="{00000000-0005-0000-0000-0000BA0D0000}"/>
    <cellStyle name="Normal 4 2 2 2 5 4 2 2 2 2" xfId="13585" xr:uid="{00000000-0005-0000-0000-0000BB0D0000}"/>
    <cellStyle name="Normal 4 2 2 2 5 4 2 2 2 2 2" xfId="44870" xr:uid="{00000000-0005-0000-0000-0000BC0D0000}"/>
    <cellStyle name="Normal 4 2 2 2 5 4 2 2 2 2 3" xfId="31460" xr:uid="{00000000-0005-0000-0000-0000BD0D0000}"/>
    <cellStyle name="Normal 4 2 2 2 5 4 2 2 2 3" xfId="38898" xr:uid="{00000000-0005-0000-0000-0000BE0D0000}"/>
    <cellStyle name="Normal 4 2 2 2 5 4 2 2 2 4" xfId="25488" xr:uid="{00000000-0005-0000-0000-0000BF0D0000}"/>
    <cellStyle name="Normal 4 2 2 2 5 4 2 2 3" xfId="10538" xr:uid="{00000000-0005-0000-0000-0000C00D0000}"/>
    <cellStyle name="Normal 4 2 2 2 5 4 2 2 3 2" xfId="41884" xr:uid="{00000000-0005-0000-0000-0000C10D0000}"/>
    <cellStyle name="Normal 4 2 2 2 5 4 2 2 3 3" xfId="28474" xr:uid="{00000000-0005-0000-0000-0000C20D0000}"/>
    <cellStyle name="Normal 4 2 2 2 5 4 2 2 4" xfId="21072" xr:uid="{00000000-0005-0000-0000-0000C30D0000}"/>
    <cellStyle name="Normal 4 2 2 2 5 4 2 2 5" xfId="35914" xr:uid="{00000000-0005-0000-0000-0000C40D0000}"/>
    <cellStyle name="Normal 4 2 2 2 5 4 2 2 6" xfId="18086" xr:uid="{00000000-0005-0000-0000-0000C50D0000}"/>
    <cellStyle name="Normal 4 2 2 2 5 4 2 3" xfId="5560" xr:uid="{00000000-0005-0000-0000-0000C60D0000}"/>
    <cellStyle name="Normal 4 2 2 2 5 4 2 3 2" xfId="11594" xr:uid="{00000000-0005-0000-0000-0000C70D0000}"/>
    <cellStyle name="Normal 4 2 2 2 5 4 2 3 2 2" xfId="42879" xr:uid="{00000000-0005-0000-0000-0000C80D0000}"/>
    <cellStyle name="Normal 4 2 2 2 5 4 2 3 2 3" xfId="29469" xr:uid="{00000000-0005-0000-0000-0000C90D0000}"/>
    <cellStyle name="Normal 4 2 2 2 5 4 2 3 3" xfId="23497" xr:uid="{00000000-0005-0000-0000-0000CA0D0000}"/>
    <cellStyle name="Normal 4 2 2 2 5 4 2 3 4" xfId="33923" xr:uid="{00000000-0005-0000-0000-0000CB0D0000}"/>
    <cellStyle name="Normal 4 2 2 2 5 4 2 3 5" xfId="16095" xr:uid="{00000000-0005-0000-0000-0000CC0D0000}"/>
    <cellStyle name="Normal 4 2 2 2 5 4 2 4" xfId="4565" xr:uid="{00000000-0005-0000-0000-0000CD0D0000}"/>
    <cellStyle name="Normal 4 2 2 2 5 4 2 4 2" xfId="37344" xr:uid="{00000000-0005-0000-0000-0000CE0D0000}"/>
    <cellStyle name="Normal 4 2 2 2 5 4 2 4 3" xfId="22502" xr:uid="{00000000-0005-0000-0000-0000CF0D0000}"/>
    <cellStyle name="Normal 4 2 2 2 5 4 2 5" xfId="8547" xr:uid="{00000000-0005-0000-0000-0000D00D0000}"/>
    <cellStyle name="Normal 4 2 2 2 5 4 2 5 2" xfId="39893" xr:uid="{00000000-0005-0000-0000-0000D10D0000}"/>
    <cellStyle name="Normal 4 2 2 2 5 4 2 5 3" xfId="26483" xr:uid="{00000000-0005-0000-0000-0000D20D0000}"/>
    <cellStyle name="Normal 4 2 2 2 5 4 2 6" xfId="19081" xr:uid="{00000000-0005-0000-0000-0000D30D0000}"/>
    <cellStyle name="Normal 4 2 2 2 5 4 2 7" xfId="32928" xr:uid="{00000000-0005-0000-0000-0000D40D0000}"/>
    <cellStyle name="Normal 4 2 2 2 5 4 2 8" xfId="15100" xr:uid="{00000000-0005-0000-0000-0000D50D0000}"/>
    <cellStyle name="Normal 4 2 2 2 5 4 3" xfId="1704" xr:uid="{00000000-0005-0000-0000-0000D60D0000}"/>
    <cellStyle name="Normal 4 2 2 2 5 4 3 2" xfId="2701" xr:uid="{00000000-0005-0000-0000-0000D70D0000}"/>
    <cellStyle name="Normal 4 2 2 2 5 4 3 2 2" xfId="7118" xr:uid="{00000000-0005-0000-0000-0000D80D0000}"/>
    <cellStyle name="Normal 4 2 2 2 5 4 3 2 2 2" xfId="13151" xr:uid="{00000000-0005-0000-0000-0000D90D0000}"/>
    <cellStyle name="Normal 4 2 2 2 5 4 3 2 2 2 2" xfId="44436" xr:uid="{00000000-0005-0000-0000-0000DA0D0000}"/>
    <cellStyle name="Normal 4 2 2 2 5 4 3 2 2 2 3" xfId="31026" xr:uid="{00000000-0005-0000-0000-0000DB0D0000}"/>
    <cellStyle name="Normal 4 2 2 2 5 4 3 2 2 3" xfId="38464" xr:uid="{00000000-0005-0000-0000-0000DC0D0000}"/>
    <cellStyle name="Normal 4 2 2 2 5 4 3 2 2 4" xfId="25054" xr:uid="{00000000-0005-0000-0000-0000DD0D0000}"/>
    <cellStyle name="Normal 4 2 2 2 5 4 3 2 3" xfId="10104" xr:uid="{00000000-0005-0000-0000-0000DE0D0000}"/>
    <cellStyle name="Normal 4 2 2 2 5 4 3 2 3 2" xfId="41450" xr:uid="{00000000-0005-0000-0000-0000DF0D0000}"/>
    <cellStyle name="Normal 4 2 2 2 5 4 3 2 3 3" xfId="28040" xr:uid="{00000000-0005-0000-0000-0000E00D0000}"/>
    <cellStyle name="Normal 4 2 2 2 5 4 3 2 4" xfId="20638" xr:uid="{00000000-0005-0000-0000-0000E10D0000}"/>
    <cellStyle name="Normal 4 2 2 2 5 4 3 2 5" xfId="35480" xr:uid="{00000000-0005-0000-0000-0000E20D0000}"/>
    <cellStyle name="Normal 4 2 2 2 5 4 3 2 6" xfId="17652" xr:uid="{00000000-0005-0000-0000-0000E30D0000}"/>
    <cellStyle name="Normal 4 2 2 2 5 4 3 3" xfId="6122" xr:uid="{00000000-0005-0000-0000-0000E40D0000}"/>
    <cellStyle name="Normal 4 2 2 2 5 4 3 3 2" xfId="12155" xr:uid="{00000000-0005-0000-0000-0000E50D0000}"/>
    <cellStyle name="Normal 4 2 2 2 5 4 3 3 2 2" xfId="43440" xr:uid="{00000000-0005-0000-0000-0000E60D0000}"/>
    <cellStyle name="Normal 4 2 2 2 5 4 3 3 2 3" xfId="30030" xr:uid="{00000000-0005-0000-0000-0000E70D0000}"/>
    <cellStyle name="Normal 4 2 2 2 5 4 3 3 3" xfId="24058" xr:uid="{00000000-0005-0000-0000-0000E80D0000}"/>
    <cellStyle name="Normal 4 2 2 2 5 4 3 3 4" xfId="34484" xr:uid="{00000000-0005-0000-0000-0000E90D0000}"/>
    <cellStyle name="Normal 4 2 2 2 5 4 3 3 5" xfId="16656" xr:uid="{00000000-0005-0000-0000-0000EA0D0000}"/>
    <cellStyle name="Normal 4 2 2 2 5 4 3 4" xfId="4131" xr:uid="{00000000-0005-0000-0000-0000EB0D0000}"/>
    <cellStyle name="Normal 4 2 2 2 5 4 3 4 2" xfId="36910" xr:uid="{00000000-0005-0000-0000-0000EC0D0000}"/>
    <cellStyle name="Normal 4 2 2 2 5 4 3 4 3" xfId="22068" xr:uid="{00000000-0005-0000-0000-0000ED0D0000}"/>
    <cellStyle name="Normal 4 2 2 2 5 4 3 5" xfId="9108" xr:uid="{00000000-0005-0000-0000-0000EE0D0000}"/>
    <cellStyle name="Normal 4 2 2 2 5 4 3 5 2" xfId="40454" xr:uid="{00000000-0005-0000-0000-0000EF0D0000}"/>
    <cellStyle name="Normal 4 2 2 2 5 4 3 5 3" xfId="27044" xr:uid="{00000000-0005-0000-0000-0000F00D0000}"/>
    <cellStyle name="Normal 4 2 2 2 5 4 3 6" xfId="19642" xr:uid="{00000000-0005-0000-0000-0000F10D0000}"/>
    <cellStyle name="Normal 4 2 2 2 5 4 3 7" xfId="32494" xr:uid="{00000000-0005-0000-0000-0000F20D0000}"/>
    <cellStyle name="Normal 4 2 2 2 5 4 3 8" xfId="14666" xr:uid="{00000000-0005-0000-0000-0000F30D0000}"/>
    <cellStyle name="Normal 4 2 2 2 5 4 4" xfId="2139" xr:uid="{00000000-0005-0000-0000-0000F40D0000}"/>
    <cellStyle name="Normal 4 2 2 2 5 4 4 2" xfId="6557" xr:uid="{00000000-0005-0000-0000-0000F50D0000}"/>
    <cellStyle name="Normal 4 2 2 2 5 4 4 2 2" xfId="12590" xr:uid="{00000000-0005-0000-0000-0000F60D0000}"/>
    <cellStyle name="Normal 4 2 2 2 5 4 4 2 2 2" xfId="43875" xr:uid="{00000000-0005-0000-0000-0000F70D0000}"/>
    <cellStyle name="Normal 4 2 2 2 5 4 4 2 2 3" xfId="30465" xr:uid="{00000000-0005-0000-0000-0000F80D0000}"/>
    <cellStyle name="Normal 4 2 2 2 5 4 4 2 3" xfId="37903" xr:uid="{00000000-0005-0000-0000-0000F90D0000}"/>
    <cellStyle name="Normal 4 2 2 2 5 4 4 2 4" xfId="24493" xr:uid="{00000000-0005-0000-0000-0000FA0D0000}"/>
    <cellStyle name="Normal 4 2 2 2 5 4 4 3" xfId="9543" xr:uid="{00000000-0005-0000-0000-0000FB0D0000}"/>
    <cellStyle name="Normal 4 2 2 2 5 4 4 3 2" xfId="40889" xr:uid="{00000000-0005-0000-0000-0000FC0D0000}"/>
    <cellStyle name="Normal 4 2 2 2 5 4 4 3 3" xfId="27479" xr:uid="{00000000-0005-0000-0000-0000FD0D0000}"/>
    <cellStyle name="Normal 4 2 2 2 5 4 4 4" xfId="20077" xr:uid="{00000000-0005-0000-0000-0000FE0D0000}"/>
    <cellStyle name="Normal 4 2 2 2 5 4 4 5" xfId="34919" xr:uid="{00000000-0005-0000-0000-0000FF0D0000}"/>
    <cellStyle name="Normal 4 2 2 2 5 4 4 6" xfId="17091" xr:uid="{00000000-0005-0000-0000-0000000E0000}"/>
    <cellStyle name="Normal 4 2 2 2 5 4 5" xfId="5126" xr:uid="{00000000-0005-0000-0000-0000010E0000}"/>
    <cellStyle name="Normal 4 2 2 2 5 4 5 2" xfId="11161" xr:uid="{00000000-0005-0000-0000-0000020E0000}"/>
    <cellStyle name="Normal 4 2 2 2 5 4 5 2 2" xfId="42446" xr:uid="{00000000-0005-0000-0000-0000030E0000}"/>
    <cellStyle name="Normal 4 2 2 2 5 4 5 2 3" xfId="29036" xr:uid="{00000000-0005-0000-0000-0000040E0000}"/>
    <cellStyle name="Normal 4 2 2 2 5 4 5 3" xfId="23063" xr:uid="{00000000-0005-0000-0000-0000050E0000}"/>
    <cellStyle name="Normal 4 2 2 2 5 4 5 4" xfId="33489" xr:uid="{00000000-0005-0000-0000-0000060E0000}"/>
    <cellStyle name="Normal 4 2 2 2 5 4 5 5" xfId="15661" xr:uid="{00000000-0005-0000-0000-0000070E0000}"/>
    <cellStyle name="Normal 4 2 2 2 5 4 6" xfId="3570" xr:uid="{00000000-0005-0000-0000-0000080E0000}"/>
    <cellStyle name="Normal 4 2 2 2 5 4 6 2" xfId="36349" xr:uid="{00000000-0005-0000-0000-0000090E0000}"/>
    <cellStyle name="Normal 4 2 2 2 5 4 6 3" xfId="21507" xr:uid="{00000000-0005-0000-0000-00000A0E0000}"/>
    <cellStyle name="Normal 4 2 2 2 5 4 7" xfId="8113" xr:uid="{00000000-0005-0000-0000-00000B0E0000}"/>
    <cellStyle name="Normal 4 2 2 2 5 4 7 2" xfId="39459" xr:uid="{00000000-0005-0000-0000-00000C0E0000}"/>
    <cellStyle name="Normal 4 2 2 2 5 4 7 3" xfId="26049" xr:uid="{00000000-0005-0000-0000-00000D0E0000}"/>
    <cellStyle name="Normal 4 2 2 2 5 4 8" xfId="18647" xr:uid="{00000000-0005-0000-0000-00000E0E0000}"/>
    <cellStyle name="Normal 4 2 2 2 5 4 9" xfId="31933" xr:uid="{00000000-0005-0000-0000-00000F0E0000}"/>
    <cellStyle name="Normal 4 2 2 2 5 5" xfId="317" xr:uid="{00000000-0005-0000-0000-0000100E0000}"/>
    <cellStyle name="Normal 4 2 2 2 5 5 2" xfId="1372" xr:uid="{00000000-0005-0000-0000-0000110E0000}"/>
    <cellStyle name="Normal 4 2 2 2 5 5 2 2" xfId="5790" xr:uid="{00000000-0005-0000-0000-0000120E0000}"/>
    <cellStyle name="Normal 4 2 2 2 5 5 2 2 2" xfId="11823" xr:uid="{00000000-0005-0000-0000-0000130E0000}"/>
    <cellStyle name="Normal 4 2 2 2 5 5 2 2 2 2" xfId="43108" xr:uid="{00000000-0005-0000-0000-0000140E0000}"/>
    <cellStyle name="Normal 4 2 2 2 5 5 2 2 2 3" xfId="29698" xr:uid="{00000000-0005-0000-0000-0000150E0000}"/>
    <cellStyle name="Normal 4 2 2 2 5 5 2 2 3" xfId="37447" xr:uid="{00000000-0005-0000-0000-0000160E0000}"/>
    <cellStyle name="Normal 4 2 2 2 5 5 2 2 4" xfId="23726" xr:uid="{00000000-0005-0000-0000-0000170E0000}"/>
    <cellStyle name="Normal 4 2 2 2 5 5 2 3" xfId="8776" xr:uid="{00000000-0005-0000-0000-0000180E0000}"/>
    <cellStyle name="Normal 4 2 2 2 5 5 2 3 2" xfId="40122" xr:uid="{00000000-0005-0000-0000-0000190E0000}"/>
    <cellStyle name="Normal 4 2 2 2 5 5 2 3 3" xfId="26712" xr:uid="{00000000-0005-0000-0000-00001A0E0000}"/>
    <cellStyle name="Normal 4 2 2 2 5 5 2 4" xfId="19310" xr:uid="{00000000-0005-0000-0000-00001B0E0000}"/>
    <cellStyle name="Normal 4 2 2 2 5 5 2 5" xfId="34152" xr:uid="{00000000-0005-0000-0000-00001C0E0000}"/>
    <cellStyle name="Normal 4 2 2 2 5 5 2 6" xfId="16324" xr:uid="{00000000-0005-0000-0000-00001D0E0000}"/>
    <cellStyle name="Normal 4 2 2 2 5 5 3" xfId="2369" xr:uid="{00000000-0005-0000-0000-00001E0E0000}"/>
    <cellStyle name="Normal 4 2 2 2 5 5 3 2" xfId="6786" xr:uid="{00000000-0005-0000-0000-00001F0E0000}"/>
    <cellStyle name="Normal 4 2 2 2 5 5 3 2 2" xfId="12819" xr:uid="{00000000-0005-0000-0000-0000200E0000}"/>
    <cellStyle name="Normal 4 2 2 2 5 5 3 2 2 2" xfId="44104" xr:uid="{00000000-0005-0000-0000-0000210E0000}"/>
    <cellStyle name="Normal 4 2 2 2 5 5 3 2 2 3" xfId="30694" xr:uid="{00000000-0005-0000-0000-0000220E0000}"/>
    <cellStyle name="Normal 4 2 2 2 5 5 3 2 3" xfId="38132" xr:uid="{00000000-0005-0000-0000-0000230E0000}"/>
    <cellStyle name="Normal 4 2 2 2 5 5 3 2 4" xfId="24722" xr:uid="{00000000-0005-0000-0000-0000240E0000}"/>
    <cellStyle name="Normal 4 2 2 2 5 5 3 3" xfId="9772" xr:uid="{00000000-0005-0000-0000-0000250E0000}"/>
    <cellStyle name="Normal 4 2 2 2 5 5 3 3 2" xfId="41118" xr:uid="{00000000-0005-0000-0000-0000260E0000}"/>
    <cellStyle name="Normal 4 2 2 2 5 5 3 3 3" xfId="27708" xr:uid="{00000000-0005-0000-0000-0000270E0000}"/>
    <cellStyle name="Normal 4 2 2 2 5 5 3 4" xfId="20306" xr:uid="{00000000-0005-0000-0000-0000280E0000}"/>
    <cellStyle name="Normal 4 2 2 2 5 5 3 5" xfId="35148" xr:uid="{00000000-0005-0000-0000-0000290E0000}"/>
    <cellStyle name="Normal 4 2 2 2 5 5 3 6" xfId="17320" xr:uid="{00000000-0005-0000-0000-00002A0E0000}"/>
    <cellStyle name="Normal 4 2 2 2 5 5 4" xfId="4794" xr:uid="{00000000-0005-0000-0000-00002B0E0000}"/>
    <cellStyle name="Normal 4 2 2 2 5 5 4 2" xfId="10828" xr:uid="{00000000-0005-0000-0000-00002C0E0000}"/>
    <cellStyle name="Normal 4 2 2 2 5 5 4 2 2" xfId="42115" xr:uid="{00000000-0005-0000-0000-00002D0E0000}"/>
    <cellStyle name="Normal 4 2 2 2 5 5 4 2 3" xfId="28705" xr:uid="{00000000-0005-0000-0000-00002E0E0000}"/>
    <cellStyle name="Normal 4 2 2 2 5 5 4 3" xfId="22731" xr:uid="{00000000-0005-0000-0000-00002F0E0000}"/>
    <cellStyle name="Normal 4 2 2 2 5 5 4 4" xfId="33157" xr:uid="{00000000-0005-0000-0000-0000300E0000}"/>
    <cellStyle name="Normal 4 2 2 2 5 5 4 5" xfId="15329" xr:uid="{00000000-0005-0000-0000-0000310E0000}"/>
    <cellStyle name="Normal 4 2 2 2 5 5 5" xfId="3799" xr:uid="{00000000-0005-0000-0000-0000320E0000}"/>
    <cellStyle name="Normal 4 2 2 2 5 5 5 2" xfId="36578" xr:uid="{00000000-0005-0000-0000-0000330E0000}"/>
    <cellStyle name="Normal 4 2 2 2 5 5 5 3" xfId="21736" xr:uid="{00000000-0005-0000-0000-0000340E0000}"/>
    <cellStyle name="Normal 4 2 2 2 5 5 6" xfId="7781" xr:uid="{00000000-0005-0000-0000-0000350E0000}"/>
    <cellStyle name="Normal 4 2 2 2 5 5 6 2" xfId="39127" xr:uid="{00000000-0005-0000-0000-0000360E0000}"/>
    <cellStyle name="Normal 4 2 2 2 5 5 6 3" xfId="25717" xr:uid="{00000000-0005-0000-0000-0000370E0000}"/>
    <cellStyle name="Normal 4 2 2 2 5 5 7" xfId="18315" xr:uid="{00000000-0005-0000-0000-0000380E0000}"/>
    <cellStyle name="Normal 4 2 2 2 5 5 8" xfId="32162" xr:uid="{00000000-0005-0000-0000-0000390E0000}"/>
    <cellStyle name="Normal 4 2 2 2 5 5 9" xfId="14334" xr:uid="{00000000-0005-0000-0000-00003A0E0000}"/>
    <cellStyle name="Normal 4 2 2 2 5 6" xfId="767" xr:uid="{00000000-0005-0000-0000-00003B0E0000}"/>
    <cellStyle name="Normal 4 2 2 2 5 6 2" xfId="2803" xr:uid="{00000000-0005-0000-0000-00003C0E0000}"/>
    <cellStyle name="Normal 4 2 2 2 5 6 2 2" xfId="7220" xr:uid="{00000000-0005-0000-0000-00003D0E0000}"/>
    <cellStyle name="Normal 4 2 2 2 5 6 2 2 2" xfId="13253" xr:uid="{00000000-0005-0000-0000-00003E0E0000}"/>
    <cellStyle name="Normal 4 2 2 2 5 6 2 2 2 2" xfId="44538" xr:uid="{00000000-0005-0000-0000-00003F0E0000}"/>
    <cellStyle name="Normal 4 2 2 2 5 6 2 2 2 3" xfId="31128" xr:uid="{00000000-0005-0000-0000-0000400E0000}"/>
    <cellStyle name="Normal 4 2 2 2 5 6 2 2 3" xfId="38566" xr:uid="{00000000-0005-0000-0000-0000410E0000}"/>
    <cellStyle name="Normal 4 2 2 2 5 6 2 2 4" xfId="25156" xr:uid="{00000000-0005-0000-0000-0000420E0000}"/>
    <cellStyle name="Normal 4 2 2 2 5 6 2 3" xfId="10206" xr:uid="{00000000-0005-0000-0000-0000430E0000}"/>
    <cellStyle name="Normal 4 2 2 2 5 6 2 3 2" xfId="41552" xr:uid="{00000000-0005-0000-0000-0000440E0000}"/>
    <cellStyle name="Normal 4 2 2 2 5 6 2 3 3" xfId="28142" xr:uid="{00000000-0005-0000-0000-0000450E0000}"/>
    <cellStyle name="Normal 4 2 2 2 5 6 2 4" xfId="20740" xr:uid="{00000000-0005-0000-0000-0000460E0000}"/>
    <cellStyle name="Normal 4 2 2 2 5 6 2 5" xfId="35582" xr:uid="{00000000-0005-0000-0000-0000470E0000}"/>
    <cellStyle name="Normal 4 2 2 2 5 6 2 6" xfId="17754" xr:uid="{00000000-0005-0000-0000-0000480E0000}"/>
    <cellStyle name="Normal 4 2 2 2 5 6 3" xfId="5228" xr:uid="{00000000-0005-0000-0000-0000490E0000}"/>
    <cellStyle name="Normal 4 2 2 2 5 6 3 2" xfId="11263" xr:uid="{00000000-0005-0000-0000-00004A0E0000}"/>
    <cellStyle name="Normal 4 2 2 2 5 6 3 2 2" xfId="42548" xr:uid="{00000000-0005-0000-0000-00004B0E0000}"/>
    <cellStyle name="Normal 4 2 2 2 5 6 3 2 3" xfId="29138" xr:uid="{00000000-0005-0000-0000-00004C0E0000}"/>
    <cellStyle name="Normal 4 2 2 2 5 6 3 3" xfId="23165" xr:uid="{00000000-0005-0000-0000-00004D0E0000}"/>
    <cellStyle name="Normal 4 2 2 2 5 6 3 4" xfId="33591" xr:uid="{00000000-0005-0000-0000-00004E0E0000}"/>
    <cellStyle name="Normal 4 2 2 2 5 6 3 5" xfId="15763" xr:uid="{00000000-0005-0000-0000-00004F0E0000}"/>
    <cellStyle name="Normal 4 2 2 2 5 6 4" xfId="4233" xr:uid="{00000000-0005-0000-0000-0000500E0000}"/>
    <cellStyle name="Normal 4 2 2 2 5 6 4 2" xfId="37012" xr:uid="{00000000-0005-0000-0000-0000510E0000}"/>
    <cellStyle name="Normal 4 2 2 2 5 6 4 3" xfId="22170" xr:uid="{00000000-0005-0000-0000-0000520E0000}"/>
    <cellStyle name="Normal 4 2 2 2 5 6 5" xfId="8215" xr:uid="{00000000-0005-0000-0000-0000530E0000}"/>
    <cellStyle name="Normal 4 2 2 2 5 6 5 2" xfId="39561" xr:uid="{00000000-0005-0000-0000-0000540E0000}"/>
    <cellStyle name="Normal 4 2 2 2 5 6 5 3" xfId="26151" xr:uid="{00000000-0005-0000-0000-0000550E0000}"/>
    <cellStyle name="Normal 4 2 2 2 5 6 6" xfId="18749" xr:uid="{00000000-0005-0000-0000-0000560E0000}"/>
    <cellStyle name="Normal 4 2 2 2 5 6 7" xfId="32596" xr:uid="{00000000-0005-0000-0000-0000570E0000}"/>
    <cellStyle name="Normal 4 2 2 2 5 6 8" xfId="14768" xr:uid="{00000000-0005-0000-0000-0000580E0000}"/>
    <cellStyle name="Normal 4 2 2 2 5 7" xfId="1270" xr:uid="{00000000-0005-0000-0000-0000590E0000}"/>
    <cellStyle name="Normal 4 2 2 2 5 7 2" xfId="2267" xr:uid="{00000000-0005-0000-0000-00005A0E0000}"/>
    <cellStyle name="Normal 4 2 2 2 5 7 2 2" xfId="6684" xr:uid="{00000000-0005-0000-0000-00005B0E0000}"/>
    <cellStyle name="Normal 4 2 2 2 5 7 2 2 2" xfId="12717" xr:uid="{00000000-0005-0000-0000-00005C0E0000}"/>
    <cellStyle name="Normal 4 2 2 2 5 7 2 2 2 2" xfId="44002" xr:uid="{00000000-0005-0000-0000-00005D0E0000}"/>
    <cellStyle name="Normal 4 2 2 2 5 7 2 2 2 3" xfId="30592" xr:uid="{00000000-0005-0000-0000-00005E0E0000}"/>
    <cellStyle name="Normal 4 2 2 2 5 7 2 2 3" xfId="38030" xr:uid="{00000000-0005-0000-0000-00005F0E0000}"/>
    <cellStyle name="Normal 4 2 2 2 5 7 2 2 4" xfId="24620" xr:uid="{00000000-0005-0000-0000-0000600E0000}"/>
    <cellStyle name="Normal 4 2 2 2 5 7 2 3" xfId="9670" xr:uid="{00000000-0005-0000-0000-0000610E0000}"/>
    <cellStyle name="Normal 4 2 2 2 5 7 2 3 2" xfId="41016" xr:uid="{00000000-0005-0000-0000-0000620E0000}"/>
    <cellStyle name="Normal 4 2 2 2 5 7 2 3 3" xfId="27606" xr:uid="{00000000-0005-0000-0000-0000630E0000}"/>
    <cellStyle name="Normal 4 2 2 2 5 7 2 4" xfId="20204" xr:uid="{00000000-0005-0000-0000-0000640E0000}"/>
    <cellStyle name="Normal 4 2 2 2 5 7 2 5" xfId="35046" xr:uid="{00000000-0005-0000-0000-0000650E0000}"/>
    <cellStyle name="Normal 4 2 2 2 5 7 2 6" xfId="17218" xr:uid="{00000000-0005-0000-0000-0000660E0000}"/>
    <cellStyle name="Normal 4 2 2 2 5 7 3" xfId="5688" xr:uid="{00000000-0005-0000-0000-0000670E0000}"/>
    <cellStyle name="Normal 4 2 2 2 5 7 3 2" xfId="11721" xr:uid="{00000000-0005-0000-0000-0000680E0000}"/>
    <cellStyle name="Normal 4 2 2 2 5 7 3 2 2" xfId="43006" xr:uid="{00000000-0005-0000-0000-0000690E0000}"/>
    <cellStyle name="Normal 4 2 2 2 5 7 3 2 3" xfId="29596" xr:uid="{00000000-0005-0000-0000-00006A0E0000}"/>
    <cellStyle name="Normal 4 2 2 2 5 7 3 3" xfId="23624" xr:uid="{00000000-0005-0000-0000-00006B0E0000}"/>
    <cellStyle name="Normal 4 2 2 2 5 7 3 4" xfId="34050" xr:uid="{00000000-0005-0000-0000-00006C0E0000}"/>
    <cellStyle name="Normal 4 2 2 2 5 7 3 5" xfId="16222" xr:uid="{00000000-0005-0000-0000-00006D0E0000}"/>
    <cellStyle name="Normal 4 2 2 2 5 7 4" xfId="3697" xr:uid="{00000000-0005-0000-0000-00006E0E0000}"/>
    <cellStyle name="Normal 4 2 2 2 5 7 4 2" xfId="36476" xr:uid="{00000000-0005-0000-0000-00006F0E0000}"/>
    <cellStyle name="Normal 4 2 2 2 5 7 4 3" xfId="21634" xr:uid="{00000000-0005-0000-0000-0000700E0000}"/>
    <cellStyle name="Normal 4 2 2 2 5 7 5" xfId="8674" xr:uid="{00000000-0005-0000-0000-0000710E0000}"/>
    <cellStyle name="Normal 4 2 2 2 5 7 5 2" xfId="40020" xr:uid="{00000000-0005-0000-0000-0000720E0000}"/>
    <cellStyle name="Normal 4 2 2 2 5 7 5 3" xfId="26610" xr:uid="{00000000-0005-0000-0000-0000730E0000}"/>
    <cellStyle name="Normal 4 2 2 2 5 7 6" xfId="19208" xr:uid="{00000000-0005-0000-0000-0000740E0000}"/>
    <cellStyle name="Normal 4 2 2 2 5 7 7" xfId="32060" xr:uid="{00000000-0005-0000-0000-0000750E0000}"/>
    <cellStyle name="Normal 4 2 2 2 5 7 8" xfId="14232" xr:uid="{00000000-0005-0000-0000-0000760E0000}"/>
    <cellStyle name="Normal 4 2 2 2 5 8" xfId="1807" xr:uid="{00000000-0005-0000-0000-0000770E0000}"/>
    <cellStyle name="Normal 4 2 2 2 5 8 2" xfId="6225" xr:uid="{00000000-0005-0000-0000-0000780E0000}"/>
    <cellStyle name="Normal 4 2 2 2 5 8 2 2" xfId="12258" xr:uid="{00000000-0005-0000-0000-0000790E0000}"/>
    <cellStyle name="Normal 4 2 2 2 5 8 2 2 2" xfId="43543" xr:uid="{00000000-0005-0000-0000-00007A0E0000}"/>
    <cellStyle name="Normal 4 2 2 2 5 8 2 2 3" xfId="30133" xr:uid="{00000000-0005-0000-0000-00007B0E0000}"/>
    <cellStyle name="Normal 4 2 2 2 5 8 2 3" xfId="37571" xr:uid="{00000000-0005-0000-0000-00007C0E0000}"/>
    <cellStyle name="Normal 4 2 2 2 5 8 2 4" xfId="24161" xr:uid="{00000000-0005-0000-0000-00007D0E0000}"/>
    <cellStyle name="Normal 4 2 2 2 5 8 3" xfId="9211" xr:uid="{00000000-0005-0000-0000-00007E0E0000}"/>
    <cellStyle name="Normal 4 2 2 2 5 8 3 2" xfId="40557" xr:uid="{00000000-0005-0000-0000-00007F0E0000}"/>
    <cellStyle name="Normal 4 2 2 2 5 8 3 3" xfId="27147" xr:uid="{00000000-0005-0000-0000-0000800E0000}"/>
    <cellStyle name="Normal 4 2 2 2 5 8 4" xfId="19745" xr:uid="{00000000-0005-0000-0000-0000810E0000}"/>
    <cellStyle name="Normal 4 2 2 2 5 8 5" xfId="34587" xr:uid="{00000000-0005-0000-0000-0000820E0000}"/>
    <cellStyle name="Normal 4 2 2 2 5 8 6" xfId="16759" xr:uid="{00000000-0005-0000-0000-0000830E0000}"/>
    <cellStyle name="Normal 4 2 2 2 5 9" xfId="4692" xr:uid="{00000000-0005-0000-0000-0000840E0000}"/>
    <cellStyle name="Normal 4 2 2 2 5 9 2" xfId="10726" xr:uid="{00000000-0005-0000-0000-0000850E0000}"/>
    <cellStyle name="Normal 4 2 2 2 5 9 2 2" xfId="42013" xr:uid="{00000000-0005-0000-0000-0000860E0000}"/>
    <cellStyle name="Normal 4 2 2 2 5 9 2 3" xfId="28603" xr:uid="{00000000-0005-0000-0000-0000870E0000}"/>
    <cellStyle name="Normal 4 2 2 2 5 9 3" xfId="22629" xr:uid="{00000000-0005-0000-0000-0000880E0000}"/>
    <cellStyle name="Normal 4 2 2 2 5 9 4" xfId="33055" xr:uid="{00000000-0005-0000-0000-0000890E0000}"/>
    <cellStyle name="Normal 4 2 2 2 5 9 5" xfId="15227" xr:uid="{00000000-0005-0000-0000-00008A0E0000}"/>
    <cellStyle name="Normal 4 2 2 2 6" xfId="131" xr:uid="{00000000-0005-0000-0000-00008B0E0000}"/>
    <cellStyle name="Normal 4 2 2 2 6 10" xfId="18129" xr:uid="{00000000-0005-0000-0000-00008C0E0000}"/>
    <cellStyle name="Normal 4 2 2 2 6 11" xfId="31621" xr:uid="{00000000-0005-0000-0000-00008D0E0000}"/>
    <cellStyle name="Normal 4 2 2 2 6 12" xfId="13793" xr:uid="{00000000-0005-0000-0000-00008E0E0000}"/>
    <cellStyle name="Normal 4 2 2 2 6 2" xfId="581" xr:uid="{00000000-0005-0000-0000-00008F0E0000}"/>
    <cellStyle name="Normal 4 2 2 2 6 2 10" xfId="14021" xr:uid="{00000000-0005-0000-0000-0000900E0000}"/>
    <cellStyle name="Normal 4 2 2 2 6 2 2" xfId="1015" xr:uid="{00000000-0005-0000-0000-0000910E0000}"/>
    <cellStyle name="Normal 4 2 2 2 6 2 2 2" xfId="3051" xr:uid="{00000000-0005-0000-0000-0000920E0000}"/>
    <cellStyle name="Normal 4 2 2 2 6 2 2 2 2" xfId="7468" xr:uid="{00000000-0005-0000-0000-0000930E0000}"/>
    <cellStyle name="Normal 4 2 2 2 6 2 2 2 2 2" xfId="13501" xr:uid="{00000000-0005-0000-0000-0000940E0000}"/>
    <cellStyle name="Normal 4 2 2 2 6 2 2 2 2 2 2" xfId="44786" xr:uid="{00000000-0005-0000-0000-0000950E0000}"/>
    <cellStyle name="Normal 4 2 2 2 6 2 2 2 2 2 3" xfId="31376" xr:uid="{00000000-0005-0000-0000-0000960E0000}"/>
    <cellStyle name="Normal 4 2 2 2 6 2 2 2 2 3" xfId="38814" xr:uid="{00000000-0005-0000-0000-0000970E0000}"/>
    <cellStyle name="Normal 4 2 2 2 6 2 2 2 2 4" xfId="25404" xr:uid="{00000000-0005-0000-0000-0000980E0000}"/>
    <cellStyle name="Normal 4 2 2 2 6 2 2 2 3" xfId="10454" xr:uid="{00000000-0005-0000-0000-0000990E0000}"/>
    <cellStyle name="Normal 4 2 2 2 6 2 2 2 3 2" xfId="41800" xr:uid="{00000000-0005-0000-0000-00009A0E0000}"/>
    <cellStyle name="Normal 4 2 2 2 6 2 2 2 3 3" xfId="28390" xr:uid="{00000000-0005-0000-0000-00009B0E0000}"/>
    <cellStyle name="Normal 4 2 2 2 6 2 2 2 4" xfId="20988" xr:uid="{00000000-0005-0000-0000-00009C0E0000}"/>
    <cellStyle name="Normal 4 2 2 2 6 2 2 2 5" xfId="35830" xr:uid="{00000000-0005-0000-0000-00009D0E0000}"/>
    <cellStyle name="Normal 4 2 2 2 6 2 2 2 6" xfId="18002" xr:uid="{00000000-0005-0000-0000-00009E0E0000}"/>
    <cellStyle name="Normal 4 2 2 2 6 2 2 3" xfId="5476" xr:uid="{00000000-0005-0000-0000-00009F0E0000}"/>
    <cellStyle name="Normal 4 2 2 2 6 2 2 3 2" xfId="11510" xr:uid="{00000000-0005-0000-0000-0000A00E0000}"/>
    <cellStyle name="Normal 4 2 2 2 6 2 2 3 2 2" xfId="42795" xr:uid="{00000000-0005-0000-0000-0000A10E0000}"/>
    <cellStyle name="Normal 4 2 2 2 6 2 2 3 2 3" xfId="29385" xr:uid="{00000000-0005-0000-0000-0000A20E0000}"/>
    <cellStyle name="Normal 4 2 2 2 6 2 2 3 3" xfId="23413" xr:uid="{00000000-0005-0000-0000-0000A30E0000}"/>
    <cellStyle name="Normal 4 2 2 2 6 2 2 3 4" xfId="33839" xr:uid="{00000000-0005-0000-0000-0000A40E0000}"/>
    <cellStyle name="Normal 4 2 2 2 6 2 2 3 5" xfId="16011" xr:uid="{00000000-0005-0000-0000-0000A50E0000}"/>
    <cellStyle name="Normal 4 2 2 2 6 2 2 4" xfId="4481" xr:uid="{00000000-0005-0000-0000-0000A60E0000}"/>
    <cellStyle name="Normal 4 2 2 2 6 2 2 4 2" xfId="37260" xr:uid="{00000000-0005-0000-0000-0000A70E0000}"/>
    <cellStyle name="Normal 4 2 2 2 6 2 2 4 3" xfId="22418" xr:uid="{00000000-0005-0000-0000-0000A80E0000}"/>
    <cellStyle name="Normal 4 2 2 2 6 2 2 5" xfId="8463" xr:uid="{00000000-0005-0000-0000-0000A90E0000}"/>
    <cellStyle name="Normal 4 2 2 2 6 2 2 5 2" xfId="39809" xr:uid="{00000000-0005-0000-0000-0000AA0E0000}"/>
    <cellStyle name="Normal 4 2 2 2 6 2 2 5 3" xfId="26399" xr:uid="{00000000-0005-0000-0000-0000AB0E0000}"/>
    <cellStyle name="Normal 4 2 2 2 6 2 2 6" xfId="18997" xr:uid="{00000000-0005-0000-0000-0000AC0E0000}"/>
    <cellStyle name="Normal 4 2 2 2 6 2 2 7" xfId="32844" xr:uid="{00000000-0005-0000-0000-0000AD0E0000}"/>
    <cellStyle name="Normal 4 2 2 2 6 2 2 8" xfId="15016" xr:uid="{00000000-0005-0000-0000-0000AE0E0000}"/>
    <cellStyle name="Normal 4 2 2 2 6 2 3" xfId="1620" xr:uid="{00000000-0005-0000-0000-0000AF0E0000}"/>
    <cellStyle name="Normal 4 2 2 2 6 2 3 2" xfId="2617" xr:uid="{00000000-0005-0000-0000-0000B00E0000}"/>
    <cellStyle name="Normal 4 2 2 2 6 2 3 2 2" xfId="7034" xr:uid="{00000000-0005-0000-0000-0000B10E0000}"/>
    <cellStyle name="Normal 4 2 2 2 6 2 3 2 2 2" xfId="13067" xr:uid="{00000000-0005-0000-0000-0000B20E0000}"/>
    <cellStyle name="Normal 4 2 2 2 6 2 3 2 2 2 2" xfId="44352" xr:uid="{00000000-0005-0000-0000-0000B30E0000}"/>
    <cellStyle name="Normal 4 2 2 2 6 2 3 2 2 2 3" xfId="30942" xr:uid="{00000000-0005-0000-0000-0000B40E0000}"/>
    <cellStyle name="Normal 4 2 2 2 6 2 3 2 2 3" xfId="38380" xr:uid="{00000000-0005-0000-0000-0000B50E0000}"/>
    <cellStyle name="Normal 4 2 2 2 6 2 3 2 2 4" xfId="24970" xr:uid="{00000000-0005-0000-0000-0000B60E0000}"/>
    <cellStyle name="Normal 4 2 2 2 6 2 3 2 3" xfId="10020" xr:uid="{00000000-0005-0000-0000-0000B70E0000}"/>
    <cellStyle name="Normal 4 2 2 2 6 2 3 2 3 2" xfId="41366" xr:uid="{00000000-0005-0000-0000-0000B80E0000}"/>
    <cellStyle name="Normal 4 2 2 2 6 2 3 2 3 3" xfId="27956" xr:uid="{00000000-0005-0000-0000-0000B90E0000}"/>
    <cellStyle name="Normal 4 2 2 2 6 2 3 2 4" xfId="20554" xr:uid="{00000000-0005-0000-0000-0000BA0E0000}"/>
    <cellStyle name="Normal 4 2 2 2 6 2 3 2 5" xfId="35396" xr:uid="{00000000-0005-0000-0000-0000BB0E0000}"/>
    <cellStyle name="Normal 4 2 2 2 6 2 3 2 6" xfId="17568" xr:uid="{00000000-0005-0000-0000-0000BC0E0000}"/>
    <cellStyle name="Normal 4 2 2 2 6 2 3 3" xfId="6038" xr:uid="{00000000-0005-0000-0000-0000BD0E0000}"/>
    <cellStyle name="Normal 4 2 2 2 6 2 3 3 2" xfId="12071" xr:uid="{00000000-0005-0000-0000-0000BE0E0000}"/>
    <cellStyle name="Normal 4 2 2 2 6 2 3 3 2 2" xfId="43356" xr:uid="{00000000-0005-0000-0000-0000BF0E0000}"/>
    <cellStyle name="Normal 4 2 2 2 6 2 3 3 2 3" xfId="29946" xr:uid="{00000000-0005-0000-0000-0000C00E0000}"/>
    <cellStyle name="Normal 4 2 2 2 6 2 3 3 3" xfId="23974" xr:uid="{00000000-0005-0000-0000-0000C10E0000}"/>
    <cellStyle name="Normal 4 2 2 2 6 2 3 3 4" xfId="34400" xr:uid="{00000000-0005-0000-0000-0000C20E0000}"/>
    <cellStyle name="Normal 4 2 2 2 6 2 3 3 5" xfId="16572" xr:uid="{00000000-0005-0000-0000-0000C30E0000}"/>
    <cellStyle name="Normal 4 2 2 2 6 2 3 4" xfId="4047" xr:uid="{00000000-0005-0000-0000-0000C40E0000}"/>
    <cellStyle name="Normal 4 2 2 2 6 2 3 4 2" xfId="36826" xr:uid="{00000000-0005-0000-0000-0000C50E0000}"/>
    <cellStyle name="Normal 4 2 2 2 6 2 3 4 3" xfId="21984" xr:uid="{00000000-0005-0000-0000-0000C60E0000}"/>
    <cellStyle name="Normal 4 2 2 2 6 2 3 5" xfId="9024" xr:uid="{00000000-0005-0000-0000-0000C70E0000}"/>
    <cellStyle name="Normal 4 2 2 2 6 2 3 5 2" xfId="40370" xr:uid="{00000000-0005-0000-0000-0000C80E0000}"/>
    <cellStyle name="Normal 4 2 2 2 6 2 3 5 3" xfId="26960" xr:uid="{00000000-0005-0000-0000-0000C90E0000}"/>
    <cellStyle name="Normal 4 2 2 2 6 2 3 6" xfId="19558" xr:uid="{00000000-0005-0000-0000-0000CA0E0000}"/>
    <cellStyle name="Normal 4 2 2 2 6 2 3 7" xfId="32410" xr:uid="{00000000-0005-0000-0000-0000CB0E0000}"/>
    <cellStyle name="Normal 4 2 2 2 6 2 3 8" xfId="14582" xr:uid="{00000000-0005-0000-0000-0000CC0E0000}"/>
    <cellStyle name="Normal 4 2 2 2 6 2 4" xfId="2055" xr:uid="{00000000-0005-0000-0000-0000CD0E0000}"/>
    <cellStyle name="Normal 4 2 2 2 6 2 4 2" xfId="6473" xr:uid="{00000000-0005-0000-0000-0000CE0E0000}"/>
    <cellStyle name="Normal 4 2 2 2 6 2 4 2 2" xfId="12506" xr:uid="{00000000-0005-0000-0000-0000CF0E0000}"/>
    <cellStyle name="Normal 4 2 2 2 6 2 4 2 2 2" xfId="43791" xr:uid="{00000000-0005-0000-0000-0000D00E0000}"/>
    <cellStyle name="Normal 4 2 2 2 6 2 4 2 2 3" xfId="30381" xr:uid="{00000000-0005-0000-0000-0000D10E0000}"/>
    <cellStyle name="Normal 4 2 2 2 6 2 4 2 3" xfId="37819" xr:uid="{00000000-0005-0000-0000-0000D20E0000}"/>
    <cellStyle name="Normal 4 2 2 2 6 2 4 2 4" xfId="24409" xr:uid="{00000000-0005-0000-0000-0000D30E0000}"/>
    <cellStyle name="Normal 4 2 2 2 6 2 4 3" xfId="9459" xr:uid="{00000000-0005-0000-0000-0000D40E0000}"/>
    <cellStyle name="Normal 4 2 2 2 6 2 4 3 2" xfId="40805" xr:uid="{00000000-0005-0000-0000-0000D50E0000}"/>
    <cellStyle name="Normal 4 2 2 2 6 2 4 3 3" xfId="27395" xr:uid="{00000000-0005-0000-0000-0000D60E0000}"/>
    <cellStyle name="Normal 4 2 2 2 6 2 4 4" xfId="19993" xr:uid="{00000000-0005-0000-0000-0000D70E0000}"/>
    <cellStyle name="Normal 4 2 2 2 6 2 4 5" xfId="34835" xr:uid="{00000000-0005-0000-0000-0000D80E0000}"/>
    <cellStyle name="Normal 4 2 2 2 6 2 4 6" xfId="17007" xr:uid="{00000000-0005-0000-0000-0000D90E0000}"/>
    <cellStyle name="Normal 4 2 2 2 6 2 5" xfId="5042" xr:uid="{00000000-0005-0000-0000-0000DA0E0000}"/>
    <cellStyle name="Normal 4 2 2 2 6 2 5 2" xfId="11077" xr:uid="{00000000-0005-0000-0000-0000DB0E0000}"/>
    <cellStyle name="Normal 4 2 2 2 6 2 5 2 2" xfId="42362" xr:uid="{00000000-0005-0000-0000-0000DC0E0000}"/>
    <cellStyle name="Normal 4 2 2 2 6 2 5 2 3" xfId="28952" xr:uid="{00000000-0005-0000-0000-0000DD0E0000}"/>
    <cellStyle name="Normal 4 2 2 2 6 2 5 3" xfId="22979" xr:uid="{00000000-0005-0000-0000-0000DE0E0000}"/>
    <cellStyle name="Normal 4 2 2 2 6 2 5 4" xfId="33405" xr:uid="{00000000-0005-0000-0000-0000DF0E0000}"/>
    <cellStyle name="Normal 4 2 2 2 6 2 5 5" xfId="15577" xr:uid="{00000000-0005-0000-0000-0000E00E0000}"/>
    <cellStyle name="Normal 4 2 2 2 6 2 6" xfId="3486" xr:uid="{00000000-0005-0000-0000-0000E10E0000}"/>
    <cellStyle name="Normal 4 2 2 2 6 2 6 2" xfId="36265" xr:uid="{00000000-0005-0000-0000-0000E20E0000}"/>
    <cellStyle name="Normal 4 2 2 2 6 2 6 3" xfId="21423" xr:uid="{00000000-0005-0000-0000-0000E30E0000}"/>
    <cellStyle name="Normal 4 2 2 2 6 2 7" xfId="8029" xr:uid="{00000000-0005-0000-0000-0000E40E0000}"/>
    <cellStyle name="Normal 4 2 2 2 6 2 7 2" xfId="39375" xr:uid="{00000000-0005-0000-0000-0000E50E0000}"/>
    <cellStyle name="Normal 4 2 2 2 6 2 7 3" xfId="25965" xr:uid="{00000000-0005-0000-0000-0000E60E0000}"/>
    <cellStyle name="Normal 4 2 2 2 6 2 8" xfId="18563" xr:uid="{00000000-0005-0000-0000-0000E70E0000}"/>
    <cellStyle name="Normal 4 2 2 2 6 2 9" xfId="31849" xr:uid="{00000000-0005-0000-0000-0000E80E0000}"/>
    <cellStyle name="Normal 4 2 2 2 6 3" xfId="353" xr:uid="{00000000-0005-0000-0000-0000E90E0000}"/>
    <cellStyle name="Normal 4 2 2 2 6 3 2" xfId="1392" xr:uid="{00000000-0005-0000-0000-0000EA0E0000}"/>
    <cellStyle name="Normal 4 2 2 2 6 3 2 2" xfId="5810" xr:uid="{00000000-0005-0000-0000-0000EB0E0000}"/>
    <cellStyle name="Normal 4 2 2 2 6 3 2 2 2" xfId="11843" xr:uid="{00000000-0005-0000-0000-0000EC0E0000}"/>
    <cellStyle name="Normal 4 2 2 2 6 3 2 2 2 2" xfId="43128" xr:uid="{00000000-0005-0000-0000-0000ED0E0000}"/>
    <cellStyle name="Normal 4 2 2 2 6 3 2 2 2 3" xfId="29718" xr:uid="{00000000-0005-0000-0000-0000EE0E0000}"/>
    <cellStyle name="Normal 4 2 2 2 6 3 2 2 3" xfId="37463" xr:uid="{00000000-0005-0000-0000-0000EF0E0000}"/>
    <cellStyle name="Normal 4 2 2 2 6 3 2 2 4" xfId="23746" xr:uid="{00000000-0005-0000-0000-0000F00E0000}"/>
    <cellStyle name="Normal 4 2 2 2 6 3 2 3" xfId="8796" xr:uid="{00000000-0005-0000-0000-0000F10E0000}"/>
    <cellStyle name="Normal 4 2 2 2 6 3 2 3 2" xfId="40142" xr:uid="{00000000-0005-0000-0000-0000F20E0000}"/>
    <cellStyle name="Normal 4 2 2 2 6 3 2 3 3" xfId="26732" xr:uid="{00000000-0005-0000-0000-0000F30E0000}"/>
    <cellStyle name="Normal 4 2 2 2 6 3 2 4" xfId="19330" xr:uid="{00000000-0005-0000-0000-0000F40E0000}"/>
    <cellStyle name="Normal 4 2 2 2 6 3 2 5" xfId="34172" xr:uid="{00000000-0005-0000-0000-0000F50E0000}"/>
    <cellStyle name="Normal 4 2 2 2 6 3 2 6" xfId="16344" xr:uid="{00000000-0005-0000-0000-0000F60E0000}"/>
    <cellStyle name="Normal 4 2 2 2 6 3 3" xfId="2389" xr:uid="{00000000-0005-0000-0000-0000F70E0000}"/>
    <cellStyle name="Normal 4 2 2 2 6 3 3 2" xfId="6806" xr:uid="{00000000-0005-0000-0000-0000F80E0000}"/>
    <cellStyle name="Normal 4 2 2 2 6 3 3 2 2" xfId="12839" xr:uid="{00000000-0005-0000-0000-0000F90E0000}"/>
    <cellStyle name="Normal 4 2 2 2 6 3 3 2 2 2" xfId="44124" xr:uid="{00000000-0005-0000-0000-0000FA0E0000}"/>
    <cellStyle name="Normal 4 2 2 2 6 3 3 2 2 3" xfId="30714" xr:uid="{00000000-0005-0000-0000-0000FB0E0000}"/>
    <cellStyle name="Normal 4 2 2 2 6 3 3 2 3" xfId="38152" xr:uid="{00000000-0005-0000-0000-0000FC0E0000}"/>
    <cellStyle name="Normal 4 2 2 2 6 3 3 2 4" xfId="24742" xr:uid="{00000000-0005-0000-0000-0000FD0E0000}"/>
    <cellStyle name="Normal 4 2 2 2 6 3 3 3" xfId="9792" xr:uid="{00000000-0005-0000-0000-0000FE0E0000}"/>
    <cellStyle name="Normal 4 2 2 2 6 3 3 3 2" xfId="41138" xr:uid="{00000000-0005-0000-0000-0000FF0E0000}"/>
    <cellStyle name="Normal 4 2 2 2 6 3 3 3 3" xfId="27728" xr:uid="{00000000-0005-0000-0000-0000000F0000}"/>
    <cellStyle name="Normal 4 2 2 2 6 3 3 4" xfId="20326" xr:uid="{00000000-0005-0000-0000-0000010F0000}"/>
    <cellStyle name="Normal 4 2 2 2 6 3 3 5" xfId="35168" xr:uid="{00000000-0005-0000-0000-0000020F0000}"/>
    <cellStyle name="Normal 4 2 2 2 6 3 3 6" xfId="17340" xr:uid="{00000000-0005-0000-0000-0000030F0000}"/>
    <cellStyle name="Normal 4 2 2 2 6 3 4" xfId="4814" xr:uid="{00000000-0005-0000-0000-0000040F0000}"/>
    <cellStyle name="Normal 4 2 2 2 6 3 4 2" xfId="10849" xr:uid="{00000000-0005-0000-0000-0000050F0000}"/>
    <cellStyle name="Normal 4 2 2 2 6 3 4 2 2" xfId="42134" xr:uid="{00000000-0005-0000-0000-0000060F0000}"/>
    <cellStyle name="Normal 4 2 2 2 6 3 4 2 3" xfId="28724" xr:uid="{00000000-0005-0000-0000-0000070F0000}"/>
    <cellStyle name="Normal 4 2 2 2 6 3 4 3" xfId="22751" xr:uid="{00000000-0005-0000-0000-0000080F0000}"/>
    <cellStyle name="Normal 4 2 2 2 6 3 4 4" xfId="33177" xr:uid="{00000000-0005-0000-0000-0000090F0000}"/>
    <cellStyle name="Normal 4 2 2 2 6 3 4 5" xfId="15349" xr:uid="{00000000-0005-0000-0000-00000A0F0000}"/>
    <cellStyle name="Normal 4 2 2 2 6 3 5" xfId="3819" xr:uid="{00000000-0005-0000-0000-00000B0F0000}"/>
    <cellStyle name="Normal 4 2 2 2 6 3 5 2" xfId="36598" xr:uid="{00000000-0005-0000-0000-00000C0F0000}"/>
    <cellStyle name="Normal 4 2 2 2 6 3 5 3" xfId="21756" xr:uid="{00000000-0005-0000-0000-00000D0F0000}"/>
    <cellStyle name="Normal 4 2 2 2 6 3 6" xfId="7801" xr:uid="{00000000-0005-0000-0000-00000E0F0000}"/>
    <cellStyle name="Normal 4 2 2 2 6 3 6 2" xfId="39147" xr:uid="{00000000-0005-0000-0000-00000F0F0000}"/>
    <cellStyle name="Normal 4 2 2 2 6 3 6 3" xfId="25737" xr:uid="{00000000-0005-0000-0000-0000100F0000}"/>
    <cellStyle name="Normal 4 2 2 2 6 3 7" xfId="18335" xr:uid="{00000000-0005-0000-0000-0000110F0000}"/>
    <cellStyle name="Normal 4 2 2 2 6 3 8" xfId="32182" xr:uid="{00000000-0005-0000-0000-0000120F0000}"/>
    <cellStyle name="Normal 4 2 2 2 6 3 9" xfId="14354" xr:uid="{00000000-0005-0000-0000-0000130F0000}"/>
    <cellStyle name="Normal 4 2 2 2 6 4" xfId="787" xr:uid="{00000000-0005-0000-0000-0000140F0000}"/>
    <cellStyle name="Normal 4 2 2 2 6 4 2" xfId="2823" xr:uid="{00000000-0005-0000-0000-0000150F0000}"/>
    <cellStyle name="Normal 4 2 2 2 6 4 2 2" xfId="7240" xr:uid="{00000000-0005-0000-0000-0000160F0000}"/>
    <cellStyle name="Normal 4 2 2 2 6 4 2 2 2" xfId="13273" xr:uid="{00000000-0005-0000-0000-0000170F0000}"/>
    <cellStyle name="Normal 4 2 2 2 6 4 2 2 2 2" xfId="44558" xr:uid="{00000000-0005-0000-0000-0000180F0000}"/>
    <cellStyle name="Normal 4 2 2 2 6 4 2 2 2 3" xfId="31148" xr:uid="{00000000-0005-0000-0000-0000190F0000}"/>
    <cellStyle name="Normal 4 2 2 2 6 4 2 2 3" xfId="38586" xr:uid="{00000000-0005-0000-0000-00001A0F0000}"/>
    <cellStyle name="Normal 4 2 2 2 6 4 2 2 4" xfId="25176" xr:uid="{00000000-0005-0000-0000-00001B0F0000}"/>
    <cellStyle name="Normal 4 2 2 2 6 4 2 3" xfId="10226" xr:uid="{00000000-0005-0000-0000-00001C0F0000}"/>
    <cellStyle name="Normal 4 2 2 2 6 4 2 3 2" xfId="41572" xr:uid="{00000000-0005-0000-0000-00001D0F0000}"/>
    <cellStyle name="Normal 4 2 2 2 6 4 2 3 3" xfId="28162" xr:uid="{00000000-0005-0000-0000-00001E0F0000}"/>
    <cellStyle name="Normal 4 2 2 2 6 4 2 4" xfId="20760" xr:uid="{00000000-0005-0000-0000-00001F0F0000}"/>
    <cellStyle name="Normal 4 2 2 2 6 4 2 5" xfId="35602" xr:uid="{00000000-0005-0000-0000-0000200F0000}"/>
    <cellStyle name="Normal 4 2 2 2 6 4 2 6" xfId="17774" xr:uid="{00000000-0005-0000-0000-0000210F0000}"/>
    <cellStyle name="Normal 4 2 2 2 6 4 3" xfId="5248" xr:uid="{00000000-0005-0000-0000-0000220F0000}"/>
    <cellStyle name="Normal 4 2 2 2 6 4 3 2" xfId="11282" xr:uid="{00000000-0005-0000-0000-0000230F0000}"/>
    <cellStyle name="Normal 4 2 2 2 6 4 3 2 2" xfId="42567" xr:uid="{00000000-0005-0000-0000-0000240F0000}"/>
    <cellStyle name="Normal 4 2 2 2 6 4 3 2 3" xfId="29157" xr:uid="{00000000-0005-0000-0000-0000250F0000}"/>
    <cellStyle name="Normal 4 2 2 2 6 4 3 3" xfId="23185" xr:uid="{00000000-0005-0000-0000-0000260F0000}"/>
    <cellStyle name="Normal 4 2 2 2 6 4 3 4" xfId="33611" xr:uid="{00000000-0005-0000-0000-0000270F0000}"/>
    <cellStyle name="Normal 4 2 2 2 6 4 3 5" xfId="15783" xr:uid="{00000000-0005-0000-0000-0000280F0000}"/>
    <cellStyle name="Normal 4 2 2 2 6 4 4" xfId="4253" xr:uid="{00000000-0005-0000-0000-0000290F0000}"/>
    <cellStyle name="Normal 4 2 2 2 6 4 4 2" xfId="37032" xr:uid="{00000000-0005-0000-0000-00002A0F0000}"/>
    <cellStyle name="Normal 4 2 2 2 6 4 4 3" xfId="22190" xr:uid="{00000000-0005-0000-0000-00002B0F0000}"/>
    <cellStyle name="Normal 4 2 2 2 6 4 5" xfId="8235" xr:uid="{00000000-0005-0000-0000-00002C0F0000}"/>
    <cellStyle name="Normal 4 2 2 2 6 4 5 2" xfId="39581" xr:uid="{00000000-0005-0000-0000-00002D0F0000}"/>
    <cellStyle name="Normal 4 2 2 2 6 4 5 3" xfId="26171" xr:uid="{00000000-0005-0000-0000-00002E0F0000}"/>
    <cellStyle name="Normal 4 2 2 2 6 4 6" xfId="18769" xr:uid="{00000000-0005-0000-0000-00002F0F0000}"/>
    <cellStyle name="Normal 4 2 2 2 6 4 7" xfId="32616" xr:uid="{00000000-0005-0000-0000-0000300F0000}"/>
    <cellStyle name="Normal 4 2 2 2 6 4 8" xfId="14788" xr:uid="{00000000-0005-0000-0000-0000310F0000}"/>
    <cellStyle name="Normal 4 2 2 2 6 5" xfId="1186" xr:uid="{00000000-0005-0000-0000-0000320F0000}"/>
    <cellStyle name="Normal 4 2 2 2 6 5 2" xfId="2183" xr:uid="{00000000-0005-0000-0000-0000330F0000}"/>
    <cellStyle name="Normal 4 2 2 2 6 5 2 2" xfId="6600" xr:uid="{00000000-0005-0000-0000-0000340F0000}"/>
    <cellStyle name="Normal 4 2 2 2 6 5 2 2 2" xfId="12633" xr:uid="{00000000-0005-0000-0000-0000350F0000}"/>
    <cellStyle name="Normal 4 2 2 2 6 5 2 2 2 2" xfId="43918" xr:uid="{00000000-0005-0000-0000-0000360F0000}"/>
    <cellStyle name="Normal 4 2 2 2 6 5 2 2 2 3" xfId="30508" xr:uid="{00000000-0005-0000-0000-0000370F0000}"/>
    <cellStyle name="Normal 4 2 2 2 6 5 2 2 3" xfId="37946" xr:uid="{00000000-0005-0000-0000-0000380F0000}"/>
    <cellStyle name="Normal 4 2 2 2 6 5 2 2 4" xfId="24536" xr:uid="{00000000-0005-0000-0000-0000390F0000}"/>
    <cellStyle name="Normal 4 2 2 2 6 5 2 3" xfId="9586" xr:uid="{00000000-0005-0000-0000-00003A0F0000}"/>
    <cellStyle name="Normal 4 2 2 2 6 5 2 3 2" xfId="40932" xr:uid="{00000000-0005-0000-0000-00003B0F0000}"/>
    <cellStyle name="Normal 4 2 2 2 6 5 2 3 3" xfId="27522" xr:uid="{00000000-0005-0000-0000-00003C0F0000}"/>
    <cellStyle name="Normal 4 2 2 2 6 5 2 4" xfId="20120" xr:uid="{00000000-0005-0000-0000-00003D0F0000}"/>
    <cellStyle name="Normal 4 2 2 2 6 5 2 5" xfId="34962" xr:uid="{00000000-0005-0000-0000-00003E0F0000}"/>
    <cellStyle name="Normal 4 2 2 2 6 5 2 6" xfId="17134" xr:uid="{00000000-0005-0000-0000-00003F0F0000}"/>
    <cellStyle name="Normal 4 2 2 2 6 5 3" xfId="5604" xr:uid="{00000000-0005-0000-0000-0000400F0000}"/>
    <cellStyle name="Normal 4 2 2 2 6 5 3 2" xfId="11637" xr:uid="{00000000-0005-0000-0000-0000410F0000}"/>
    <cellStyle name="Normal 4 2 2 2 6 5 3 2 2" xfId="42922" xr:uid="{00000000-0005-0000-0000-0000420F0000}"/>
    <cellStyle name="Normal 4 2 2 2 6 5 3 2 3" xfId="29512" xr:uid="{00000000-0005-0000-0000-0000430F0000}"/>
    <cellStyle name="Normal 4 2 2 2 6 5 3 3" xfId="23540" xr:uid="{00000000-0005-0000-0000-0000440F0000}"/>
    <cellStyle name="Normal 4 2 2 2 6 5 3 4" xfId="33966" xr:uid="{00000000-0005-0000-0000-0000450F0000}"/>
    <cellStyle name="Normal 4 2 2 2 6 5 3 5" xfId="16138" xr:uid="{00000000-0005-0000-0000-0000460F0000}"/>
    <cellStyle name="Normal 4 2 2 2 6 5 4" xfId="3613" xr:uid="{00000000-0005-0000-0000-0000470F0000}"/>
    <cellStyle name="Normal 4 2 2 2 6 5 4 2" xfId="36392" xr:uid="{00000000-0005-0000-0000-0000480F0000}"/>
    <cellStyle name="Normal 4 2 2 2 6 5 4 3" xfId="21550" xr:uid="{00000000-0005-0000-0000-0000490F0000}"/>
    <cellStyle name="Normal 4 2 2 2 6 5 5" xfId="8590" xr:uid="{00000000-0005-0000-0000-00004A0F0000}"/>
    <cellStyle name="Normal 4 2 2 2 6 5 5 2" xfId="39936" xr:uid="{00000000-0005-0000-0000-00004B0F0000}"/>
    <cellStyle name="Normal 4 2 2 2 6 5 5 3" xfId="26526" xr:uid="{00000000-0005-0000-0000-00004C0F0000}"/>
    <cellStyle name="Normal 4 2 2 2 6 5 6" xfId="19124" xr:uid="{00000000-0005-0000-0000-00004D0F0000}"/>
    <cellStyle name="Normal 4 2 2 2 6 5 7" xfId="31976" xr:uid="{00000000-0005-0000-0000-00004E0F0000}"/>
    <cellStyle name="Normal 4 2 2 2 6 5 8" xfId="14148" xr:uid="{00000000-0005-0000-0000-00004F0F0000}"/>
    <cellStyle name="Normal 4 2 2 2 6 6" xfId="1827" xr:uid="{00000000-0005-0000-0000-0000500F0000}"/>
    <cellStyle name="Normal 4 2 2 2 6 6 2" xfId="6245" xr:uid="{00000000-0005-0000-0000-0000510F0000}"/>
    <cellStyle name="Normal 4 2 2 2 6 6 2 2" xfId="12278" xr:uid="{00000000-0005-0000-0000-0000520F0000}"/>
    <cellStyle name="Normal 4 2 2 2 6 6 2 2 2" xfId="43563" xr:uid="{00000000-0005-0000-0000-0000530F0000}"/>
    <cellStyle name="Normal 4 2 2 2 6 6 2 2 3" xfId="30153" xr:uid="{00000000-0005-0000-0000-0000540F0000}"/>
    <cellStyle name="Normal 4 2 2 2 6 6 2 3" xfId="37591" xr:uid="{00000000-0005-0000-0000-0000550F0000}"/>
    <cellStyle name="Normal 4 2 2 2 6 6 2 4" xfId="24181" xr:uid="{00000000-0005-0000-0000-0000560F0000}"/>
    <cellStyle name="Normal 4 2 2 2 6 6 3" xfId="9231" xr:uid="{00000000-0005-0000-0000-0000570F0000}"/>
    <cellStyle name="Normal 4 2 2 2 6 6 3 2" xfId="40577" xr:uid="{00000000-0005-0000-0000-0000580F0000}"/>
    <cellStyle name="Normal 4 2 2 2 6 6 3 3" xfId="27167" xr:uid="{00000000-0005-0000-0000-0000590F0000}"/>
    <cellStyle name="Normal 4 2 2 2 6 6 4" xfId="19765" xr:uid="{00000000-0005-0000-0000-00005A0F0000}"/>
    <cellStyle name="Normal 4 2 2 2 6 6 5" xfId="34607" xr:uid="{00000000-0005-0000-0000-00005B0F0000}"/>
    <cellStyle name="Normal 4 2 2 2 6 6 6" xfId="16779" xr:uid="{00000000-0005-0000-0000-00005C0F0000}"/>
    <cellStyle name="Normal 4 2 2 2 6 7" xfId="4608" xr:uid="{00000000-0005-0000-0000-00005D0F0000}"/>
    <cellStyle name="Normal 4 2 2 2 6 7 2" xfId="10642" xr:uid="{00000000-0005-0000-0000-00005E0F0000}"/>
    <cellStyle name="Normal 4 2 2 2 6 7 2 2" xfId="41929" xr:uid="{00000000-0005-0000-0000-00005F0F0000}"/>
    <cellStyle name="Normal 4 2 2 2 6 7 2 3" xfId="28519" xr:uid="{00000000-0005-0000-0000-0000600F0000}"/>
    <cellStyle name="Normal 4 2 2 2 6 7 3" xfId="22545" xr:uid="{00000000-0005-0000-0000-0000610F0000}"/>
    <cellStyle name="Normal 4 2 2 2 6 7 4" xfId="32971" xr:uid="{00000000-0005-0000-0000-0000620F0000}"/>
    <cellStyle name="Normal 4 2 2 2 6 7 5" xfId="15143" xr:uid="{00000000-0005-0000-0000-0000630F0000}"/>
    <cellStyle name="Normal 4 2 2 2 6 8" xfId="3258" xr:uid="{00000000-0005-0000-0000-0000640F0000}"/>
    <cellStyle name="Normal 4 2 2 2 6 8 2" xfId="36037" xr:uid="{00000000-0005-0000-0000-0000650F0000}"/>
    <cellStyle name="Normal 4 2 2 2 6 8 3" xfId="21195" xr:uid="{00000000-0005-0000-0000-0000660F0000}"/>
    <cellStyle name="Normal 4 2 2 2 6 9" xfId="7595" xr:uid="{00000000-0005-0000-0000-0000670F0000}"/>
    <cellStyle name="Normal 4 2 2 2 6 9 2" xfId="38941" xr:uid="{00000000-0005-0000-0000-0000680F0000}"/>
    <cellStyle name="Normal 4 2 2 2 6 9 3" xfId="25531" xr:uid="{00000000-0005-0000-0000-0000690F0000}"/>
    <cellStyle name="Normal 4 2 2 2 7" xfId="455" xr:uid="{00000000-0005-0000-0000-00006A0F0000}"/>
    <cellStyle name="Normal 4 2 2 2 7 10" xfId="13895" xr:uid="{00000000-0005-0000-0000-00006B0F0000}"/>
    <cellStyle name="Normal 4 2 2 2 7 2" xfId="889" xr:uid="{00000000-0005-0000-0000-00006C0F0000}"/>
    <cellStyle name="Normal 4 2 2 2 7 2 2" xfId="2925" xr:uid="{00000000-0005-0000-0000-00006D0F0000}"/>
    <cellStyle name="Normal 4 2 2 2 7 2 2 2" xfId="7342" xr:uid="{00000000-0005-0000-0000-00006E0F0000}"/>
    <cellStyle name="Normal 4 2 2 2 7 2 2 2 2" xfId="13375" xr:uid="{00000000-0005-0000-0000-00006F0F0000}"/>
    <cellStyle name="Normal 4 2 2 2 7 2 2 2 2 2" xfId="44660" xr:uid="{00000000-0005-0000-0000-0000700F0000}"/>
    <cellStyle name="Normal 4 2 2 2 7 2 2 2 2 3" xfId="31250" xr:uid="{00000000-0005-0000-0000-0000710F0000}"/>
    <cellStyle name="Normal 4 2 2 2 7 2 2 2 3" xfId="38688" xr:uid="{00000000-0005-0000-0000-0000720F0000}"/>
    <cellStyle name="Normal 4 2 2 2 7 2 2 2 4" xfId="25278" xr:uid="{00000000-0005-0000-0000-0000730F0000}"/>
    <cellStyle name="Normal 4 2 2 2 7 2 2 3" xfId="10328" xr:uid="{00000000-0005-0000-0000-0000740F0000}"/>
    <cellStyle name="Normal 4 2 2 2 7 2 2 3 2" xfId="41674" xr:uid="{00000000-0005-0000-0000-0000750F0000}"/>
    <cellStyle name="Normal 4 2 2 2 7 2 2 3 3" xfId="28264" xr:uid="{00000000-0005-0000-0000-0000760F0000}"/>
    <cellStyle name="Normal 4 2 2 2 7 2 2 4" xfId="20862" xr:uid="{00000000-0005-0000-0000-0000770F0000}"/>
    <cellStyle name="Normal 4 2 2 2 7 2 2 5" xfId="35704" xr:uid="{00000000-0005-0000-0000-0000780F0000}"/>
    <cellStyle name="Normal 4 2 2 2 7 2 2 6" xfId="17876" xr:uid="{00000000-0005-0000-0000-0000790F0000}"/>
    <cellStyle name="Normal 4 2 2 2 7 2 3" xfId="5350" xr:uid="{00000000-0005-0000-0000-00007A0F0000}"/>
    <cellStyle name="Normal 4 2 2 2 7 2 3 2" xfId="11384" xr:uid="{00000000-0005-0000-0000-00007B0F0000}"/>
    <cellStyle name="Normal 4 2 2 2 7 2 3 2 2" xfId="42669" xr:uid="{00000000-0005-0000-0000-00007C0F0000}"/>
    <cellStyle name="Normal 4 2 2 2 7 2 3 2 3" xfId="29259" xr:uid="{00000000-0005-0000-0000-00007D0F0000}"/>
    <cellStyle name="Normal 4 2 2 2 7 2 3 3" xfId="23287" xr:uid="{00000000-0005-0000-0000-00007E0F0000}"/>
    <cellStyle name="Normal 4 2 2 2 7 2 3 4" xfId="33713" xr:uid="{00000000-0005-0000-0000-00007F0F0000}"/>
    <cellStyle name="Normal 4 2 2 2 7 2 3 5" xfId="15885" xr:uid="{00000000-0005-0000-0000-0000800F0000}"/>
    <cellStyle name="Normal 4 2 2 2 7 2 4" xfId="4355" xr:uid="{00000000-0005-0000-0000-0000810F0000}"/>
    <cellStyle name="Normal 4 2 2 2 7 2 4 2" xfId="37134" xr:uid="{00000000-0005-0000-0000-0000820F0000}"/>
    <cellStyle name="Normal 4 2 2 2 7 2 4 3" xfId="22292" xr:uid="{00000000-0005-0000-0000-0000830F0000}"/>
    <cellStyle name="Normal 4 2 2 2 7 2 5" xfId="8337" xr:uid="{00000000-0005-0000-0000-0000840F0000}"/>
    <cellStyle name="Normal 4 2 2 2 7 2 5 2" xfId="39683" xr:uid="{00000000-0005-0000-0000-0000850F0000}"/>
    <cellStyle name="Normal 4 2 2 2 7 2 5 3" xfId="26273" xr:uid="{00000000-0005-0000-0000-0000860F0000}"/>
    <cellStyle name="Normal 4 2 2 2 7 2 6" xfId="18871" xr:uid="{00000000-0005-0000-0000-0000870F0000}"/>
    <cellStyle name="Normal 4 2 2 2 7 2 7" xfId="32718" xr:uid="{00000000-0005-0000-0000-0000880F0000}"/>
    <cellStyle name="Normal 4 2 2 2 7 2 8" xfId="14890" xr:uid="{00000000-0005-0000-0000-0000890F0000}"/>
    <cellStyle name="Normal 4 2 2 2 7 3" xfId="1494" xr:uid="{00000000-0005-0000-0000-00008A0F0000}"/>
    <cellStyle name="Normal 4 2 2 2 7 3 2" xfId="2491" xr:uid="{00000000-0005-0000-0000-00008B0F0000}"/>
    <cellStyle name="Normal 4 2 2 2 7 3 2 2" xfId="6908" xr:uid="{00000000-0005-0000-0000-00008C0F0000}"/>
    <cellStyle name="Normal 4 2 2 2 7 3 2 2 2" xfId="12941" xr:uid="{00000000-0005-0000-0000-00008D0F0000}"/>
    <cellStyle name="Normal 4 2 2 2 7 3 2 2 2 2" xfId="44226" xr:uid="{00000000-0005-0000-0000-00008E0F0000}"/>
    <cellStyle name="Normal 4 2 2 2 7 3 2 2 2 3" xfId="30816" xr:uid="{00000000-0005-0000-0000-00008F0F0000}"/>
    <cellStyle name="Normal 4 2 2 2 7 3 2 2 3" xfId="38254" xr:uid="{00000000-0005-0000-0000-0000900F0000}"/>
    <cellStyle name="Normal 4 2 2 2 7 3 2 2 4" xfId="24844" xr:uid="{00000000-0005-0000-0000-0000910F0000}"/>
    <cellStyle name="Normal 4 2 2 2 7 3 2 3" xfId="9894" xr:uid="{00000000-0005-0000-0000-0000920F0000}"/>
    <cellStyle name="Normal 4 2 2 2 7 3 2 3 2" xfId="41240" xr:uid="{00000000-0005-0000-0000-0000930F0000}"/>
    <cellStyle name="Normal 4 2 2 2 7 3 2 3 3" xfId="27830" xr:uid="{00000000-0005-0000-0000-0000940F0000}"/>
    <cellStyle name="Normal 4 2 2 2 7 3 2 4" xfId="20428" xr:uid="{00000000-0005-0000-0000-0000950F0000}"/>
    <cellStyle name="Normal 4 2 2 2 7 3 2 5" xfId="35270" xr:uid="{00000000-0005-0000-0000-0000960F0000}"/>
    <cellStyle name="Normal 4 2 2 2 7 3 2 6" xfId="17442" xr:uid="{00000000-0005-0000-0000-0000970F0000}"/>
    <cellStyle name="Normal 4 2 2 2 7 3 3" xfId="5912" xr:uid="{00000000-0005-0000-0000-0000980F0000}"/>
    <cellStyle name="Normal 4 2 2 2 7 3 3 2" xfId="11945" xr:uid="{00000000-0005-0000-0000-0000990F0000}"/>
    <cellStyle name="Normal 4 2 2 2 7 3 3 2 2" xfId="43230" xr:uid="{00000000-0005-0000-0000-00009A0F0000}"/>
    <cellStyle name="Normal 4 2 2 2 7 3 3 2 3" xfId="29820" xr:uid="{00000000-0005-0000-0000-00009B0F0000}"/>
    <cellStyle name="Normal 4 2 2 2 7 3 3 3" xfId="23848" xr:uid="{00000000-0005-0000-0000-00009C0F0000}"/>
    <cellStyle name="Normal 4 2 2 2 7 3 3 4" xfId="34274" xr:uid="{00000000-0005-0000-0000-00009D0F0000}"/>
    <cellStyle name="Normal 4 2 2 2 7 3 3 5" xfId="16446" xr:uid="{00000000-0005-0000-0000-00009E0F0000}"/>
    <cellStyle name="Normal 4 2 2 2 7 3 4" xfId="3921" xr:uid="{00000000-0005-0000-0000-00009F0F0000}"/>
    <cellStyle name="Normal 4 2 2 2 7 3 4 2" xfId="36700" xr:uid="{00000000-0005-0000-0000-0000A00F0000}"/>
    <cellStyle name="Normal 4 2 2 2 7 3 4 3" xfId="21858" xr:uid="{00000000-0005-0000-0000-0000A10F0000}"/>
    <cellStyle name="Normal 4 2 2 2 7 3 5" xfId="8898" xr:uid="{00000000-0005-0000-0000-0000A20F0000}"/>
    <cellStyle name="Normal 4 2 2 2 7 3 5 2" xfId="40244" xr:uid="{00000000-0005-0000-0000-0000A30F0000}"/>
    <cellStyle name="Normal 4 2 2 2 7 3 5 3" xfId="26834" xr:uid="{00000000-0005-0000-0000-0000A40F0000}"/>
    <cellStyle name="Normal 4 2 2 2 7 3 6" xfId="19432" xr:uid="{00000000-0005-0000-0000-0000A50F0000}"/>
    <cellStyle name="Normal 4 2 2 2 7 3 7" xfId="32284" xr:uid="{00000000-0005-0000-0000-0000A60F0000}"/>
    <cellStyle name="Normal 4 2 2 2 7 3 8" xfId="14456" xr:uid="{00000000-0005-0000-0000-0000A70F0000}"/>
    <cellStyle name="Normal 4 2 2 2 7 4" xfId="1929" xr:uid="{00000000-0005-0000-0000-0000A80F0000}"/>
    <cellStyle name="Normal 4 2 2 2 7 4 2" xfId="6347" xr:uid="{00000000-0005-0000-0000-0000A90F0000}"/>
    <cellStyle name="Normal 4 2 2 2 7 4 2 2" xfId="12380" xr:uid="{00000000-0005-0000-0000-0000AA0F0000}"/>
    <cellStyle name="Normal 4 2 2 2 7 4 2 2 2" xfId="43665" xr:uid="{00000000-0005-0000-0000-0000AB0F0000}"/>
    <cellStyle name="Normal 4 2 2 2 7 4 2 2 3" xfId="30255" xr:uid="{00000000-0005-0000-0000-0000AC0F0000}"/>
    <cellStyle name="Normal 4 2 2 2 7 4 2 3" xfId="37693" xr:uid="{00000000-0005-0000-0000-0000AD0F0000}"/>
    <cellStyle name="Normal 4 2 2 2 7 4 2 4" xfId="24283" xr:uid="{00000000-0005-0000-0000-0000AE0F0000}"/>
    <cellStyle name="Normal 4 2 2 2 7 4 3" xfId="9333" xr:uid="{00000000-0005-0000-0000-0000AF0F0000}"/>
    <cellStyle name="Normal 4 2 2 2 7 4 3 2" xfId="40679" xr:uid="{00000000-0005-0000-0000-0000B00F0000}"/>
    <cellStyle name="Normal 4 2 2 2 7 4 3 3" xfId="27269" xr:uid="{00000000-0005-0000-0000-0000B10F0000}"/>
    <cellStyle name="Normal 4 2 2 2 7 4 4" xfId="19867" xr:uid="{00000000-0005-0000-0000-0000B20F0000}"/>
    <cellStyle name="Normal 4 2 2 2 7 4 5" xfId="34709" xr:uid="{00000000-0005-0000-0000-0000B30F0000}"/>
    <cellStyle name="Normal 4 2 2 2 7 4 6" xfId="16881" xr:uid="{00000000-0005-0000-0000-0000B40F0000}"/>
    <cellStyle name="Normal 4 2 2 2 7 5" xfId="4916" xr:uid="{00000000-0005-0000-0000-0000B50F0000}"/>
    <cellStyle name="Normal 4 2 2 2 7 5 2" xfId="10951" xr:uid="{00000000-0005-0000-0000-0000B60F0000}"/>
    <cellStyle name="Normal 4 2 2 2 7 5 2 2" xfId="42236" xr:uid="{00000000-0005-0000-0000-0000B70F0000}"/>
    <cellStyle name="Normal 4 2 2 2 7 5 2 3" xfId="28826" xr:uid="{00000000-0005-0000-0000-0000B80F0000}"/>
    <cellStyle name="Normal 4 2 2 2 7 5 3" xfId="22853" xr:uid="{00000000-0005-0000-0000-0000B90F0000}"/>
    <cellStyle name="Normal 4 2 2 2 7 5 4" xfId="33279" xr:uid="{00000000-0005-0000-0000-0000BA0F0000}"/>
    <cellStyle name="Normal 4 2 2 2 7 5 5" xfId="15451" xr:uid="{00000000-0005-0000-0000-0000BB0F0000}"/>
    <cellStyle name="Normal 4 2 2 2 7 6" xfId="3360" xr:uid="{00000000-0005-0000-0000-0000BC0F0000}"/>
    <cellStyle name="Normal 4 2 2 2 7 6 2" xfId="36139" xr:uid="{00000000-0005-0000-0000-0000BD0F0000}"/>
    <cellStyle name="Normal 4 2 2 2 7 6 3" xfId="21297" xr:uid="{00000000-0005-0000-0000-0000BE0F0000}"/>
    <cellStyle name="Normal 4 2 2 2 7 7" xfId="7903" xr:uid="{00000000-0005-0000-0000-0000BF0F0000}"/>
    <cellStyle name="Normal 4 2 2 2 7 7 2" xfId="39249" xr:uid="{00000000-0005-0000-0000-0000C00F0000}"/>
    <cellStyle name="Normal 4 2 2 2 7 7 3" xfId="25839" xr:uid="{00000000-0005-0000-0000-0000C10F0000}"/>
    <cellStyle name="Normal 4 2 2 2 7 8" xfId="18437" xr:uid="{00000000-0005-0000-0000-0000C20F0000}"/>
    <cellStyle name="Normal 4 2 2 2 7 9" xfId="31723" xr:uid="{00000000-0005-0000-0000-0000C30F0000}"/>
    <cellStyle name="Normal 4 2 2 2 8" xfId="563" xr:uid="{00000000-0005-0000-0000-0000C40F0000}"/>
    <cellStyle name="Normal 4 2 2 2 8 10" xfId="14003" xr:uid="{00000000-0005-0000-0000-0000C50F0000}"/>
    <cellStyle name="Normal 4 2 2 2 8 2" xfId="997" xr:uid="{00000000-0005-0000-0000-0000C60F0000}"/>
    <cellStyle name="Normal 4 2 2 2 8 2 2" xfId="3033" xr:uid="{00000000-0005-0000-0000-0000C70F0000}"/>
    <cellStyle name="Normal 4 2 2 2 8 2 2 2" xfId="7450" xr:uid="{00000000-0005-0000-0000-0000C80F0000}"/>
    <cellStyle name="Normal 4 2 2 2 8 2 2 2 2" xfId="13483" xr:uid="{00000000-0005-0000-0000-0000C90F0000}"/>
    <cellStyle name="Normal 4 2 2 2 8 2 2 2 2 2" xfId="44768" xr:uid="{00000000-0005-0000-0000-0000CA0F0000}"/>
    <cellStyle name="Normal 4 2 2 2 8 2 2 2 2 3" xfId="31358" xr:uid="{00000000-0005-0000-0000-0000CB0F0000}"/>
    <cellStyle name="Normal 4 2 2 2 8 2 2 2 3" xfId="38796" xr:uid="{00000000-0005-0000-0000-0000CC0F0000}"/>
    <cellStyle name="Normal 4 2 2 2 8 2 2 2 4" xfId="25386" xr:uid="{00000000-0005-0000-0000-0000CD0F0000}"/>
    <cellStyle name="Normal 4 2 2 2 8 2 2 3" xfId="10436" xr:uid="{00000000-0005-0000-0000-0000CE0F0000}"/>
    <cellStyle name="Normal 4 2 2 2 8 2 2 3 2" xfId="41782" xr:uid="{00000000-0005-0000-0000-0000CF0F0000}"/>
    <cellStyle name="Normal 4 2 2 2 8 2 2 3 3" xfId="28372" xr:uid="{00000000-0005-0000-0000-0000D00F0000}"/>
    <cellStyle name="Normal 4 2 2 2 8 2 2 4" xfId="20970" xr:uid="{00000000-0005-0000-0000-0000D10F0000}"/>
    <cellStyle name="Normal 4 2 2 2 8 2 2 5" xfId="35812" xr:uid="{00000000-0005-0000-0000-0000D20F0000}"/>
    <cellStyle name="Normal 4 2 2 2 8 2 2 6" xfId="17984" xr:uid="{00000000-0005-0000-0000-0000D30F0000}"/>
    <cellStyle name="Normal 4 2 2 2 8 2 3" xfId="5458" xr:uid="{00000000-0005-0000-0000-0000D40F0000}"/>
    <cellStyle name="Normal 4 2 2 2 8 2 3 2" xfId="11492" xr:uid="{00000000-0005-0000-0000-0000D50F0000}"/>
    <cellStyle name="Normal 4 2 2 2 8 2 3 2 2" xfId="42777" xr:uid="{00000000-0005-0000-0000-0000D60F0000}"/>
    <cellStyle name="Normal 4 2 2 2 8 2 3 2 3" xfId="29367" xr:uid="{00000000-0005-0000-0000-0000D70F0000}"/>
    <cellStyle name="Normal 4 2 2 2 8 2 3 3" xfId="23395" xr:uid="{00000000-0005-0000-0000-0000D80F0000}"/>
    <cellStyle name="Normal 4 2 2 2 8 2 3 4" xfId="33821" xr:uid="{00000000-0005-0000-0000-0000D90F0000}"/>
    <cellStyle name="Normal 4 2 2 2 8 2 3 5" xfId="15993" xr:uid="{00000000-0005-0000-0000-0000DA0F0000}"/>
    <cellStyle name="Normal 4 2 2 2 8 2 4" xfId="4463" xr:uid="{00000000-0005-0000-0000-0000DB0F0000}"/>
    <cellStyle name="Normal 4 2 2 2 8 2 4 2" xfId="37242" xr:uid="{00000000-0005-0000-0000-0000DC0F0000}"/>
    <cellStyle name="Normal 4 2 2 2 8 2 4 3" xfId="22400" xr:uid="{00000000-0005-0000-0000-0000DD0F0000}"/>
    <cellStyle name="Normal 4 2 2 2 8 2 5" xfId="8445" xr:uid="{00000000-0005-0000-0000-0000DE0F0000}"/>
    <cellStyle name="Normal 4 2 2 2 8 2 5 2" xfId="39791" xr:uid="{00000000-0005-0000-0000-0000DF0F0000}"/>
    <cellStyle name="Normal 4 2 2 2 8 2 5 3" xfId="26381" xr:uid="{00000000-0005-0000-0000-0000E00F0000}"/>
    <cellStyle name="Normal 4 2 2 2 8 2 6" xfId="18979" xr:uid="{00000000-0005-0000-0000-0000E10F0000}"/>
    <cellStyle name="Normal 4 2 2 2 8 2 7" xfId="32826" xr:uid="{00000000-0005-0000-0000-0000E20F0000}"/>
    <cellStyle name="Normal 4 2 2 2 8 2 8" xfId="14998" xr:uid="{00000000-0005-0000-0000-0000E30F0000}"/>
    <cellStyle name="Normal 4 2 2 2 8 3" xfId="1602" xr:uid="{00000000-0005-0000-0000-0000E40F0000}"/>
    <cellStyle name="Normal 4 2 2 2 8 3 2" xfId="2599" xr:uid="{00000000-0005-0000-0000-0000E50F0000}"/>
    <cellStyle name="Normal 4 2 2 2 8 3 2 2" xfId="7016" xr:uid="{00000000-0005-0000-0000-0000E60F0000}"/>
    <cellStyle name="Normal 4 2 2 2 8 3 2 2 2" xfId="13049" xr:uid="{00000000-0005-0000-0000-0000E70F0000}"/>
    <cellStyle name="Normal 4 2 2 2 8 3 2 2 2 2" xfId="44334" xr:uid="{00000000-0005-0000-0000-0000E80F0000}"/>
    <cellStyle name="Normal 4 2 2 2 8 3 2 2 2 3" xfId="30924" xr:uid="{00000000-0005-0000-0000-0000E90F0000}"/>
    <cellStyle name="Normal 4 2 2 2 8 3 2 2 3" xfId="38362" xr:uid="{00000000-0005-0000-0000-0000EA0F0000}"/>
    <cellStyle name="Normal 4 2 2 2 8 3 2 2 4" xfId="24952" xr:uid="{00000000-0005-0000-0000-0000EB0F0000}"/>
    <cellStyle name="Normal 4 2 2 2 8 3 2 3" xfId="10002" xr:uid="{00000000-0005-0000-0000-0000EC0F0000}"/>
    <cellStyle name="Normal 4 2 2 2 8 3 2 3 2" xfId="41348" xr:uid="{00000000-0005-0000-0000-0000ED0F0000}"/>
    <cellStyle name="Normal 4 2 2 2 8 3 2 3 3" xfId="27938" xr:uid="{00000000-0005-0000-0000-0000EE0F0000}"/>
    <cellStyle name="Normal 4 2 2 2 8 3 2 4" xfId="20536" xr:uid="{00000000-0005-0000-0000-0000EF0F0000}"/>
    <cellStyle name="Normal 4 2 2 2 8 3 2 5" xfId="35378" xr:uid="{00000000-0005-0000-0000-0000F00F0000}"/>
    <cellStyle name="Normal 4 2 2 2 8 3 2 6" xfId="17550" xr:uid="{00000000-0005-0000-0000-0000F10F0000}"/>
    <cellStyle name="Normal 4 2 2 2 8 3 3" xfId="6020" xr:uid="{00000000-0005-0000-0000-0000F20F0000}"/>
    <cellStyle name="Normal 4 2 2 2 8 3 3 2" xfId="12053" xr:uid="{00000000-0005-0000-0000-0000F30F0000}"/>
    <cellStyle name="Normal 4 2 2 2 8 3 3 2 2" xfId="43338" xr:uid="{00000000-0005-0000-0000-0000F40F0000}"/>
    <cellStyle name="Normal 4 2 2 2 8 3 3 2 3" xfId="29928" xr:uid="{00000000-0005-0000-0000-0000F50F0000}"/>
    <cellStyle name="Normal 4 2 2 2 8 3 3 3" xfId="23956" xr:uid="{00000000-0005-0000-0000-0000F60F0000}"/>
    <cellStyle name="Normal 4 2 2 2 8 3 3 4" xfId="34382" xr:uid="{00000000-0005-0000-0000-0000F70F0000}"/>
    <cellStyle name="Normal 4 2 2 2 8 3 3 5" xfId="16554" xr:uid="{00000000-0005-0000-0000-0000F80F0000}"/>
    <cellStyle name="Normal 4 2 2 2 8 3 4" xfId="4029" xr:uid="{00000000-0005-0000-0000-0000F90F0000}"/>
    <cellStyle name="Normal 4 2 2 2 8 3 4 2" xfId="36808" xr:uid="{00000000-0005-0000-0000-0000FA0F0000}"/>
    <cellStyle name="Normal 4 2 2 2 8 3 4 3" xfId="21966" xr:uid="{00000000-0005-0000-0000-0000FB0F0000}"/>
    <cellStyle name="Normal 4 2 2 2 8 3 5" xfId="9006" xr:uid="{00000000-0005-0000-0000-0000FC0F0000}"/>
    <cellStyle name="Normal 4 2 2 2 8 3 5 2" xfId="40352" xr:uid="{00000000-0005-0000-0000-0000FD0F0000}"/>
    <cellStyle name="Normal 4 2 2 2 8 3 5 3" xfId="26942" xr:uid="{00000000-0005-0000-0000-0000FE0F0000}"/>
    <cellStyle name="Normal 4 2 2 2 8 3 6" xfId="19540" xr:uid="{00000000-0005-0000-0000-0000FF0F0000}"/>
    <cellStyle name="Normal 4 2 2 2 8 3 7" xfId="32392" xr:uid="{00000000-0005-0000-0000-000000100000}"/>
    <cellStyle name="Normal 4 2 2 2 8 3 8" xfId="14564" xr:uid="{00000000-0005-0000-0000-000001100000}"/>
    <cellStyle name="Normal 4 2 2 2 8 4" xfId="2037" xr:uid="{00000000-0005-0000-0000-000002100000}"/>
    <cellStyle name="Normal 4 2 2 2 8 4 2" xfId="6455" xr:uid="{00000000-0005-0000-0000-000003100000}"/>
    <cellStyle name="Normal 4 2 2 2 8 4 2 2" xfId="12488" xr:uid="{00000000-0005-0000-0000-000004100000}"/>
    <cellStyle name="Normal 4 2 2 2 8 4 2 2 2" xfId="43773" xr:uid="{00000000-0005-0000-0000-000005100000}"/>
    <cellStyle name="Normal 4 2 2 2 8 4 2 2 3" xfId="30363" xr:uid="{00000000-0005-0000-0000-000006100000}"/>
    <cellStyle name="Normal 4 2 2 2 8 4 2 3" xfId="37801" xr:uid="{00000000-0005-0000-0000-000007100000}"/>
    <cellStyle name="Normal 4 2 2 2 8 4 2 4" xfId="24391" xr:uid="{00000000-0005-0000-0000-000008100000}"/>
    <cellStyle name="Normal 4 2 2 2 8 4 3" xfId="9441" xr:uid="{00000000-0005-0000-0000-000009100000}"/>
    <cellStyle name="Normal 4 2 2 2 8 4 3 2" xfId="40787" xr:uid="{00000000-0005-0000-0000-00000A100000}"/>
    <cellStyle name="Normal 4 2 2 2 8 4 3 3" xfId="27377" xr:uid="{00000000-0005-0000-0000-00000B100000}"/>
    <cellStyle name="Normal 4 2 2 2 8 4 4" xfId="19975" xr:uid="{00000000-0005-0000-0000-00000C100000}"/>
    <cellStyle name="Normal 4 2 2 2 8 4 5" xfId="34817" xr:uid="{00000000-0005-0000-0000-00000D100000}"/>
    <cellStyle name="Normal 4 2 2 2 8 4 6" xfId="16989" xr:uid="{00000000-0005-0000-0000-00000E100000}"/>
    <cellStyle name="Normal 4 2 2 2 8 5" xfId="5024" xr:uid="{00000000-0005-0000-0000-00000F100000}"/>
    <cellStyle name="Normal 4 2 2 2 8 5 2" xfId="11059" xr:uid="{00000000-0005-0000-0000-000010100000}"/>
    <cellStyle name="Normal 4 2 2 2 8 5 2 2" xfId="42344" xr:uid="{00000000-0005-0000-0000-000011100000}"/>
    <cellStyle name="Normal 4 2 2 2 8 5 2 3" xfId="28934" xr:uid="{00000000-0005-0000-0000-000012100000}"/>
    <cellStyle name="Normal 4 2 2 2 8 5 3" xfId="22961" xr:uid="{00000000-0005-0000-0000-000013100000}"/>
    <cellStyle name="Normal 4 2 2 2 8 5 4" xfId="33387" xr:uid="{00000000-0005-0000-0000-000014100000}"/>
    <cellStyle name="Normal 4 2 2 2 8 5 5" xfId="15559" xr:uid="{00000000-0005-0000-0000-000015100000}"/>
    <cellStyle name="Normal 4 2 2 2 8 6" xfId="3468" xr:uid="{00000000-0005-0000-0000-000016100000}"/>
    <cellStyle name="Normal 4 2 2 2 8 6 2" xfId="36247" xr:uid="{00000000-0005-0000-0000-000017100000}"/>
    <cellStyle name="Normal 4 2 2 2 8 6 3" xfId="21405" xr:uid="{00000000-0005-0000-0000-000018100000}"/>
    <cellStyle name="Normal 4 2 2 2 8 7" xfId="8011" xr:uid="{00000000-0005-0000-0000-000019100000}"/>
    <cellStyle name="Normal 4 2 2 2 8 7 2" xfId="39357" xr:uid="{00000000-0005-0000-0000-00001A100000}"/>
    <cellStyle name="Normal 4 2 2 2 8 7 3" xfId="25947" xr:uid="{00000000-0005-0000-0000-00001B100000}"/>
    <cellStyle name="Normal 4 2 2 2 8 8" xfId="18545" xr:uid="{00000000-0005-0000-0000-00001C100000}"/>
    <cellStyle name="Normal 4 2 2 2 8 9" xfId="31831" xr:uid="{00000000-0005-0000-0000-00001D100000}"/>
    <cellStyle name="Normal 4 2 2 2 9" xfId="233" xr:uid="{00000000-0005-0000-0000-00001E100000}"/>
    <cellStyle name="Normal 4 2 2 2 9 2" xfId="1288" xr:uid="{00000000-0005-0000-0000-00001F100000}"/>
    <cellStyle name="Normal 4 2 2 2 9 2 2" xfId="5706" xr:uid="{00000000-0005-0000-0000-000020100000}"/>
    <cellStyle name="Normal 4 2 2 2 9 2 2 2" xfId="11739" xr:uid="{00000000-0005-0000-0000-000021100000}"/>
    <cellStyle name="Normal 4 2 2 2 9 2 2 2 2" xfId="43024" xr:uid="{00000000-0005-0000-0000-000022100000}"/>
    <cellStyle name="Normal 4 2 2 2 9 2 2 2 3" xfId="29614" xr:uid="{00000000-0005-0000-0000-000023100000}"/>
    <cellStyle name="Normal 4 2 2 2 9 2 2 3" xfId="37363" xr:uid="{00000000-0005-0000-0000-000024100000}"/>
    <cellStyle name="Normal 4 2 2 2 9 2 2 4" xfId="23642" xr:uid="{00000000-0005-0000-0000-000025100000}"/>
    <cellStyle name="Normal 4 2 2 2 9 2 3" xfId="8692" xr:uid="{00000000-0005-0000-0000-000026100000}"/>
    <cellStyle name="Normal 4 2 2 2 9 2 3 2" xfId="40038" xr:uid="{00000000-0005-0000-0000-000027100000}"/>
    <cellStyle name="Normal 4 2 2 2 9 2 3 3" xfId="26628" xr:uid="{00000000-0005-0000-0000-000028100000}"/>
    <cellStyle name="Normal 4 2 2 2 9 2 4" xfId="19226" xr:uid="{00000000-0005-0000-0000-000029100000}"/>
    <cellStyle name="Normal 4 2 2 2 9 2 5" xfId="34068" xr:uid="{00000000-0005-0000-0000-00002A100000}"/>
    <cellStyle name="Normal 4 2 2 2 9 2 6" xfId="16240" xr:uid="{00000000-0005-0000-0000-00002B100000}"/>
    <cellStyle name="Normal 4 2 2 2 9 3" xfId="2285" xr:uid="{00000000-0005-0000-0000-00002C100000}"/>
    <cellStyle name="Normal 4 2 2 2 9 3 2" xfId="6702" xr:uid="{00000000-0005-0000-0000-00002D100000}"/>
    <cellStyle name="Normal 4 2 2 2 9 3 2 2" xfId="12735" xr:uid="{00000000-0005-0000-0000-00002E100000}"/>
    <cellStyle name="Normal 4 2 2 2 9 3 2 2 2" xfId="44020" xr:uid="{00000000-0005-0000-0000-00002F100000}"/>
    <cellStyle name="Normal 4 2 2 2 9 3 2 2 3" xfId="30610" xr:uid="{00000000-0005-0000-0000-000030100000}"/>
    <cellStyle name="Normal 4 2 2 2 9 3 2 3" xfId="38048" xr:uid="{00000000-0005-0000-0000-000031100000}"/>
    <cellStyle name="Normal 4 2 2 2 9 3 2 4" xfId="24638" xr:uid="{00000000-0005-0000-0000-000032100000}"/>
    <cellStyle name="Normal 4 2 2 2 9 3 3" xfId="9688" xr:uid="{00000000-0005-0000-0000-000033100000}"/>
    <cellStyle name="Normal 4 2 2 2 9 3 3 2" xfId="41034" xr:uid="{00000000-0005-0000-0000-000034100000}"/>
    <cellStyle name="Normal 4 2 2 2 9 3 3 3" xfId="27624" xr:uid="{00000000-0005-0000-0000-000035100000}"/>
    <cellStyle name="Normal 4 2 2 2 9 3 4" xfId="20222" xr:uid="{00000000-0005-0000-0000-000036100000}"/>
    <cellStyle name="Normal 4 2 2 2 9 3 5" xfId="35064" xr:uid="{00000000-0005-0000-0000-000037100000}"/>
    <cellStyle name="Normal 4 2 2 2 9 3 6" xfId="17236" xr:uid="{00000000-0005-0000-0000-000038100000}"/>
    <cellStyle name="Normal 4 2 2 2 9 4" xfId="4710" xr:uid="{00000000-0005-0000-0000-000039100000}"/>
    <cellStyle name="Normal 4 2 2 2 9 4 2" xfId="10744" xr:uid="{00000000-0005-0000-0000-00003A100000}"/>
    <cellStyle name="Normal 4 2 2 2 9 4 2 2" xfId="42031" xr:uid="{00000000-0005-0000-0000-00003B100000}"/>
    <cellStyle name="Normal 4 2 2 2 9 4 2 3" xfId="28621" xr:uid="{00000000-0005-0000-0000-00003C100000}"/>
    <cellStyle name="Normal 4 2 2 2 9 4 3" xfId="22647" xr:uid="{00000000-0005-0000-0000-00003D100000}"/>
    <cellStyle name="Normal 4 2 2 2 9 4 4" xfId="33073" xr:uid="{00000000-0005-0000-0000-00003E100000}"/>
    <cellStyle name="Normal 4 2 2 2 9 4 5" xfId="15245" xr:uid="{00000000-0005-0000-0000-00003F100000}"/>
    <cellStyle name="Normal 4 2 2 2 9 5" xfId="3715" xr:uid="{00000000-0005-0000-0000-000040100000}"/>
    <cellStyle name="Normal 4 2 2 2 9 5 2" xfId="36494" xr:uid="{00000000-0005-0000-0000-000041100000}"/>
    <cellStyle name="Normal 4 2 2 2 9 5 3" xfId="21652" xr:uid="{00000000-0005-0000-0000-000042100000}"/>
    <cellStyle name="Normal 4 2 2 2 9 6" xfId="7697" xr:uid="{00000000-0005-0000-0000-000043100000}"/>
    <cellStyle name="Normal 4 2 2 2 9 6 2" xfId="39043" xr:uid="{00000000-0005-0000-0000-000044100000}"/>
    <cellStyle name="Normal 4 2 2 2 9 6 3" xfId="25633" xr:uid="{00000000-0005-0000-0000-000045100000}"/>
    <cellStyle name="Normal 4 2 2 2 9 7" xfId="18231" xr:uid="{00000000-0005-0000-0000-000046100000}"/>
    <cellStyle name="Normal 4 2 2 2 9 8" xfId="32078" xr:uid="{00000000-0005-0000-0000-000047100000}"/>
    <cellStyle name="Normal 4 2 2 2 9 9" xfId="14250" xr:uid="{00000000-0005-0000-0000-000048100000}"/>
    <cellStyle name="Normal 4 2 2 20" xfId="13681" xr:uid="{00000000-0005-0000-0000-000049100000}"/>
    <cellStyle name="Normal 4 2 2 3" xfId="119" xr:uid="{00000000-0005-0000-0000-00004A100000}"/>
    <cellStyle name="Normal 4 2 2 3 10" xfId="1174" xr:uid="{00000000-0005-0000-0000-00004B100000}"/>
    <cellStyle name="Normal 4 2 2 3 10 2" xfId="2171" xr:uid="{00000000-0005-0000-0000-00004C100000}"/>
    <cellStyle name="Normal 4 2 2 3 10 2 2" xfId="6588" xr:uid="{00000000-0005-0000-0000-00004D100000}"/>
    <cellStyle name="Normal 4 2 2 3 10 2 2 2" xfId="12621" xr:uid="{00000000-0005-0000-0000-00004E100000}"/>
    <cellStyle name="Normal 4 2 2 3 10 2 2 2 2" xfId="43906" xr:uid="{00000000-0005-0000-0000-00004F100000}"/>
    <cellStyle name="Normal 4 2 2 3 10 2 2 2 3" xfId="30496" xr:uid="{00000000-0005-0000-0000-000050100000}"/>
    <cellStyle name="Normal 4 2 2 3 10 2 2 3" xfId="37934" xr:uid="{00000000-0005-0000-0000-000051100000}"/>
    <cellStyle name="Normal 4 2 2 3 10 2 2 4" xfId="24524" xr:uid="{00000000-0005-0000-0000-000052100000}"/>
    <cellStyle name="Normal 4 2 2 3 10 2 3" xfId="9574" xr:uid="{00000000-0005-0000-0000-000053100000}"/>
    <cellStyle name="Normal 4 2 2 3 10 2 3 2" xfId="40920" xr:uid="{00000000-0005-0000-0000-000054100000}"/>
    <cellStyle name="Normal 4 2 2 3 10 2 3 3" xfId="27510" xr:uid="{00000000-0005-0000-0000-000055100000}"/>
    <cellStyle name="Normal 4 2 2 3 10 2 4" xfId="20108" xr:uid="{00000000-0005-0000-0000-000056100000}"/>
    <cellStyle name="Normal 4 2 2 3 10 2 5" xfId="34950" xr:uid="{00000000-0005-0000-0000-000057100000}"/>
    <cellStyle name="Normal 4 2 2 3 10 2 6" xfId="17122" xr:uid="{00000000-0005-0000-0000-000058100000}"/>
    <cellStyle name="Normal 4 2 2 3 10 3" xfId="5592" xr:uid="{00000000-0005-0000-0000-000059100000}"/>
    <cellStyle name="Normal 4 2 2 3 10 3 2" xfId="11625" xr:uid="{00000000-0005-0000-0000-00005A100000}"/>
    <cellStyle name="Normal 4 2 2 3 10 3 2 2" xfId="42910" xr:uid="{00000000-0005-0000-0000-00005B100000}"/>
    <cellStyle name="Normal 4 2 2 3 10 3 2 3" xfId="29500" xr:uid="{00000000-0005-0000-0000-00005C100000}"/>
    <cellStyle name="Normal 4 2 2 3 10 3 3" xfId="23528" xr:uid="{00000000-0005-0000-0000-00005D100000}"/>
    <cellStyle name="Normal 4 2 2 3 10 3 4" xfId="33954" xr:uid="{00000000-0005-0000-0000-00005E100000}"/>
    <cellStyle name="Normal 4 2 2 3 10 3 5" xfId="16126" xr:uid="{00000000-0005-0000-0000-00005F100000}"/>
    <cellStyle name="Normal 4 2 2 3 10 4" xfId="3601" xr:uid="{00000000-0005-0000-0000-000060100000}"/>
    <cellStyle name="Normal 4 2 2 3 10 4 2" xfId="36380" xr:uid="{00000000-0005-0000-0000-000061100000}"/>
    <cellStyle name="Normal 4 2 2 3 10 4 3" xfId="21538" xr:uid="{00000000-0005-0000-0000-000062100000}"/>
    <cellStyle name="Normal 4 2 2 3 10 5" xfId="8578" xr:uid="{00000000-0005-0000-0000-000063100000}"/>
    <cellStyle name="Normal 4 2 2 3 10 5 2" xfId="39924" xr:uid="{00000000-0005-0000-0000-000064100000}"/>
    <cellStyle name="Normal 4 2 2 3 10 5 3" xfId="26514" xr:uid="{00000000-0005-0000-0000-000065100000}"/>
    <cellStyle name="Normal 4 2 2 3 10 6" xfId="19112" xr:uid="{00000000-0005-0000-0000-000066100000}"/>
    <cellStyle name="Normal 4 2 2 3 10 7" xfId="31964" xr:uid="{00000000-0005-0000-0000-000067100000}"/>
    <cellStyle name="Normal 4 2 2 3 10 8" xfId="14136" xr:uid="{00000000-0005-0000-0000-000068100000}"/>
    <cellStyle name="Normal 4 2 2 3 11" xfId="1729" xr:uid="{00000000-0005-0000-0000-000069100000}"/>
    <cellStyle name="Normal 4 2 2 3 11 2" xfId="6147" xr:uid="{00000000-0005-0000-0000-00006A100000}"/>
    <cellStyle name="Normal 4 2 2 3 11 2 2" xfId="12180" xr:uid="{00000000-0005-0000-0000-00006B100000}"/>
    <cellStyle name="Normal 4 2 2 3 11 2 2 2" xfId="43465" xr:uid="{00000000-0005-0000-0000-00006C100000}"/>
    <cellStyle name="Normal 4 2 2 3 11 2 2 3" xfId="30055" xr:uid="{00000000-0005-0000-0000-00006D100000}"/>
    <cellStyle name="Normal 4 2 2 3 11 2 3" xfId="37493" xr:uid="{00000000-0005-0000-0000-00006E100000}"/>
    <cellStyle name="Normal 4 2 2 3 11 2 4" xfId="24083" xr:uid="{00000000-0005-0000-0000-00006F100000}"/>
    <cellStyle name="Normal 4 2 2 3 11 3" xfId="9133" xr:uid="{00000000-0005-0000-0000-000070100000}"/>
    <cellStyle name="Normal 4 2 2 3 11 3 2" xfId="40479" xr:uid="{00000000-0005-0000-0000-000071100000}"/>
    <cellStyle name="Normal 4 2 2 3 11 3 3" xfId="27069" xr:uid="{00000000-0005-0000-0000-000072100000}"/>
    <cellStyle name="Normal 4 2 2 3 11 4" xfId="19667" xr:uid="{00000000-0005-0000-0000-000073100000}"/>
    <cellStyle name="Normal 4 2 2 3 11 5" xfId="34509" xr:uid="{00000000-0005-0000-0000-000074100000}"/>
    <cellStyle name="Normal 4 2 2 3 11 6" xfId="16681" xr:uid="{00000000-0005-0000-0000-000075100000}"/>
    <cellStyle name="Normal 4 2 2 3 12" xfId="4596" xr:uid="{00000000-0005-0000-0000-000076100000}"/>
    <cellStyle name="Normal 4 2 2 3 12 2" xfId="10630" xr:uid="{00000000-0005-0000-0000-000077100000}"/>
    <cellStyle name="Normal 4 2 2 3 12 2 2" xfId="41917" xr:uid="{00000000-0005-0000-0000-000078100000}"/>
    <cellStyle name="Normal 4 2 2 3 12 2 3" xfId="28507" xr:uid="{00000000-0005-0000-0000-000079100000}"/>
    <cellStyle name="Normal 4 2 2 3 12 3" xfId="22533" xr:uid="{00000000-0005-0000-0000-00007A100000}"/>
    <cellStyle name="Normal 4 2 2 3 12 4" xfId="32959" xr:uid="{00000000-0005-0000-0000-00007B100000}"/>
    <cellStyle name="Normal 4 2 2 3 12 5" xfId="15131" xr:uid="{00000000-0005-0000-0000-00007C100000}"/>
    <cellStyle name="Normal 4 2 2 3 13" xfId="3160" xr:uid="{00000000-0005-0000-0000-00007D100000}"/>
    <cellStyle name="Normal 4 2 2 3 13 2" xfId="35939" xr:uid="{00000000-0005-0000-0000-00007E100000}"/>
    <cellStyle name="Normal 4 2 2 3 13 3" xfId="21097" xr:uid="{00000000-0005-0000-0000-00007F100000}"/>
    <cellStyle name="Normal 4 2 2 3 14" xfId="7583" xr:uid="{00000000-0005-0000-0000-000080100000}"/>
    <cellStyle name="Normal 4 2 2 3 14 2" xfId="38929" xr:uid="{00000000-0005-0000-0000-000081100000}"/>
    <cellStyle name="Normal 4 2 2 3 14 3" xfId="25519" xr:uid="{00000000-0005-0000-0000-000082100000}"/>
    <cellStyle name="Normal 4 2 2 3 15" xfId="18117" xr:uid="{00000000-0005-0000-0000-000083100000}"/>
    <cellStyle name="Normal 4 2 2 3 16" xfId="31523" xr:uid="{00000000-0005-0000-0000-000084100000}"/>
    <cellStyle name="Normal 4 2 2 3 17" xfId="13695" xr:uid="{00000000-0005-0000-0000-000085100000}"/>
    <cellStyle name="Normal 4 2 2 3 2" xfId="173" xr:uid="{00000000-0005-0000-0000-000086100000}"/>
    <cellStyle name="Normal 4 2 2 3 2 10" xfId="3196" xr:uid="{00000000-0005-0000-0000-000087100000}"/>
    <cellStyle name="Normal 4 2 2 3 2 10 2" xfId="35975" xr:uid="{00000000-0005-0000-0000-000088100000}"/>
    <cellStyle name="Normal 4 2 2 3 2 10 3" xfId="21133" xr:uid="{00000000-0005-0000-0000-000089100000}"/>
    <cellStyle name="Normal 4 2 2 3 2 11" xfId="7637" xr:uid="{00000000-0005-0000-0000-00008A100000}"/>
    <cellStyle name="Normal 4 2 2 3 2 11 2" xfId="38983" xr:uid="{00000000-0005-0000-0000-00008B100000}"/>
    <cellStyle name="Normal 4 2 2 3 2 11 3" xfId="25573" xr:uid="{00000000-0005-0000-0000-00008C100000}"/>
    <cellStyle name="Normal 4 2 2 3 2 12" xfId="18171" xr:uid="{00000000-0005-0000-0000-00008D100000}"/>
    <cellStyle name="Normal 4 2 2 3 2 13" xfId="31559" xr:uid="{00000000-0005-0000-0000-00008E100000}"/>
    <cellStyle name="Normal 4 2 2 3 2 14" xfId="13731" xr:uid="{00000000-0005-0000-0000-00008F100000}"/>
    <cellStyle name="Normal 4 2 2 3 2 2" xfId="395" xr:uid="{00000000-0005-0000-0000-000090100000}"/>
    <cellStyle name="Normal 4 2 2 3 2 2 10" xfId="13835" xr:uid="{00000000-0005-0000-0000-000091100000}"/>
    <cellStyle name="Normal 4 2 2 3 2 2 2" xfId="829" xr:uid="{00000000-0005-0000-0000-000092100000}"/>
    <cellStyle name="Normal 4 2 2 3 2 2 2 2" xfId="2865" xr:uid="{00000000-0005-0000-0000-000093100000}"/>
    <cellStyle name="Normal 4 2 2 3 2 2 2 2 2" xfId="7282" xr:uid="{00000000-0005-0000-0000-000094100000}"/>
    <cellStyle name="Normal 4 2 2 3 2 2 2 2 2 2" xfId="13315" xr:uid="{00000000-0005-0000-0000-000095100000}"/>
    <cellStyle name="Normal 4 2 2 3 2 2 2 2 2 2 2" xfId="44600" xr:uid="{00000000-0005-0000-0000-000096100000}"/>
    <cellStyle name="Normal 4 2 2 3 2 2 2 2 2 2 3" xfId="31190" xr:uid="{00000000-0005-0000-0000-000097100000}"/>
    <cellStyle name="Normal 4 2 2 3 2 2 2 2 2 3" xfId="38628" xr:uid="{00000000-0005-0000-0000-000098100000}"/>
    <cellStyle name="Normal 4 2 2 3 2 2 2 2 2 4" xfId="25218" xr:uid="{00000000-0005-0000-0000-000099100000}"/>
    <cellStyle name="Normal 4 2 2 3 2 2 2 2 3" xfId="10268" xr:uid="{00000000-0005-0000-0000-00009A100000}"/>
    <cellStyle name="Normal 4 2 2 3 2 2 2 2 3 2" xfId="41614" xr:uid="{00000000-0005-0000-0000-00009B100000}"/>
    <cellStyle name="Normal 4 2 2 3 2 2 2 2 3 3" xfId="28204" xr:uid="{00000000-0005-0000-0000-00009C100000}"/>
    <cellStyle name="Normal 4 2 2 3 2 2 2 2 4" xfId="20802" xr:uid="{00000000-0005-0000-0000-00009D100000}"/>
    <cellStyle name="Normal 4 2 2 3 2 2 2 2 5" xfId="35644" xr:uid="{00000000-0005-0000-0000-00009E100000}"/>
    <cellStyle name="Normal 4 2 2 3 2 2 2 2 6" xfId="17816" xr:uid="{00000000-0005-0000-0000-00009F100000}"/>
    <cellStyle name="Normal 4 2 2 3 2 2 2 3" xfId="5290" xr:uid="{00000000-0005-0000-0000-0000A0100000}"/>
    <cellStyle name="Normal 4 2 2 3 2 2 2 3 2" xfId="11324" xr:uid="{00000000-0005-0000-0000-0000A1100000}"/>
    <cellStyle name="Normal 4 2 2 3 2 2 2 3 2 2" xfId="42609" xr:uid="{00000000-0005-0000-0000-0000A2100000}"/>
    <cellStyle name="Normal 4 2 2 3 2 2 2 3 2 3" xfId="29199" xr:uid="{00000000-0005-0000-0000-0000A3100000}"/>
    <cellStyle name="Normal 4 2 2 3 2 2 2 3 3" xfId="23227" xr:uid="{00000000-0005-0000-0000-0000A4100000}"/>
    <cellStyle name="Normal 4 2 2 3 2 2 2 3 4" xfId="33653" xr:uid="{00000000-0005-0000-0000-0000A5100000}"/>
    <cellStyle name="Normal 4 2 2 3 2 2 2 3 5" xfId="15825" xr:uid="{00000000-0005-0000-0000-0000A6100000}"/>
    <cellStyle name="Normal 4 2 2 3 2 2 2 4" xfId="4295" xr:uid="{00000000-0005-0000-0000-0000A7100000}"/>
    <cellStyle name="Normal 4 2 2 3 2 2 2 4 2" xfId="37074" xr:uid="{00000000-0005-0000-0000-0000A8100000}"/>
    <cellStyle name="Normal 4 2 2 3 2 2 2 4 3" xfId="22232" xr:uid="{00000000-0005-0000-0000-0000A9100000}"/>
    <cellStyle name="Normal 4 2 2 3 2 2 2 5" xfId="8277" xr:uid="{00000000-0005-0000-0000-0000AA100000}"/>
    <cellStyle name="Normal 4 2 2 3 2 2 2 5 2" xfId="39623" xr:uid="{00000000-0005-0000-0000-0000AB100000}"/>
    <cellStyle name="Normal 4 2 2 3 2 2 2 5 3" xfId="26213" xr:uid="{00000000-0005-0000-0000-0000AC100000}"/>
    <cellStyle name="Normal 4 2 2 3 2 2 2 6" xfId="18811" xr:uid="{00000000-0005-0000-0000-0000AD100000}"/>
    <cellStyle name="Normal 4 2 2 3 2 2 2 7" xfId="32658" xr:uid="{00000000-0005-0000-0000-0000AE100000}"/>
    <cellStyle name="Normal 4 2 2 3 2 2 2 8" xfId="14830" xr:uid="{00000000-0005-0000-0000-0000AF100000}"/>
    <cellStyle name="Normal 4 2 2 3 2 2 3" xfId="1434" xr:uid="{00000000-0005-0000-0000-0000B0100000}"/>
    <cellStyle name="Normal 4 2 2 3 2 2 3 2" xfId="2431" xr:uid="{00000000-0005-0000-0000-0000B1100000}"/>
    <cellStyle name="Normal 4 2 2 3 2 2 3 2 2" xfId="6848" xr:uid="{00000000-0005-0000-0000-0000B2100000}"/>
    <cellStyle name="Normal 4 2 2 3 2 2 3 2 2 2" xfId="12881" xr:uid="{00000000-0005-0000-0000-0000B3100000}"/>
    <cellStyle name="Normal 4 2 2 3 2 2 3 2 2 2 2" xfId="44166" xr:uid="{00000000-0005-0000-0000-0000B4100000}"/>
    <cellStyle name="Normal 4 2 2 3 2 2 3 2 2 2 3" xfId="30756" xr:uid="{00000000-0005-0000-0000-0000B5100000}"/>
    <cellStyle name="Normal 4 2 2 3 2 2 3 2 2 3" xfId="38194" xr:uid="{00000000-0005-0000-0000-0000B6100000}"/>
    <cellStyle name="Normal 4 2 2 3 2 2 3 2 2 4" xfId="24784" xr:uid="{00000000-0005-0000-0000-0000B7100000}"/>
    <cellStyle name="Normal 4 2 2 3 2 2 3 2 3" xfId="9834" xr:uid="{00000000-0005-0000-0000-0000B8100000}"/>
    <cellStyle name="Normal 4 2 2 3 2 2 3 2 3 2" xfId="41180" xr:uid="{00000000-0005-0000-0000-0000B9100000}"/>
    <cellStyle name="Normal 4 2 2 3 2 2 3 2 3 3" xfId="27770" xr:uid="{00000000-0005-0000-0000-0000BA100000}"/>
    <cellStyle name="Normal 4 2 2 3 2 2 3 2 4" xfId="20368" xr:uid="{00000000-0005-0000-0000-0000BB100000}"/>
    <cellStyle name="Normal 4 2 2 3 2 2 3 2 5" xfId="35210" xr:uid="{00000000-0005-0000-0000-0000BC100000}"/>
    <cellStyle name="Normal 4 2 2 3 2 2 3 2 6" xfId="17382" xr:uid="{00000000-0005-0000-0000-0000BD100000}"/>
    <cellStyle name="Normal 4 2 2 3 2 2 3 3" xfId="5852" xr:uid="{00000000-0005-0000-0000-0000BE100000}"/>
    <cellStyle name="Normal 4 2 2 3 2 2 3 3 2" xfId="11885" xr:uid="{00000000-0005-0000-0000-0000BF100000}"/>
    <cellStyle name="Normal 4 2 2 3 2 2 3 3 2 2" xfId="43170" xr:uid="{00000000-0005-0000-0000-0000C0100000}"/>
    <cellStyle name="Normal 4 2 2 3 2 2 3 3 2 3" xfId="29760" xr:uid="{00000000-0005-0000-0000-0000C1100000}"/>
    <cellStyle name="Normal 4 2 2 3 2 2 3 3 3" xfId="23788" xr:uid="{00000000-0005-0000-0000-0000C2100000}"/>
    <cellStyle name="Normal 4 2 2 3 2 2 3 3 4" xfId="34214" xr:uid="{00000000-0005-0000-0000-0000C3100000}"/>
    <cellStyle name="Normal 4 2 2 3 2 2 3 3 5" xfId="16386" xr:uid="{00000000-0005-0000-0000-0000C4100000}"/>
    <cellStyle name="Normal 4 2 2 3 2 2 3 4" xfId="3861" xr:uid="{00000000-0005-0000-0000-0000C5100000}"/>
    <cellStyle name="Normal 4 2 2 3 2 2 3 4 2" xfId="36640" xr:uid="{00000000-0005-0000-0000-0000C6100000}"/>
    <cellStyle name="Normal 4 2 2 3 2 2 3 4 3" xfId="21798" xr:uid="{00000000-0005-0000-0000-0000C7100000}"/>
    <cellStyle name="Normal 4 2 2 3 2 2 3 5" xfId="8838" xr:uid="{00000000-0005-0000-0000-0000C8100000}"/>
    <cellStyle name="Normal 4 2 2 3 2 2 3 5 2" xfId="40184" xr:uid="{00000000-0005-0000-0000-0000C9100000}"/>
    <cellStyle name="Normal 4 2 2 3 2 2 3 5 3" xfId="26774" xr:uid="{00000000-0005-0000-0000-0000CA100000}"/>
    <cellStyle name="Normal 4 2 2 3 2 2 3 6" xfId="19372" xr:uid="{00000000-0005-0000-0000-0000CB100000}"/>
    <cellStyle name="Normal 4 2 2 3 2 2 3 7" xfId="32224" xr:uid="{00000000-0005-0000-0000-0000CC100000}"/>
    <cellStyle name="Normal 4 2 2 3 2 2 3 8" xfId="14396" xr:uid="{00000000-0005-0000-0000-0000CD100000}"/>
    <cellStyle name="Normal 4 2 2 3 2 2 4" xfId="1869" xr:uid="{00000000-0005-0000-0000-0000CE100000}"/>
    <cellStyle name="Normal 4 2 2 3 2 2 4 2" xfId="6287" xr:uid="{00000000-0005-0000-0000-0000CF100000}"/>
    <cellStyle name="Normal 4 2 2 3 2 2 4 2 2" xfId="12320" xr:uid="{00000000-0005-0000-0000-0000D0100000}"/>
    <cellStyle name="Normal 4 2 2 3 2 2 4 2 2 2" xfId="43605" xr:uid="{00000000-0005-0000-0000-0000D1100000}"/>
    <cellStyle name="Normal 4 2 2 3 2 2 4 2 2 3" xfId="30195" xr:uid="{00000000-0005-0000-0000-0000D2100000}"/>
    <cellStyle name="Normal 4 2 2 3 2 2 4 2 3" xfId="37633" xr:uid="{00000000-0005-0000-0000-0000D3100000}"/>
    <cellStyle name="Normal 4 2 2 3 2 2 4 2 4" xfId="24223" xr:uid="{00000000-0005-0000-0000-0000D4100000}"/>
    <cellStyle name="Normal 4 2 2 3 2 2 4 3" xfId="9273" xr:uid="{00000000-0005-0000-0000-0000D5100000}"/>
    <cellStyle name="Normal 4 2 2 3 2 2 4 3 2" xfId="40619" xr:uid="{00000000-0005-0000-0000-0000D6100000}"/>
    <cellStyle name="Normal 4 2 2 3 2 2 4 3 3" xfId="27209" xr:uid="{00000000-0005-0000-0000-0000D7100000}"/>
    <cellStyle name="Normal 4 2 2 3 2 2 4 4" xfId="19807" xr:uid="{00000000-0005-0000-0000-0000D8100000}"/>
    <cellStyle name="Normal 4 2 2 3 2 2 4 5" xfId="34649" xr:uid="{00000000-0005-0000-0000-0000D9100000}"/>
    <cellStyle name="Normal 4 2 2 3 2 2 4 6" xfId="16821" xr:uid="{00000000-0005-0000-0000-0000DA100000}"/>
    <cellStyle name="Normal 4 2 2 3 2 2 5" xfId="4856" xr:uid="{00000000-0005-0000-0000-0000DB100000}"/>
    <cellStyle name="Normal 4 2 2 3 2 2 5 2" xfId="10891" xr:uid="{00000000-0005-0000-0000-0000DC100000}"/>
    <cellStyle name="Normal 4 2 2 3 2 2 5 2 2" xfId="42176" xr:uid="{00000000-0005-0000-0000-0000DD100000}"/>
    <cellStyle name="Normal 4 2 2 3 2 2 5 2 3" xfId="28766" xr:uid="{00000000-0005-0000-0000-0000DE100000}"/>
    <cellStyle name="Normal 4 2 2 3 2 2 5 3" xfId="22793" xr:uid="{00000000-0005-0000-0000-0000DF100000}"/>
    <cellStyle name="Normal 4 2 2 3 2 2 5 4" xfId="33219" xr:uid="{00000000-0005-0000-0000-0000E0100000}"/>
    <cellStyle name="Normal 4 2 2 3 2 2 5 5" xfId="15391" xr:uid="{00000000-0005-0000-0000-0000E1100000}"/>
    <cellStyle name="Normal 4 2 2 3 2 2 6" xfId="3300" xr:uid="{00000000-0005-0000-0000-0000E2100000}"/>
    <cellStyle name="Normal 4 2 2 3 2 2 6 2" xfId="36079" xr:uid="{00000000-0005-0000-0000-0000E3100000}"/>
    <cellStyle name="Normal 4 2 2 3 2 2 6 3" xfId="21237" xr:uid="{00000000-0005-0000-0000-0000E4100000}"/>
    <cellStyle name="Normal 4 2 2 3 2 2 7" xfId="7843" xr:uid="{00000000-0005-0000-0000-0000E5100000}"/>
    <cellStyle name="Normal 4 2 2 3 2 2 7 2" xfId="39189" xr:uid="{00000000-0005-0000-0000-0000E6100000}"/>
    <cellStyle name="Normal 4 2 2 3 2 2 7 3" xfId="25779" xr:uid="{00000000-0005-0000-0000-0000E7100000}"/>
    <cellStyle name="Normal 4 2 2 3 2 2 8" xfId="18377" xr:uid="{00000000-0005-0000-0000-0000E8100000}"/>
    <cellStyle name="Normal 4 2 2 3 2 2 9" xfId="31663" xr:uid="{00000000-0005-0000-0000-0000E9100000}"/>
    <cellStyle name="Normal 4 2 2 3 2 3" xfId="497" xr:uid="{00000000-0005-0000-0000-0000EA100000}"/>
    <cellStyle name="Normal 4 2 2 3 2 3 10" xfId="13937" xr:uid="{00000000-0005-0000-0000-0000EB100000}"/>
    <cellStyle name="Normal 4 2 2 3 2 3 2" xfId="931" xr:uid="{00000000-0005-0000-0000-0000EC100000}"/>
    <cellStyle name="Normal 4 2 2 3 2 3 2 2" xfId="2967" xr:uid="{00000000-0005-0000-0000-0000ED100000}"/>
    <cellStyle name="Normal 4 2 2 3 2 3 2 2 2" xfId="7384" xr:uid="{00000000-0005-0000-0000-0000EE100000}"/>
    <cellStyle name="Normal 4 2 2 3 2 3 2 2 2 2" xfId="13417" xr:uid="{00000000-0005-0000-0000-0000EF100000}"/>
    <cellStyle name="Normal 4 2 2 3 2 3 2 2 2 2 2" xfId="44702" xr:uid="{00000000-0005-0000-0000-0000F0100000}"/>
    <cellStyle name="Normal 4 2 2 3 2 3 2 2 2 2 3" xfId="31292" xr:uid="{00000000-0005-0000-0000-0000F1100000}"/>
    <cellStyle name="Normal 4 2 2 3 2 3 2 2 2 3" xfId="38730" xr:uid="{00000000-0005-0000-0000-0000F2100000}"/>
    <cellStyle name="Normal 4 2 2 3 2 3 2 2 2 4" xfId="25320" xr:uid="{00000000-0005-0000-0000-0000F3100000}"/>
    <cellStyle name="Normal 4 2 2 3 2 3 2 2 3" xfId="10370" xr:uid="{00000000-0005-0000-0000-0000F4100000}"/>
    <cellStyle name="Normal 4 2 2 3 2 3 2 2 3 2" xfId="41716" xr:uid="{00000000-0005-0000-0000-0000F5100000}"/>
    <cellStyle name="Normal 4 2 2 3 2 3 2 2 3 3" xfId="28306" xr:uid="{00000000-0005-0000-0000-0000F6100000}"/>
    <cellStyle name="Normal 4 2 2 3 2 3 2 2 4" xfId="20904" xr:uid="{00000000-0005-0000-0000-0000F7100000}"/>
    <cellStyle name="Normal 4 2 2 3 2 3 2 2 5" xfId="35746" xr:uid="{00000000-0005-0000-0000-0000F8100000}"/>
    <cellStyle name="Normal 4 2 2 3 2 3 2 2 6" xfId="17918" xr:uid="{00000000-0005-0000-0000-0000F9100000}"/>
    <cellStyle name="Normal 4 2 2 3 2 3 2 3" xfId="5392" xr:uid="{00000000-0005-0000-0000-0000FA100000}"/>
    <cellStyle name="Normal 4 2 2 3 2 3 2 3 2" xfId="11426" xr:uid="{00000000-0005-0000-0000-0000FB100000}"/>
    <cellStyle name="Normal 4 2 2 3 2 3 2 3 2 2" xfId="42711" xr:uid="{00000000-0005-0000-0000-0000FC100000}"/>
    <cellStyle name="Normal 4 2 2 3 2 3 2 3 2 3" xfId="29301" xr:uid="{00000000-0005-0000-0000-0000FD100000}"/>
    <cellStyle name="Normal 4 2 2 3 2 3 2 3 3" xfId="23329" xr:uid="{00000000-0005-0000-0000-0000FE100000}"/>
    <cellStyle name="Normal 4 2 2 3 2 3 2 3 4" xfId="33755" xr:uid="{00000000-0005-0000-0000-0000FF100000}"/>
    <cellStyle name="Normal 4 2 2 3 2 3 2 3 5" xfId="15927" xr:uid="{00000000-0005-0000-0000-000000110000}"/>
    <cellStyle name="Normal 4 2 2 3 2 3 2 4" xfId="4397" xr:uid="{00000000-0005-0000-0000-000001110000}"/>
    <cellStyle name="Normal 4 2 2 3 2 3 2 4 2" xfId="37176" xr:uid="{00000000-0005-0000-0000-000002110000}"/>
    <cellStyle name="Normal 4 2 2 3 2 3 2 4 3" xfId="22334" xr:uid="{00000000-0005-0000-0000-000003110000}"/>
    <cellStyle name="Normal 4 2 2 3 2 3 2 5" xfId="8379" xr:uid="{00000000-0005-0000-0000-000004110000}"/>
    <cellStyle name="Normal 4 2 2 3 2 3 2 5 2" xfId="39725" xr:uid="{00000000-0005-0000-0000-000005110000}"/>
    <cellStyle name="Normal 4 2 2 3 2 3 2 5 3" xfId="26315" xr:uid="{00000000-0005-0000-0000-000006110000}"/>
    <cellStyle name="Normal 4 2 2 3 2 3 2 6" xfId="18913" xr:uid="{00000000-0005-0000-0000-000007110000}"/>
    <cellStyle name="Normal 4 2 2 3 2 3 2 7" xfId="32760" xr:uid="{00000000-0005-0000-0000-000008110000}"/>
    <cellStyle name="Normal 4 2 2 3 2 3 2 8" xfId="14932" xr:uid="{00000000-0005-0000-0000-000009110000}"/>
    <cellStyle name="Normal 4 2 2 3 2 3 3" xfId="1536" xr:uid="{00000000-0005-0000-0000-00000A110000}"/>
    <cellStyle name="Normal 4 2 2 3 2 3 3 2" xfId="2533" xr:uid="{00000000-0005-0000-0000-00000B110000}"/>
    <cellStyle name="Normal 4 2 2 3 2 3 3 2 2" xfId="6950" xr:uid="{00000000-0005-0000-0000-00000C110000}"/>
    <cellStyle name="Normal 4 2 2 3 2 3 3 2 2 2" xfId="12983" xr:uid="{00000000-0005-0000-0000-00000D110000}"/>
    <cellStyle name="Normal 4 2 2 3 2 3 3 2 2 2 2" xfId="44268" xr:uid="{00000000-0005-0000-0000-00000E110000}"/>
    <cellStyle name="Normal 4 2 2 3 2 3 3 2 2 2 3" xfId="30858" xr:uid="{00000000-0005-0000-0000-00000F110000}"/>
    <cellStyle name="Normal 4 2 2 3 2 3 3 2 2 3" xfId="38296" xr:uid="{00000000-0005-0000-0000-000010110000}"/>
    <cellStyle name="Normal 4 2 2 3 2 3 3 2 2 4" xfId="24886" xr:uid="{00000000-0005-0000-0000-000011110000}"/>
    <cellStyle name="Normal 4 2 2 3 2 3 3 2 3" xfId="9936" xr:uid="{00000000-0005-0000-0000-000012110000}"/>
    <cellStyle name="Normal 4 2 2 3 2 3 3 2 3 2" xfId="41282" xr:uid="{00000000-0005-0000-0000-000013110000}"/>
    <cellStyle name="Normal 4 2 2 3 2 3 3 2 3 3" xfId="27872" xr:uid="{00000000-0005-0000-0000-000014110000}"/>
    <cellStyle name="Normal 4 2 2 3 2 3 3 2 4" xfId="20470" xr:uid="{00000000-0005-0000-0000-000015110000}"/>
    <cellStyle name="Normal 4 2 2 3 2 3 3 2 5" xfId="35312" xr:uid="{00000000-0005-0000-0000-000016110000}"/>
    <cellStyle name="Normal 4 2 2 3 2 3 3 2 6" xfId="17484" xr:uid="{00000000-0005-0000-0000-000017110000}"/>
    <cellStyle name="Normal 4 2 2 3 2 3 3 3" xfId="5954" xr:uid="{00000000-0005-0000-0000-000018110000}"/>
    <cellStyle name="Normal 4 2 2 3 2 3 3 3 2" xfId="11987" xr:uid="{00000000-0005-0000-0000-000019110000}"/>
    <cellStyle name="Normal 4 2 2 3 2 3 3 3 2 2" xfId="43272" xr:uid="{00000000-0005-0000-0000-00001A110000}"/>
    <cellStyle name="Normal 4 2 2 3 2 3 3 3 2 3" xfId="29862" xr:uid="{00000000-0005-0000-0000-00001B110000}"/>
    <cellStyle name="Normal 4 2 2 3 2 3 3 3 3" xfId="23890" xr:uid="{00000000-0005-0000-0000-00001C110000}"/>
    <cellStyle name="Normal 4 2 2 3 2 3 3 3 4" xfId="34316" xr:uid="{00000000-0005-0000-0000-00001D110000}"/>
    <cellStyle name="Normal 4 2 2 3 2 3 3 3 5" xfId="16488" xr:uid="{00000000-0005-0000-0000-00001E110000}"/>
    <cellStyle name="Normal 4 2 2 3 2 3 3 4" xfId="3963" xr:uid="{00000000-0005-0000-0000-00001F110000}"/>
    <cellStyle name="Normal 4 2 2 3 2 3 3 4 2" xfId="36742" xr:uid="{00000000-0005-0000-0000-000020110000}"/>
    <cellStyle name="Normal 4 2 2 3 2 3 3 4 3" xfId="21900" xr:uid="{00000000-0005-0000-0000-000021110000}"/>
    <cellStyle name="Normal 4 2 2 3 2 3 3 5" xfId="8940" xr:uid="{00000000-0005-0000-0000-000022110000}"/>
    <cellStyle name="Normal 4 2 2 3 2 3 3 5 2" xfId="40286" xr:uid="{00000000-0005-0000-0000-000023110000}"/>
    <cellStyle name="Normal 4 2 2 3 2 3 3 5 3" xfId="26876" xr:uid="{00000000-0005-0000-0000-000024110000}"/>
    <cellStyle name="Normal 4 2 2 3 2 3 3 6" xfId="19474" xr:uid="{00000000-0005-0000-0000-000025110000}"/>
    <cellStyle name="Normal 4 2 2 3 2 3 3 7" xfId="32326" xr:uid="{00000000-0005-0000-0000-000026110000}"/>
    <cellStyle name="Normal 4 2 2 3 2 3 3 8" xfId="14498" xr:uid="{00000000-0005-0000-0000-000027110000}"/>
    <cellStyle name="Normal 4 2 2 3 2 3 4" xfId="1971" xr:uid="{00000000-0005-0000-0000-000028110000}"/>
    <cellStyle name="Normal 4 2 2 3 2 3 4 2" xfId="6389" xr:uid="{00000000-0005-0000-0000-000029110000}"/>
    <cellStyle name="Normal 4 2 2 3 2 3 4 2 2" xfId="12422" xr:uid="{00000000-0005-0000-0000-00002A110000}"/>
    <cellStyle name="Normal 4 2 2 3 2 3 4 2 2 2" xfId="43707" xr:uid="{00000000-0005-0000-0000-00002B110000}"/>
    <cellStyle name="Normal 4 2 2 3 2 3 4 2 2 3" xfId="30297" xr:uid="{00000000-0005-0000-0000-00002C110000}"/>
    <cellStyle name="Normal 4 2 2 3 2 3 4 2 3" xfId="37735" xr:uid="{00000000-0005-0000-0000-00002D110000}"/>
    <cellStyle name="Normal 4 2 2 3 2 3 4 2 4" xfId="24325" xr:uid="{00000000-0005-0000-0000-00002E110000}"/>
    <cellStyle name="Normal 4 2 2 3 2 3 4 3" xfId="9375" xr:uid="{00000000-0005-0000-0000-00002F110000}"/>
    <cellStyle name="Normal 4 2 2 3 2 3 4 3 2" xfId="40721" xr:uid="{00000000-0005-0000-0000-000030110000}"/>
    <cellStyle name="Normal 4 2 2 3 2 3 4 3 3" xfId="27311" xr:uid="{00000000-0005-0000-0000-000031110000}"/>
    <cellStyle name="Normal 4 2 2 3 2 3 4 4" xfId="19909" xr:uid="{00000000-0005-0000-0000-000032110000}"/>
    <cellStyle name="Normal 4 2 2 3 2 3 4 5" xfId="34751" xr:uid="{00000000-0005-0000-0000-000033110000}"/>
    <cellStyle name="Normal 4 2 2 3 2 3 4 6" xfId="16923" xr:uid="{00000000-0005-0000-0000-000034110000}"/>
    <cellStyle name="Normal 4 2 2 3 2 3 5" xfId="4958" xr:uid="{00000000-0005-0000-0000-000035110000}"/>
    <cellStyle name="Normal 4 2 2 3 2 3 5 2" xfId="10993" xr:uid="{00000000-0005-0000-0000-000036110000}"/>
    <cellStyle name="Normal 4 2 2 3 2 3 5 2 2" xfId="42278" xr:uid="{00000000-0005-0000-0000-000037110000}"/>
    <cellStyle name="Normal 4 2 2 3 2 3 5 2 3" xfId="28868" xr:uid="{00000000-0005-0000-0000-000038110000}"/>
    <cellStyle name="Normal 4 2 2 3 2 3 5 3" xfId="22895" xr:uid="{00000000-0005-0000-0000-000039110000}"/>
    <cellStyle name="Normal 4 2 2 3 2 3 5 4" xfId="33321" xr:uid="{00000000-0005-0000-0000-00003A110000}"/>
    <cellStyle name="Normal 4 2 2 3 2 3 5 5" xfId="15493" xr:uid="{00000000-0005-0000-0000-00003B110000}"/>
    <cellStyle name="Normal 4 2 2 3 2 3 6" xfId="3402" xr:uid="{00000000-0005-0000-0000-00003C110000}"/>
    <cellStyle name="Normal 4 2 2 3 2 3 6 2" xfId="36181" xr:uid="{00000000-0005-0000-0000-00003D110000}"/>
    <cellStyle name="Normal 4 2 2 3 2 3 6 3" xfId="21339" xr:uid="{00000000-0005-0000-0000-00003E110000}"/>
    <cellStyle name="Normal 4 2 2 3 2 3 7" xfId="7945" xr:uid="{00000000-0005-0000-0000-00003F110000}"/>
    <cellStyle name="Normal 4 2 2 3 2 3 7 2" xfId="39291" xr:uid="{00000000-0005-0000-0000-000040110000}"/>
    <cellStyle name="Normal 4 2 2 3 2 3 7 3" xfId="25881" xr:uid="{00000000-0005-0000-0000-000041110000}"/>
    <cellStyle name="Normal 4 2 2 3 2 3 8" xfId="18479" xr:uid="{00000000-0005-0000-0000-000042110000}"/>
    <cellStyle name="Normal 4 2 2 3 2 3 9" xfId="31765" xr:uid="{00000000-0005-0000-0000-000043110000}"/>
    <cellStyle name="Normal 4 2 2 3 2 4" xfId="623" xr:uid="{00000000-0005-0000-0000-000044110000}"/>
    <cellStyle name="Normal 4 2 2 3 2 4 10" xfId="14063" xr:uid="{00000000-0005-0000-0000-000045110000}"/>
    <cellStyle name="Normal 4 2 2 3 2 4 2" xfId="1057" xr:uid="{00000000-0005-0000-0000-000046110000}"/>
    <cellStyle name="Normal 4 2 2 3 2 4 2 2" xfId="3093" xr:uid="{00000000-0005-0000-0000-000047110000}"/>
    <cellStyle name="Normal 4 2 2 3 2 4 2 2 2" xfId="7510" xr:uid="{00000000-0005-0000-0000-000048110000}"/>
    <cellStyle name="Normal 4 2 2 3 2 4 2 2 2 2" xfId="13543" xr:uid="{00000000-0005-0000-0000-000049110000}"/>
    <cellStyle name="Normal 4 2 2 3 2 4 2 2 2 2 2" xfId="44828" xr:uid="{00000000-0005-0000-0000-00004A110000}"/>
    <cellStyle name="Normal 4 2 2 3 2 4 2 2 2 2 3" xfId="31418" xr:uid="{00000000-0005-0000-0000-00004B110000}"/>
    <cellStyle name="Normal 4 2 2 3 2 4 2 2 2 3" xfId="38856" xr:uid="{00000000-0005-0000-0000-00004C110000}"/>
    <cellStyle name="Normal 4 2 2 3 2 4 2 2 2 4" xfId="25446" xr:uid="{00000000-0005-0000-0000-00004D110000}"/>
    <cellStyle name="Normal 4 2 2 3 2 4 2 2 3" xfId="10496" xr:uid="{00000000-0005-0000-0000-00004E110000}"/>
    <cellStyle name="Normal 4 2 2 3 2 4 2 2 3 2" xfId="41842" xr:uid="{00000000-0005-0000-0000-00004F110000}"/>
    <cellStyle name="Normal 4 2 2 3 2 4 2 2 3 3" xfId="28432" xr:uid="{00000000-0005-0000-0000-000050110000}"/>
    <cellStyle name="Normal 4 2 2 3 2 4 2 2 4" xfId="21030" xr:uid="{00000000-0005-0000-0000-000051110000}"/>
    <cellStyle name="Normal 4 2 2 3 2 4 2 2 5" xfId="35872" xr:uid="{00000000-0005-0000-0000-000052110000}"/>
    <cellStyle name="Normal 4 2 2 3 2 4 2 2 6" xfId="18044" xr:uid="{00000000-0005-0000-0000-000053110000}"/>
    <cellStyle name="Normal 4 2 2 3 2 4 2 3" xfId="5518" xr:uid="{00000000-0005-0000-0000-000054110000}"/>
    <cellStyle name="Normal 4 2 2 3 2 4 2 3 2" xfId="11552" xr:uid="{00000000-0005-0000-0000-000055110000}"/>
    <cellStyle name="Normal 4 2 2 3 2 4 2 3 2 2" xfId="42837" xr:uid="{00000000-0005-0000-0000-000056110000}"/>
    <cellStyle name="Normal 4 2 2 3 2 4 2 3 2 3" xfId="29427" xr:uid="{00000000-0005-0000-0000-000057110000}"/>
    <cellStyle name="Normal 4 2 2 3 2 4 2 3 3" xfId="23455" xr:uid="{00000000-0005-0000-0000-000058110000}"/>
    <cellStyle name="Normal 4 2 2 3 2 4 2 3 4" xfId="33881" xr:uid="{00000000-0005-0000-0000-000059110000}"/>
    <cellStyle name="Normal 4 2 2 3 2 4 2 3 5" xfId="16053" xr:uid="{00000000-0005-0000-0000-00005A110000}"/>
    <cellStyle name="Normal 4 2 2 3 2 4 2 4" xfId="4523" xr:uid="{00000000-0005-0000-0000-00005B110000}"/>
    <cellStyle name="Normal 4 2 2 3 2 4 2 4 2" xfId="37302" xr:uid="{00000000-0005-0000-0000-00005C110000}"/>
    <cellStyle name="Normal 4 2 2 3 2 4 2 4 3" xfId="22460" xr:uid="{00000000-0005-0000-0000-00005D110000}"/>
    <cellStyle name="Normal 4 2 2 3 2 4 2 5" xfId="8505" xr:uid="{00000000-0005-0000-0000-00005E110000}"/>
    <cellStyle name="Normal 4 2 2 3 2 4 2 5 2" xfId="39851" xr:uid="{00000000-0005-0000-0000-00005F110000}"/>
    <cellStyle name="Normal 4 2 2 3 2 4 2 5 3" xfId="26441" xr:uid="{00000000-0005-0000-0000-000060110000}"/>
    <cellStyle name="Normal 4 2 2 3 2 4 2 6" xfId="19039" xr:uid="{00000000-0005-0000-0000-000061110000}"/>
    <cellStyle name="Normal 4 2 2 3 2 4 2 7" xfId="32886" xr:uid="{00000000-0005-0000-0000-000062110000}"/>
    <cellStyle name="Normal 4 2 2 3 2 4 2 8" xfId="15058" xr:uid="{00000000-0005-0000-0000-000063110000}"/>
    <cellStyle name="Normal 4 2 2 3 2 4 3" xfId="1662" xr:uid="{00000000-0005-0000-0000-000064110000}"/>
    <cellStyle name="Normal 4 2 2 3 2 4 3 2" xfId="2659" xr:uid="{00000000-0005-0000-0000-000065110000}"/>
    <cellStyle name="Normal 4 2 2 3 2 4 3 2 2" xfId="7076" xr:uid="{00000000-0005-0000-0000-000066110000}"/>
    <cellStyle name="Normal 4 2 2 3 2 4 3 2 2 2" xfId="13109" xr:uid="{00000000-0005-0000-0000-000067110000}"/>
    <cellStyle name="Normal 4 2 2 3 2 4 3 2 2 2 2" xfId="44394" xr:uid="{00000000-0005-0000-0000-000068110000}"/>
    <cellStyle name="Normal 4 2 2 3 2 4 3 2 2 2 3" xfId="30984" xr:uid="{00000000-0005-0000-0000-000069110000}"/>
    <cellStyle name="Normal 4 2 2 3 2 4 3 2 2 3" xfId="38422" xr:uid="{00000000-0005-0000-0000-00006A110000}"/>
    <cellStyle name="Normal 4 2 2 3 2 4 3 2 2 4" xfId="25012" xr:uid="{00000000-0005-0000-0000-00006B110000}"/>
    <cellStyle name="Normal 4 2 2 3 2 4 3 2 3" xfId="10062" xr:uid="{00000000-0005-0000-0000-00006C110000}"/>
    <cellStyle name="Normal 4 2 2 3 2 4 3 2 3 2" xfId="41408" xr:uid="{00000000-0005-0000-0000-00006D110000}"/>
    <cellStyle name="Normal 4 2 2 3 2 4 3 2 3 3" xfId="27998" xr:uid="{00000000-0005-0000-0000-00006E110000}"/>
    <cellStyle name="Normal 4 2 2 3 2 4 3 2 4" xfId="20596" xr:uid="{00000000-0005-0000-0000-00006F110000}"/>
    <cellStyle name="Normal 4 2 2 3 2 4 3 2 5" xfId="35438" xr:uid="{00000000-0005-0000-0000-000070110000}"/>
    <cellStyle name="Normal 4 2 2 3 2 4 3 2 6" xfId="17610" xr:uid="{00000000-0005-0000-0000-000071110000}"/>
    <cellStyle name="Normal 4 2 2 3 2 4 3 3" xfId="6080" xr:uid="{00000000-0005-0000-0000-000072110000}"/>
    <cellStyle name="Normal 4 2 2 3 2 4 3 3 2" xfId="12113" xr:uid="{00000000-0005-0000-0000-000073110000}"/>
    <cellStyle name="Normal 4 2 2 3 2 4 3 3 2 2" xfId="43398" xr:uid="{00000000-0005-0000-0000-000074110000}"/>
    <cellStyle name="Normal 4 2 2 3 2 4 3 3 2 3" xfId="29988" xr:uid="{00000000-0005-0000-0000-000075110000}"/>
    <cellStyle name="Normal 4 2 2 3 2 4 3 3 3" xfId="24016" xr:uid="{00000000-0005-0000-0000-000076110000}"/>
    <cellStyle name="Normal 4 2 2 3 2 4 3 3 4" xfId="34442" xr:uid="{00000000-0005-0000-0000-000077110000}"/>
    <cellStyle name="Normal 4 2 2 3 2 4 3 3 5" xfId="16614" xr:uid="{00000000-0005-0000-0000-000078110000}"/>
    <cellStyle name="Normal 4 2 2 3 2 4 3 4" xfId="4089" xr:uid="{00000000-0005-0000-0000-000079110000}"/>
    <cellStyle name="Normal 4 2 2 3 2 4 3 4 2" xfId="36868" xr:uid="{00000000-0005-0000-0000-00007A110000}"/>
    <cellStyle name="Normal 4 2 2 3 2 4 3 4 3" xfId="22026" xr:uid="{00000000-0005-0000-0000-00007B110000}"/>
    <cellStyle name="Normal 4 2 2 3 2 4 3 5" xfId="9066" xr:uid="{00000000-0005-0000-0000-00007C110000}"/>
    <cellStyle name="Normal 4 2 2 3 2 4 3 5 2" xfId="40412" xr:uid="{00000000-0005-0000-0000-00007D110000}"/>
    <cellStyle name="Normal 4 2 2 3 2 4 3 5 3" xfId="27002" xr:uid="{00000000-0005-0000-0000-00007E110000}"/>
    <cellStyle name="Normal 4 2 2 3 2 4 3 6" xfId="19600" xr:uid="{00000000-0005-0000-0000-00007F110000}"/>
    <cellStyle name="Normal 4 2 2 3 2 4 3 7" xfId="32452" xr:uid="{00000000-0005-0000-0000-000080110000}"/>
    <cellStyle name="Normal 4 2 2 3 2 4 3 8" xfId="14624" xr:uid="{00000000-0005-0000-0000-000081110000}"/>
    <cellStyle name="Normal 4 2 2 3 2 4 4" xfId="2097" xr:uid="{00000000-0005-0000-0000-000082110000}"/>
    <cellStyle name="Normal 4 2 2 3 2 4 4 2" xfId="6515" xr:uid="{00000000-0005-0000-0000-000083110000}"/>
    <cellStyle name="Normal 4 2 2 3 2 4 4 2 2" xfId="12548" xr:uid="{00000000-0005-0000-0000-000084110000}"/>
    <cellStyle name="Normal 4 2 2 3 2 4 4 2 2 2" xfId="43833" xr:uid="{00000000-0005-0000-0000-000085110000}"/>
    <cellStyle name="Normal 4 2 2 3 2 4 4 2 2 3" xfId="30423" xr:uid="{00000000-0005-0000-0000-000086110000}"/>
    <cellStyle name="Normal 4 2 2 3 2 4 4 2 3" xfId="37861" xr:uid="{00000000-0005-0000-0000-000087110000}"/>
    <cellStyle name="Normal 4 2 2 3 2 4 4 2 4" xfId="24451" xr:uid="{00000000-0005-0000-0000-000088110000}"/>
    <cellStyle name="Normal 4 2 2 3 2 4 4 3" xfId="9501" xr:uid="{00000000-0005-0000-0000-000089110000}"/>
    <cellStyle name="Normal 4 2 2 3 2 4 4 3 2" xfId="40847" xr:uid="{00000000-0005-0000-0000-00008A110000}"/>
    <cellStyle name="Normal 4 2 2 3 2 4 4 3 3" xfId="27437" xr:uid="{00000000-0005-0000-0000-00008B110000}"/>
    <cellStyle name="Normal 4 2 2 3 2 4 4 4" xfId="20035" xr:uid="{00000000-0005-0000-0000-00008C110000}"/>
    <cellStyle name="Normal 4 2 2 3 2 4 4 5" xfId="34877" xr:uid="{00000000-0005-0000-0000-00008D110000}"/>
    <cellStyle name="Normal 4 2 2 3 2 4 4 6" xfId="17049" xr:uid="{00000000-0005-0000-0000-00008E110000}"/>
    <cellStyle name="Normal 4 2 2 3 2 4 5" xfId="5084" xr:uid="{00000000-0005-0000-0000-00008F110000}"/>
    <cellStyle name="Normal 4 2 2 3 2 4 5 2" xfId="11119" xr:uid="{00000000-0005-0000-0000-000090110000}"/>
    <cellStyle name="Normal 4 2 2 3 2 4 5 2 2" xfId="42404" xr:uid="{00000000-0005-0000-0000-000091110000}"/>
    <cellStyle name="Normal 4 2 2 3 2 4 5 2 3" xfId="28994" xr:uid="{00000000-0005-0000-0000-000092110000}"/>
    <cellStyle name="Normal 4 2 2 3 2 4 5 3" xfId="23021" xr:uid="{00000000-0005-0000-0000-000093110000}"/>
    <cellStyle name="Normal 4 2 2 3 2 4 5 4" xfId="33447" xr:uid="{00000000-0005-0000-0000-000094110000}"/>
    <cellStyle name="Normal 4 2 2 3 2 4 5 5" xfId="15619" xr:uid="{00000000-0005-0000-0000-000095110000}"/>
    <cellStyle name="Normal 4 2 2 3 2 4 6" xfId="3528" xr:uid="{00000000-0005-0000-0000-000096110000}"/>
    <cellStyle name="Normal 4 2 2 3 2 4 6 2" xfId="36307" xr:uid="{00000000-0005-0000-0000-000097110000}"/>
    <cellStyle name="Normal 4 2 2 3 2 4 6 3" xfId="21465" xr:uid="{00000000-0005-0000-0000-000098110000}"/>
    <cellStyle name="Normal 4 2 2 3 2 4 7" xfId="8071" xr:uid="{00000000-0005-0000-0000-000099110000}"/>
    <cellStyle name="Normal 4 2 2 3 2 4 7 2" xfId="39417" xr:uid="{00000000-0005-0000-0000-00009A110000}"/>
    <cellStyle name="Normal 4 2 2 3 2 4 7 3" xfId="26007" xr:uid="{00000000-0005-0000-0000-00009B110000}"/>
    <cellStyle name="Normal 4 2 2 3 2 4 8" xfId="18605" xr:uid="{00000000-0005-0000-0000-00009C110000}"/>
    <cellStyle name="Normal 4 2 2 3 2 4 9" xfId="31891" xr:uid="{00000000-0005-0000-0000-00009D110000}"/>
    <cellStyle name="Normal 4 2 2 3 2 5" xfId="275" xr:uid="{00000000-0005-0000-0000-00009E110000}"/>
    <cellStyle name="Normal 4 2 2 3 2 5 2" xfId="1330" xr:uid="{00000000-0005-0000-0000-00009F110000}"/>
    <cellStyle name="Normal 4 2 2 3 2 5 2 2" xfId="5748" xr:uid="{00000000-0005-0000-0000-0000A0110000}"/>
    <cellStyle name="Normal 4 2 2 3 2 5 2 2 2" xfId="11781" xr:uid="{00000000-0005-0000-0000-0000A1110000}"/>
    <cellStyle name="Normal 4 2 2 3 2 5 2 2 2 2" xfId="43066" xr:uid="{00000000-0005-0000-0000-0000A2110000}"/>
    <cellStyle name="Normal 4 2 2 3 2 5 2 2 2 3" xfId="29656" xr:uid="{00000000-0005-0000-0000-0000A3110000}"/>
    <cellStyle name="Normal 4 2 2 3 2 5 2 2 3" xfId="37405" xr:uid="{00000000-0005-0000-0000-0000A4110000}"/>
    <cellStyle name="Normal 4 2 2 3 2 5 2 2 4" xfId="23684" xr:uid="{00000000-0005-0000-0000-0000A5110000}"/>
    <cellStyle name="Normal 4 2 2 3 2 5 2 3" xfId="8734" xr:uid="{00000000-0005-0000-0000-0000A6110000}"/>
    <cellStyle name="Normal 4 2 2 3 2 5 2 3 2" xfId="40080" xr:uid="{00000000-0005-0000-0000-0000A7110000}"/>
    <cellStyle name="Normal 4 2 2 3 2 5 2 3 3" xfId="26670" xr:uid="{00000000-0005-0000-0000-0000A8110000}"/>
    <cellStyle name="Normal 4 2 2 3 2 5 2 4" xfId="19268" xr:uid="{00000000-0005-0000-0000-0000A9110000}"/>
    <cellStyle name="Normal 4 2 2 3 2 5 2 5" xfId="34110" xr:uid="{00000000-0005-0000-0000-0000AA110000}"/>
    <cellStyle name="Normal 4 2 2 3 2 5 2 6" xfId="16282" xr:uid="{00000000-0005-0000-0000-0000AB110000}"/>
    <cellStyle name="Normal 4 2 2 3 2 5 3" xfId="2327" xr:uid="{00000000-0005-0000-0000-0000AC110000}"/>
    <cellStyle name="Normal 4 2 2 3 2 5 3 2" xfId="6744" xr:uid="{00000000-0005-0000-0000-0000AD110000}"/>
    <cellStyle name="Normal 4 2 2 3 2 5 3 2 2" xfId="12777" xr:uid="{00000000-0005-0000-0000-0000AE110000}"/>
    <cellStyle name="Normal 4 2 2 3 2 5 3 2 2 2" xfId="44062" xr:uid="{00000000-0005-0000-0000-0000AF110000}"/>
    <cellStyle name="Normal 4 2 2 3 2 5 3 2 2 3" xfId="30652" xr:uid="{00000000-0005-0000-0000-0000B0110000}"/>
    <cellStyle name="Normal 4 2 2 3 2 5 3 2 3" xfId="38090" xr:uid="{00000000-0005-0000-0000-0000B1110000}"/>
    <cellStyle name="Normal 4 2 2 3 2 5 3 2 4" xfId="24680" xr:uid="{00000000-0005-0000-0000-0000B2110000}"/>
    <cellStyle name="Normal 4 2 2 3 2 5 3 3" xfId="9730" xr:uid="{00000000-0005-0000-0000-0000B3110000}"/>
    <cellStyle name="Normal 4 2 2 3 2 5 3 3 2" xfId="41076" xr:uid="{00000000-0005-0000-0000-0000B4110000}"/>
    <cellStyle name="Normal 4 2 2 3 2 5 3 3 3" xfId="27666" xr:uid="{00000000-0005-0000-0000-0000B5110000}"/>
    <cellStyle name="Normal 4 2 2 3 2 5 3 4" xfId="20264" xr:uid="{00000000-0005-0000-0000-0000B6110000}"/>
    <cellStyle name="Normal 4 2 2 3 2 5 3 5" xfId="35106" xr:uid="{00000000-0005-0000-0000-0000B7110000}"/>
    <cellStyle name="Normal 4 2 2 3 2 5 3 6" xfId="17278" xr:uid="{00000000-0005-0000-0000-0000B8110000}"/>
    <cellStyle name="Normal 4 2 2 3 2 5 4" xfId="4752" xr:uid="{00000000-0005-0000-0000-0000B9110000}"/>
    <cellStyle name="Normal 4 2 2 3 2 5 4 2" xfId="10786" xr:uid="{00000000-0005-0000-0000-0000BA110000}"/>
    <cellStyle name="Normal 4 2 2 3 2 5 4 2 2" xfId="42073" xr:uid="{00000000-0005-0000-0000-0000BB110000}"/>
    <cellStyle name="Normal 4 2 2 3 2 5 4 2 3" xfId="28663" xr:uid="{00000000-0005-0000-0000-0000BC110000}"/>
    <cellStyle name="Normal 4 2 2 3 2 5 4 3" xfId="22689" xr:uid="{00000000-0005-0000-0000-0000BD110000}"/>
    <cellStyle name="Normal 4 2 2 3 2 5 4 4" xfId="33115" xr:uid="{00000000-0005-0000-0000-0000BE110000}"/>
    <cellStyle name="Normal 4 2 2 3 2 5 4 5" xfId="15287" xr:uid="{00000000-0005-0000-0000-0000BF110000}"/>
    <cellStyle name="Normal 4 2 2 3 2 5 5" xfId="3757" xr:uid="{00000000-0005-0000-0000-0000C0110000}"/>
    <cellStyle name="Normal 4 2 2 3 2 5 5 2" xfId="36536" xr:uid="{00000000-0005-0000-0000-0000C1110000}"/>
    <cellStyle name="Normal 4 2 2 3 2 5 5 3" xfId="21694" xr:uid="{00000000-0005-0000-0000-0000C2110000}"/>
    <cellStyle name="Normal 4 2 2 3 2 5 6" xfId="7739" xr:uid="{00000000-0005-0000-0000-0000C3110000}"/>
    <cellStyle name="Normal 4 2 2 3 2 5 6 2" xfId="39085" xr:uid="{00000000-0005-0000-0000-0000C4110000}"/>
    <cellStyle name="Normal 4 2 2 3 2 5 6 3" xfId="25675" xr:uid="{00000000-0005-0000-0000-0000C5110000}"/>
    <cellStyle name="Normal 4 2 2 3 2 5 7" xfId="18273" xr:uid="{00000000-0005-0000-0000-0000C6110000}"/>
    <cellStyle name="Normal 4 2 2 3 2 5 8" xfId="32120" xr:uid="{00000000-0005-0000-0000-0000C7110000}"/>
    <cellStyle name="Normal 4 2 2 3 2 5 9" xfId="14292" xr:uid="{00000000-0005-0000-0000-0000C8110000}"/>
    <cellStyle name="Normal 4 2 2 3 2 6" xfId="725" xr:uid="{00000000-0005-0000-0000-0000C9110000}"/>
    <cellStyle name="Normal 4 2 2 3 2 6 2" xfId="2761" xr:uid="{00000000-0005-0000-0000-0000CA110000}"/>
    <cellStyle name="Normal 4 2 2 3 2 6 2 2" xfId="7178" xr:uid="{00000000-0005-0000-0000-0000CB110000}"/>
    <cellStyle name="Normal 4 2 2 3 2 6 2 2 2" xfId="13211" xr:uid="{00000000-0005-0000-0000-0000CC110000}"/>
    <cellStyle name="Normal 4 2 2 3 2 6 2 2 2 2" xfId="44496" xr:uid="{00000000-0005-0000-0000-0000CD110000}"/>
    <cellStyle name="Normal 4 2 2 3 2 6 2 2 2 3" xfId="31086" xr:uid="{00000000-0005-0000-0000-0000CE110000}"/>
    <cellStyle name="Normal 4 2 2 3 2 6 2 2 3" xfId="38524" xr:uid="{00000000-0005-0000-0000-0000CF110000}"/>
    <cellStyle name="Normal 4 2 2 3 2 6 2 2 4" xfId="25114" xr:uid="{00000000-0005-0000-0000-0000D0110000}"/>
    <cellStyle name="Normal 4 2 2 3 2 6 2 3" xfId="10164" xr:uid="{00000000-0005-0000-0000-0000D1110000}"/>
    <cellStyle name="Normal 4 2 2 3 2 6 2 3 2" xfId="41510" xr:uid="{00000000-0005-0000-0000-0000D2110000}"/>
    <cellStyle name="Normal 4 2 2 3 2 6 2 3 3" xfId="28100" xr:uid="{00000000-0005-0000-0000-0000D3110000}"/>
    <cellStyle name="Normal 4 2 2 3 2 6 2 4" xfId="20698" xr:uid="{00000000-0005-0000-0000-0000D4110000}"/>
    <cellStyle name="Normal 4 2 2 3 2 6 2 5" xfId="35540" xr:uid="{00000000-0005-0000-0000-0000D5110000}"/>
    <cellStyle name="Normal 4 2 2 3 2 6 2 6" xfId="17712" xr:uid="{00000000-0005-0000-0000-0000D6110000}"/>
    <cellStyle name="Normal 4 2 2 3 2 6 3" xfId="5186" xr:uid="{00000000-0005-0000-0000-0000D7110000}"/>
    <cellStyle name="Normal 4 2 2 3 2 6 3 2" xfId="11221" xr:uid="{00000000-0005-0000-0000-0000D8110000}"/>
    <cellStyle name="Normal 4 2 2 3 2 6 3 2 2" xfId="42506" xr:uid="{00000000-0005-0000-0000-0000D9110000}"/>
    <cellStyle name="Normal 4 2 2 3 2 6 3 2 3" xfId="29096" xr:uid="{00000000-0005-0000-0000-0000DA110000}"/>
    <cellStyle name="Normal 4 2 2 3 2 6 3 3" xfId="23123" xr:uid="{00000000-0005-0000-0000-0000DB110000}"/>
    <cellStyle name="Normal 4 2 2 3 2 6 3 4" xfId="33549" xr:uid="{00000000-0005-0000-0000-0000DC110000}"/>
    <cellStyle name="Normal 4 2 2 3 2 6 3 5" xfId="15721" xr:uid="{00000000-0005-0000-0000-0000DD110000}"/>
    <cellStyle name="Normal 4 2 2 3 2 6 4" xfId="4191" xr:uid="{00000000-0005-0000-0000-0000DE110000}"/>
    <cellStyle name="Normal 4 2 2 3 2 6 4 2" xfId="36970" xr:uid="{00000000-0005-0000-0000-0000DF110000}"/>
    <cellStyle name="Normal 4 2 2 3 2 6 4 3" xfId="22128" xr:uid="{00000000-0005-0000-0000-0000E0110000}"/>
    <cellStyle name="Normal 4 2 2 3 2 6 5" xfId="8173" xr:uid="{00000000-0005-0000-0000-0000E1110000}"/>
    <cellStyle name="Normal 4 2 2 3 2 6 5 2" xfId="39519" xr:uid="{00000000-0005-0000-0000-0000E2110000}"/>
    <cellStyle name="Normal 4 2 2 3 2 6 5 3" xfId="26109" xr:uid="{00000000-0005-0000-0000-0000E3110000}"/>
    <cellStyle name="Normal 4 2 2 3 2 6 6" xfId="18707" xr:uid="{00000000-0005-0000-0000-0000E4110000}"/>
    <cellStyle name="Normal 4 2 2 3 2 6 7" xfId="32554" xr:uid="{00000000-0005-0000-0000-0000E5110000}"/>
    <cellStyle name="Normal 4 2 2 3 2 6 8" xfId="14726" xr:uid="{00000000-0005-0000-0000-0000E6110000}"/>
    <cellStyle name="Normal 4 2 2 3 2 7" xfId="1228" xr:uid="{00000000-0005-0000-0000-0000E7110000}"/>
    <cellStyle name="Normal 4 2 2 3 2 7 2" xfId="2225" xr:uid="{00000000-0005-0000-0000-0000E8110000}"/>
    <cellStyle name="Normal 4 2 2 3 2 7 2 2" xfId="6642" xr:uid="{00000000-0005-0000-0000-0000E9110000}"/>
    <cellStyle name="Normal 4 2 2 3 2 7 2 2 2" xfId="12675" xr:uid="{00000000-0005-0000-0000-0000EA110000}"/>
    <cellStyle name="Normal 4 2 2 3 2 7 2 2 2 2" xfId="43960" xr:uid="{00000000-0005-0000-0000-0000EB110000}"/>
    <cellStyle name="Normal 4 2 2 3 2 7 2 2 2 3" xfId="30550" xr:uid="{00000000-0005-0000-0000-0000EC110000}"/>
    <cellStyle name="Normal 4 2 2 3 2 7 2 2 3" xfId="37988" xr:uid="{00000000-0005-0000-0000-0000ED110000}"/>
    <cellStyle name="Normal 4 2 2 3 2 7 2 2 4" xfId="24578" xr:uid="{00000000-0005-0000-0000-0000EE110000}"/>
    <cellStyle name="Normal 4 2 2 3 2 7 2 3" xfId="9628" xr:uid="{00000000-0005-0000-0000-0000EF110000}"/>
    <cellStyle name="Normal 4 2 2 3 2 7 2 3 2" xfId="40974" xr:uid="{00000000-0005-0000-0000-0000F0110000}"/>
    <cellStyle name="Normal 4 2 2 3 2 7 2 3 3" xfId="27564" xr:uid="{00000000-0005-0000-0000-0000F1110000}"/>
    <cellStyle name="Normal 4 2 2 3 2 7 2 4" xfId="20162" xr:uid="{00000000-0005-0000-0000-0000F2110000}"/>
    <cellStyle name="Normal 4 2 2 3 2 7 2 5" xfId="35004" xr:uid="{00000000-0005-0000-0000-0000F3110000}"/>
    <cellStyle name="Normal 4 2 2 3 2 7 2 6" xfId="17176" xr:uid="{00000000-0005-0000-0000-0000F4110000}"/>
    <cellStyle name="Normal 4 2 2 3 2 7 3" xfId="5646" xr:uid="{00000000-0005-0000-0000-0000F5110000}"/>
    <cellStyle name="Normal 4 2 2 3 2 7 3 2" xfId="11679" xr:uid="{00000000-0005-0000-0000-0000F6110000}"/>
    <cellStyle name="Normal 4 2 2 3 2 7 3 2 2" xfId="42964" xr:uid="{00000000-0005-0000-0000-0000F7110000}"/>
    <cellStyle name="Normal 4 2 2 3 2 7 3 2 3" xfId="29554" xr:uid="{00000000-0005-0000-0000-0000F8110000}"/>
    <cellStyle name="Normal 4 2 2 3 2 7 3 3" xfId="23582" xr:uid="{00000000-0005-0000-0000-0000F9110000}"/>
    <cellStyle name="Normal 4 2 2 3 2 7 3 4" xfId="34008" xr:uid="{00000000-0005-0000-0000-0000FA110000}"/>
    <cellStyle name="Normal 4 2 2 3 2 7 3 5" xfId="16180" xr:uid="{00000000-0005-0000-0000-0000FB110000}"/>
    <cellStyle name="Normal 4 2 2 3 2 7 4" xfId="3655" xr:uid="{00000000-0005-0000-0000-0000FC110000}"/>
    <cellStyle name="Normal 4 2 2 3 2 7 4 2" xfId="36434" xr:uid="{00000000-0005-0000-0000-0000FD110000}"/>
    <cellStyle name="Normal 4 2 2 3 2 7 4 3" xfId="21592" xr:uid="{00000000-0005-0000-0000-0000FE110000}"/>
    <cellStyle name="Normal 4 2 2 3 2 7 5" xfId="8632" xr:uid="{00000000-0005-0000-0000-0000FF110000}"/>
    <cellStyle name="Normal 4 2 2 3 2 7 5 2" xfId="39978" xr:uid="{00000000-0005-0000-0000-000000120000}"/>
    <cellStyle name="Normal 4 2 2 3 2 7 5 3" xfId="26568" xr:uid="{00000000-0005-0000-0000-000001120000}"/>
    <cellStyle name="Normal 4 2 2 3 2 7 6" xfId="19166" xr:uid="{00000000-0005-0000-0000-000002120000}"/>
    <cellStyle name="Normal 4 2 2 3 2 7 7" xfId="32018" xr:uid="{00000000-0005-0000-0000-000003120000}"/>
    <cellStyle name="Normal 4 2 2 3 2 7 8" xfId="14190" xr:uid="{00000000-0005-0000-0000-000004120000}"/>
    <cellStyle name="Normal 4 2 2 3 2 8" xfId="1765" xr:uid="{00000000-0005-0000-0000-000005120000}"/>
    <cellStyle name="Normal 4 2 2 3 2 8 2" xfId="6183" xr:uid="{00000000-0005-0000-0000-000006120000}"/>
    <cellStyle name="Normal 4 2 2 3 2 8 2 2" xfId="12216" xr:uid="{00000000-0005-0000-0000-000007120000}"/>
    <cellStyle name="Normal 4 2 2 3 2 8 2 2 2" xfId="43501" xr:uid="{00000000-0005-0000-0000-000008120000}"/>
    <cellStyle name="Normal 4 2 2 3 2 8 2 2 3" xfId="30091" xr:uid="{00000000-0005-0000-0000-000009120000}"/>
    <cellStyle name="Normal 4 2 2 3 2 8 2 3" xfId="37529" xr:uid="{00000000-0005-0000-0000-00000A120000}"/>
    <cellStyle name="Normal 4 2 2 3 2 8 2 4" xfId="24119" xr:uid="{00000000-0005-0000-0000-00000B120000}"/>
    <cellStyle name="Normal 4 2 2 3 2 8 3" xfId="9169" xr:uid="{00000000-0005-0000-0000-00000C120000}"/>
    <cellStyle name="Normal 4 2 2 3 2 8 3 2" xfId="40515" xr:uid="{00000000-0005-0000-0000-00000D120000}"/>
    <cellStyle name="Normal 4 2 2 3 2 8 3 3" xfId="27105" xr:uid="{00000000-0005-0000-0000-00000E120000}"/>
    <cellStyle name="Normal 4 2 2 3 2 8 4" xfId="19703" xr:uid="{00000000-0005-0000-0000-00000F120000}"/>
    <cellStyle name="Normal 4 2 2 3 2 8 5" xfId="34545" xr:uid="{00000000-0005-0000-0000-000010120000}"/>
    <cellStyle name="Normal 4 2 2 3 2 8 6" xfId="16717" xr:uid="{00000000-0005-0000-0000-000011120000}"/>
    <cellStyle name="Normal 4 2 2 3 2 9" xfId="4650" xr:uid="{00000000-0005-0000-0000-000012120000}"/>
    <cellStyle name="Normal 4 2 2 3 2 9 2" xfId="10684" xr:uid="{00000000-0005-0000-0000-000013120000}"/>
    <cellStyle name="Normal 4 2 2 3 2 9 2 2" xfId="41971" xr:uid="{00000000-0005-0000-0000-000014120000}"/>
    <cellStyle name="Normal 4 2 2 3 2 9 2 3" xfId="28561" xr:uid="{00000000-0005-0000-0000-000015120000}"/>
    <cellStyle name="Normal 4 2 2 3 2 9 3" xfId="22587" xr:uid="{00000000-0005-0000-0000-000016120000}"/>
    <cellStyle name="Normal 4 2 2 3 2 9 4" xfId="33013" xr:uid="{00000000-0005-0000-0000-000017120000}"/>
    <cellStyle name="Normal 4 2 2 3 2 9 5" xfId="15185" xr:uid="{00000000-0005-0000-0000-000018120000}"/>
    <cellStyle name="Normal 4 2 2 3 3" xfId="197" xr:uid="{00000000-0005-0000-0000-000019120000}"/>
    <cellStyle name="Normal 4 2 2 3 3 10" xfId="3220" xr:uid="{00000000-0005-0000-0000-00001A120000}"/>
    <cellStyle name="Normal 4 2 2 3 3 10 2" xfId="35999" xr:uid="{00000000-0005-0000-0000-00001B120000}"/>
    <cellStyle name="Normal 4 2 2 3 3 10 3" xfId="21157" xr:uid="{00000000-0005-0000-0000-00001C120000}"/>
    <cellStyle name="Normal 4 2 2 3 3 11" xfId="7661" xr:uid="{00000000-0005-0000-0000-00001D120000}"/>
    <cellStyle name="Normal 4 2 2 3 3 11 2" xfId="39007" xr:uid="{00000000-0005-0000-0000-00001E120000}"/>
    <cellStyle name="Normal 4 2 2 3 3 11 3" xfId="25597" xr:uid="{00000000-0005-0000-0000-00001F120000}"/>
    <cellStyle name="Normal 4 2 2 3 3 12" xfId="18195" xr:uid="{00000000-0005-0000-0000-000020120000}"/>
    <cellStyle name="Normal 4 2 2 3 3 13" xfId="31583" xr:uid="{00000000-0005-0000-0000-000021120000}"/>
    <cellStyle name="Normal 4 2 2 3 3 14" xfId="13755" xr:uid="{00000000-0005-0000-0000-000022120000}"/>
    <cellStyle name="Normal 4 2 2 3 3 2" xfId="419" xr:uid="{00000000-0005-0000-0000-000023120000}"/>
    <cellStyle name="Normal 4 2 2 3 3 2 10" xfId="13859" xr:uid="{00000000-0005-0000-0000-000024120000}"/>
    <cellStyle name="Normal 4 2 2 3 3 2 2" xfId="853" xr:uid="{00000000-0005-0000-0000-000025120000}"/>
    <cellStyle name="Normal 4 2 2 3 3 2 2 2" xfId="2889" xr:uid="{00000000-0005-0000-0000-000026120000}"/>
    <cellStyle name="Normal 4 2 2 3 3 2 2 2 2" xfId="7306" xr:uid="{00000000-0005-0000-0000-000027120000}"/>
    <cellStyle name="Normal 4 2 2 3 3 2 2 2 2 2" xfId="13339" xr:uid="{00000000-0005-0000-0000-000028120000}"/>
    <cellStyle name="Normal 4 2 2 3 3 2 2 2 2 2 2" xfId="44624" xr:uid="{00000000-0005-0000-0000-000029120000}"/>
    <cellStyle name="Normal 4 2 2 3 3 2 2 2 2 2 3" xfId="31214" xr:uid="{00000000-0005-0000-0000-00002A120000}"/>
    <cellStyle name="Normal 4 2 2 3 3 2 2 2 2 3" xfId="38652" xr:uid="{00000000-0005-0000-0000-00002B120000}"/>
    <cellStyle name="Normal 4 2 2 3 3 2 2 2 2 4" xfId="25242" xr:uid="{00000000-0005-0000-0000-00002C120000}"/>
    <cellStyle name="Normal 4 2 2 3 3 2 2 2 3" xfId="10292" xr:uid="{00000000-0005-0000-0000-00002D120000}"/>
    <cellStyle name="Normal 4 2 2 3 3 2 2 2 3 2" xfId="41638" xr:uid="{00000000-0005-0000-0000-00002E120000}"/>
    <cellStyle name="Normal 4 2 2 3 3 2 2 2 3 3" xfId="28228" xr:uid="{00000000-0005-0000-0000-00002F120000}"/>
    <cellStyle name="Normal 4 2 2 3 3 2 2 2 4" xfId="20826" xr:uid="{00000000-0005-0000-0000-000030120000}"/>
    <cellStyle name="Normal 4 2 2 3 3 2 2 2 5" xfId="35668" xr:uid="{00000000-0005-0000-0000-000031120000}"/>
    <cellStyle name="Normal 4 2 2 3 3 2 2 2 6" xfId="17840" xr:uid="{00000000-0005-0000-0000-000032120000}"/>
    <cellStyle name="Normal 4 2 2 3 3 2 2 3" xfId="5314" xr:uid="{00000000-0005-0000-0000-000033120000}"/>
    <cellStyle name="Normal 4 2 2 3 3 2 2 3 2" xfId="11348" xr:uid="{00000000-0005-0000-0000-000034120000}"/>
    <cellStyle name="Normal 4 2 2 3 3 2 2 3 2 2" xfId="42633" xr:uid="{00000000-0005-0000-0000-000035120000}"/>
    <cellStyle name="Normal 4 2 2 3 3 2 2 3 2 3" xfId="29223" xr:uid="{00000000-0005-0000-0000-000036120000}"/>
    <cellStyle name="Normal 4 2 2 3 3 2 2 3 3" xfId="23251" xr:uid="{00000000-0005-0000-0000-000037120000}"/>
    <cellStyle name="Normal 4 2 2 3 3 2 2 3 4" xfId="33677" xr:uid="{00000000-0005-0000-0000-000038120000}"/>
    <cellStyle name="Normal 4 2 2 3 3 2 2 3 5" xfId="15849" xr:uid="{00000000-0005-0000-0000-000039120000}"/>
    <cellStyle name="Normal 4 2 2 3 3 2 2 4" xfId="4319" xr:uid="{00000000-0005-0000-0000-00003A120000}"/>
    <cellStyle name="Normal 4 2 2 3 3 2 2 4 2" xfId="37098" xr:uid="{00000000-0005-0000-0000-00003B120000}"/>
    <cellStyle name="Normal 4 2 2 3 3 2 2 4 3" xfId="22256" xr:uid="{00000000-0005-0000-0000-00003C120000}"/>
    <cellStyle name="Normal 4 2 2 3 3 2 2 5" xfId="8301" xr:uid="{00000000-0005-0000-0000-00003D120000}"/>
    <cellStyle name="Normal 4 2 2 3 3 2 2 5 2" xfId="39647" xr:uid="{00000000-0005-0000-0000-00003E120000}"/>
    <cellStyle name="Normal 4 2 2 3 3 2 2 5 3" xfId="26237" xr:uid="{00000000-0005-0000-0000-00003F120000}"/>
    <cellStyle name="Normal 4 2 2 3 3 2 2 6" xfId="18835" xr:uid="{00000000-0005-0000-0000-000040120000}"/>
    <cellStyle name="Normal 4 2 2 3 3 2 2 7" xfId="32682" xr:uid="{00000000-0005-0000-0000-000041120000}"/>
    <cellStyle name="Normal 4 2 2 3 3 2 2 8" xfId="14854" xr:uid="{00000000-0005-0000-0000-000042120000}"/>
    <cellStyle name="Normal 4 2 2 3 3 2 3" xfId="1458" xr:uid="{00000000-0005-0000-0000-000043120000}"/>
    <cellStyle name="Normal 4 2 2 3 3 2 3 2" xfId="2455" xr:uid="{00000000-0005-0000-0000-000044120000}"/>
    <cellStyle name="Normal 4 2 2 3 3 2 3 2 2" xfId="6872" xr:uid="{00000000-0005-0000-0000-000045120000}"/>
    <cellStyle name="Normal 4 2 2 3 3 2 3 2 2 2" xfId="12905" xr:uid="{00000000-0005-0000-0000-000046120000}"/>
    <cellStyle name="Normal 4 2 2 3 3 2 3 2 2 2 2" xfId="44190" xr:uid="{00000000-0005-0000-0000-000047120000}"/>
    <cellStyle name="Normal 4 2 2 3 3 2 3 2 2 2 3" xfId="30780" xr:uid="{00000000-0005-0000-0000-000048120000}"/>
    <cellStyle name="Normal 4 2 2 3 3 2 3 2 2 3" xfId="38218" xr:uid="{00000000-0005-0000-0000-000049120000}"/>
    <cellStyle name="Normal 4 2 2 3 3 2 3 2 2 4" xfId="24808" xr:uid="{00000000-0005-0000-0000-00004A120000}"/>
    <cellStyle name="Normal 4 2 2 3 3 2 3 2 3" xfId="9858" xr:uid="{00000000-0005-0000-0000-00004B120000}"/>
    <cellStyle name="Normal 4 2 2 3 3 2 3 2 3 2" xfId="41204" xr:uid="{00000000-0005-0000-0000-00004C120000}"/>
    <cellStyle name="Normal 4 2 2 3 3 2 3 2 3 3" xfId="27794" xr:uid="{00000000-0005-0000-0000-00004D120000}"/>
    <cellStyle name="Normal 4 2 2 3 3 2 3 2 4" xfId="20392" xr:uid="{00000000-0005-0000-0000-00004E120000}"/>
    <cellStyle name="Normal 4 2 2 3 3 2 3 2 5" xfId="35234" xr:uid="{00000000-0005-0000-0000-00004F120000}"/>
    <cellStyle name="Normal 4 2 2 3 3 2 3 2 6" xfId="17406" xr:uid="{00000000-0005-0000-0000-000050120000}"/>
    <cellStyle name="Normal 4 2 2 3 3 2 3 3" xfId="5876" xr:uid="{00000000-0005-0000-0000-000051120000}"/>
    <cellStyle name="Normal 4 2 2 3 3 2 3 3 2" xfId="11909" xr:uid="{00000000-0005-0000-0000-000052120000}"/>
    <cellStyle name="Normal 4 2 2 3 3 2 3 3 2 2" xfId="43194" xr:uid="{00000000-0005-0000-0000-000053120000}"/>
    <cellStyle name="Normal 4 2 2 3 3 2 3 3 2 3" xfId="29784" xr:uid="{00000000-0005-0000-0000-000054120000}"/>
    <cellStyle name="Normal 4 2 2 3 3 2 3 3 3" xfId="23812" xr:uid="{00000000-0005-0000-0000-000055120000}"/>
    <cellStyle name="Normal 4 2 2 3 3 2 3 3 4" xfId="34238" xr:uid="{00000000-0005-0000-0000-000056120000}"/>
    <cellStyle name="Normal 4 2 2 3 3 2 3 3 5" xfId="16410" xr:uid="{00000000-0005-0000-0000-000057120000}"/>
    <cellStyle name="Normal 4 2 2 3 3 2 3 4" xfId="3885" xr:uid="{00000000-0005-0000-0000-000058120000}"/>
    <cellStyle name="Normal 4 2 2 3 3 2 3 4 2" xfId="36664" xr:uid="{00000000-0005-0000-0000-000059120000}"/>
    <cellStyle name="Normal 4 2 2 3 3 2 3 4 3" xfId="21822" xr:uid="{00000000-0005-0000-0000-00005A120000}"/>
    <cellStyle name="Normal 4 2 2 3 3 2 3 5" xfId="8862" xr:uid="{00000000-0005-0000-0000-00005B120000}"/>
    <cellStyle name="Normal 4 2 2 3 3 2 3 5 2" xfId="40208" xr:uid="{00000000-0005-0000-0000-00005C120000}"/>
    <cellStyle name="Normal 4 2 2 3 3 2 3 5 3" xfId="26798" xr:uid="{00000000-0005-0000-0000-00005D120000}"/>
    <cellStyle name="Normal 4 2 2 3 3 2 3 6" xfId="19396" xr:uid="{00000000-0005-0000-0000-00005E120000}"/>
    <cellStyle name="Normal 4 2 2 3 3 2 3 7" xfId="32248" xr:uid="{00000000-0005-0000-0000-00005F120000}"/>
    <cellStyle name="Normal 4 2 2 3 3 2 3 8" xfId="14420" xr:uid="{00000000-0005-0000-0000-000060120000}"/>
    <cellStyle name="Normal 4 2 2 3 3 2 4" xfId="1893" xr:uid="{00000000-0005-0000-0000-000061120000}"/>
    <cellStyle name="Normal 4 2 2 3 3 2 4 2" xfId="6311" xr:uid="{00000000-0005-0000-0000-000062120000}"/>
    <cellStyle name="Normal 4 2 2 3 3 2 4 2 2" xfId="12344" xr:uid="{00000000-0005-0000-0000-000063120000}"/>
    <cellStyle name="Normal 4 2 2 3 3 2 4 2 2 2" xfId="43629" xr:uid="{00000000-0005-0000-0000-000064120000}"/>
    <cellStyle name="Normal 4 2 2 3 3 2 4 2 2 3" xfId="30219" xr:uid="{00000000-0005-0000-0000-000065120000}"/>
    <cellStyle name="Normal 4 2 2 3 3 2 4 2 3" xfId="37657" xr:uid="{00000000-0005-0000-0000-000066120000}"/>
    <cellStyle name="Normal 4 2 2 3 3 2 4 2 4" xfId="24247" xr:uid="{00000000-0005-0000-0000-000067120000}"/>
    <cellStyle name="Normal 4 2 2 3 3 2 4 3" xfId="9297" xr:uid="{00000000-0005-0000-0000-000068120000}"/>
    <cellStyle name="Normal 4 2 2 3 3 2 4 3 2" xfId="40643" xr:uid="{00000000-0005-0000-0000-000069120000}"/>
    <cellStyle name="Normal 4 2 2 3 3 2 4 3 3" xfId="27233" xr:uid="{00000000-0005-0000-0000-00006A120000}"/>
    <cellStyle name="Normal 4 2 2 3 3 2 4 4" xfId="19831" xr:uid="{00000000-0005-0000-0000-00006B120000}"/>
    <cellStyle name="Normal 4 2 2 3 3 2 4 5" xfId="34673" xr:uid="{00000000-0005-0000-0000-00006C120000}"/>
    <cellStyle name="Normal 4 2 2 3 3 2 4 6" xfId="16845" xr:uid="{00000000-0005-0000-0000-00006D120000}"/>
    <cellStyle name="Normal 4 2 2 3 3 2 5" xfId="4880" xr:uid="{00000000-0005-0000-0000-00006E120000}"/>
    <cellStyle name="Normal 4 2 2 3 3 2 5 2" xfId="10915" xr:uid="{00000000-0005-0000-0000-00006F120000}"/>
    <cellStyle name="Normal 4 2 2 3 3 2 5 2 2" xfId="42200" xr:uid="{00000000-0005-0000-0000-000070120000}"/>
    <cellStyle name="Normal 4 2 2 3 3 2 5 2 3" xfId="28790" xr:uid="{00000000-0005-0000-0000-000071120000}"/>
    <cellStyle name="Normal 4 2 2 3 3 2 5 3" xfId="22817" xr:uid="{00000000-0005-0000-0000-000072120000}"/>
    <cellStyle name="Normal 4 2 2 3 3 2 5 4" xfId="33243" xr:uid="{00000000-0005-0000-0000-000073120000}"/>
    <cellStyle name="Normal 4 2 2 3 3 2 5 5" xfId="15415" xr:uid="{00000000-0005-0000-0000-000074120000}"/>
    <cellStyle name="Normal 4 2 2 3 3 2 6" xfId="3324" xr:uid="{00000000-0005-0000-0000-000075120000}"/>
    <cellStyle name="Normal 4 2 2 3 3 2 6 2" xfId="36103" xr:uid="{00000000-0005-0000-0000-000076120000}"/>
    <cellStyle name="Normal 4 2 2 3 3 2 6 3" xfId="21261" xr:uid="{00000000-0005-0000-0000-000077120000}"/>
    <cellStyle name="Normal 4 2 2 3 3 2 7" xfId="7867" xr:uid="{00000000-0005-0000-0000-000078120000}"/>
    <cellStyle name="Normal 4 2 2 3 3 2 7 2" xfId="39213" xr:uid="{00000000-0005-0000-0000-000079120000}"/>
    <cellStyle name="Normal 4 2 2 3 3 2 7 3" xfId="25803" xr:uid="{00000000-0005-0000-0000-00007A120000}"/>
    <cellStyle name="Normal 4 2 2 3 3 2 8" xfId="18401" xr:uid="{00000000-0005-0000-0000-00007B120000}"/>
    <cellStyle name="Normal 4 2 2 3 3 2 9" xfId="31687" xr:uid="{00000000-0005-0000-0000-00007C120000}"/>
    <cellStyle name="Normal 4 2 2 3 3 3" xfId="521" xr:uid="{00000000-0005-0000-0000-00007D120000}"/>
    <cellStyle name="Normal 4 2 2 3 3 3 10" xfId="13961" xr:uid="{00000000-0005-0000-0000-00007E120000}"/>
    <cellStyle name="Normal 4 2 2 3 3 3 2" xfId="955" xr:uid="{00000000-0005-0000-0000-00007F120000}"/>
    <cellStyle name="Normal 4 2 2 3 3 3 2 2" xfId="2991" xr:uid="{00000000-0005-0000-0000-000080120000}"/>
    <cellStyle name="Normal 4 2 2 3 3 3 2 2 2" xfId="7408" xr:uid="{00000000-0005-0000-0000-000081120000}"/>
    <cellStyle name="Normal 4 2 2 3 3 3 2 2 2 2" xfId="13441" xr:uid="{00000000-0005-0000-0000-000082120000}"/>
    <cellStyle name="Normal 4 2 2 3 3 3 2 2 2 2 2" xfId="44726" xr:uid="{00000000-0005-0000-0000-000083120000}"/>
    <cellStyle name="Normal 4 2 2 3 3 3 2 2 2 2 3" xfId="31316" xr:uid="{00000000-0005-0000-0000-000084120000}"/>
    <cellStyle name="Normal 4 2 2 3 3 3 2 2 2 3" xfId="38754" xr:uid="{00000000-0005-0000-0000-000085120000}"/>
    <cellStyle name="Normal 4 2 2 3 3 3 2 2 2 4" xfId="25344" xr:uid="{00000000-0005-0000-0000-000086120000}"/>
    <cellStyle name="Normal 4 2 2 3 3 3 2 2 3" xfId="10394" xr:uid="{00000000-0005-0000-0000-000087120000}"/>
    <cellStyle name="Normal 4 2 2 3 3 3 2 2 3 2" xfId="41740" xr:uid="{00000000-0005-0000-0000-000088120000}"/>
    <cellStyle name="Normal 4 2 2 3 3 3 2 2 3 3" xfId="28330" xr:uid="{00000000-0005-0000-0000-000089120000}"/>
    <cellStyle name="Normal 4 2 2 3 3 3 2 2 4" xfId="20928" xr:uid="{00000000-0005-0000-0000-00008A120000}"/>
    <cellStyle name="Normal 4 2 2 3 3 3 2 2 5" xfId="35770" xr:uid="{00000000-0005-0000-0000-00008B120000}"/>
    <cellStyle name="Normal 4 2 2 3 3 3 2 2 6" xfId="17942" xr:uid="{00000000-0005-0000-0000-00008C120000}"/>
    <cellStyle name="Normal 4 2 2 3 3 3 2 3" xfId="5416" xr:uid="{00000000-0005-0000-0000-00008D120000}"/>
    <cellStyle name="Normal 4 2 2 3 3 3 2 3 2" xfId="11450" xr:uid="{00000000-0005-0000-0000-00008E120000}"/>
    <cellStyle name="Normal 4 2 2 3 3 3 2 3 2 2" xfId="42735" xr:uid="{00000000-0005-0000-0000-00008F120000}"/>
    <cellStyle name="Normal 4 2 2 3 3 3 2 3 2 3" xfId="29325" xr:uid="{00000000-0005-0000-0000-000090120000}"/>
    <cellStyle name="Normal 4 2 2 3 3 3 2 3 3" xfId="23353" xr:uid="{00000000-0005-0000-0000-000091120000}"/>
    <cellStyle name="Normal 4 2 2 3 3 3 2 3 4" xfId="33779" xr:uid="{00000000-0005-0000-0000-000092120000}"/>
    <cellStyle name="Normal 4 2 2 3 3 3 2 3 5" xfId="15951" xr:uid="{00000000-0005-0000-0000-000093120000}"/>
    <cellStyle name="Normal 4 2 2 3 3 3 2 4" xfId="4421" xr:uid="{00000000-0005-0000-0000-000094120000}"/>
    <cellStyle name="Normal 4 2 2 3 3 3 2 4 2" xfId="37200" xr:uid="{00000000-0005-0000-0000-000095120000}"/>
    <cellStyle name="Normal 4 2 2 3 3 3 2 4 3" xfId="22358" xr:uid="{00000000-0005-0000-0000-000096120000}"/>
    <cellStyle name="Normal 4 2 2 3 3 3 2 5" xfId="8403" xr:uid="{00000000-0005-0000-0000-000097120000}"/>
    <cellStyle name="Normal 4 2 2 3 3 3 2 5 2" xfId="39749" xr:uid="{00000000-0005-0000-0000-000098120000}"/>
    <cellStyle name="Normal 4 2 2 3 3 3 2 5 3" xfId="26339" xr:uid="{00000000-0005-0000-0000-000099120000}"/>
    <cellStyle name="Normal 4 2 2 3 3 3 2 6" xfId="18937" xr:uid="{00000000-0005-0000-0000-00009A120000}"/>
    <cellStyle name="Normal 4 2 2 3 3 3 2 7" xfId="32784" xr:uid="{00000000-0005-0000-0000-00009B120000}"/>
    <cellStyle name="Normal 4 2 2 3 3 3 2 8" xfId="14956" xr:uid="{00000000-0005-0000-0000-00009C120000}"/>
    <cellStyle name="Normal 4 2 2 3 3 3 3" xfId="1560" xr:uid="{00000000-0005-0000-0000-00009D120000}"/>
    <cellStyle name="Normal 4 2 2 3 3 3 3 2" xfId="2557" xr:uid="{00000000-0005-0000-0000-00009E120000}"/>
    <cellStyle name="Normal 4 2 2 3 3 3 3 2 2" xfId="6974" xr:uid="{00000000-0005-0000-0000-00009F120000}"/>
    <cellStyle name="Normal 4 2 2 3 3 3 3 2 2 2" xfId="13007" xr:uid="{00000000-0005-0000-0000-0000A0120000}"/>
    <cellStyle name="Normal 4 2 2 3 3 3 3 2 2 2 2" xfId="44292" xr:uid="{00000000-0005-0000-0000-0000A1120000}"/>
    <cellStyle name="Normal 4 2 2 3 3 3 3 2 2 2 3" xfId="30882" xr:uid="{00000000-0005-0000-0000-0000A2120000}"/>
    <cellStyle name="Normal 4 2 2 3 3 3 3 2 2 3" xfId="38320" xr:uid="{00000000-0005-0000-0000-0000A3120000}"/>
    <cellStyle name="Normal 4 2 2 3 3 3 3 2 2 4" xfId="24910" xr:uid="{00000000-0005-0000-0000-0000A4120000}"/>
    <cellStyle name="Normal 4 2 2 3 3 3 3 2 3" xfId="9960" xr:uid="{00000000-0005-0000-0000-0000A5120000}"/>
    <cellStyle name="Normal 4 2 2 3 3 3 3 2 3 2" xfId="41306" xr:uid="{00000000-0005-0000-0000-0000A6120000}"/>
    <cellStyle name="Normal 4 2 2 3 3 3 3 2 3 3" xfId="27896" xr:uid="{00000000-0005-0000-0000-0000A7120000}"/>
    <cellStyle name="Normal 4 2 2 3 3 3 3 2 4" xfId="20494" xr:uid="{00000000-0005-0000-0000-0000A8120000}"/>
    <cellStyle name="Normal 4 2 2 3 3 3 3 2 5" xfId="35336" xr:uid="{00000000-0005-0000-0000-0000A9120000}"/>
    <cellStyle name="Normal 4 2 2 3 3 3 3 2 6" xfId="17508" xr:uid="{00000000-0005-0000-0000-0000AA120000}"/>
    <cellStyle name="Normal 4 2 2 3 3 3 3 3" xfId="5978" xr:uid="{00000000-0005-0000-0000-0000AB120000}"/>
    <cellStyle name="Normal 4 2 2 3 3 3 3 3 2" xfId="12011" xr:uid="{00000000-0005-0000-0000-0000AC120000}"/>
    <cellStyle name="Normal 4 2 2 3 3 3 3 3 2 2" xfId="43296" xr:uid="{00000000-0005-0000-0000-0000AD120000}"/>
    <cellStyle name="Normal 4 2 2 3 3 3 3 3 2 3" xfId="29886" xr:uid="{00000000-0005-0000-0000-0000AE120000}"/>
    <cellStyle name="Normal 4 2 2 3 3 3 3 3 3" xfId="23914" xr:uid="{00000000-0005-0000-0000-0000AF120000}"/>
    <cellStyle name="Normal 4 2 2 3 3 3 3 3 4" xfId="34340" xr:uid="{00000000-0005-0000-0000-0000B0120000}"/>
    <cellStyle name="Normal 4 2 2 3 3 3 3 3 5" xfId="16512" xr:uid="{00000000-0005-0000-0000-0000B1120000}"/>
    <cellStyle name="Normal 4 2 2 3 3 3 3 4" xfId="3987" xr:uid="{00000000-0005-0000-0000-0000B2120000}"/>
    <cellStyle name="Normal 4 2 2 3 3 3 3 4 2" xfId="36766" xr:uid="{00000000-0005-0000-0000-0000B3120000}"/>
    <cellStyle name="Normal 4 2 2 3 3 3 3 4 3" xfId="21924" xr:uid="{00000000-0005-0000-0000-0000B4120000}"/>
    <cellStyle name="Normal 4 2 2 3 3 3 3 5" xfId="8964" xr:uid="{00000000-0005-0000-0000-0000B5120000}"/>
    <cellStyle name="Normal 4 2 2 3 3 3 3 5 2" xfId="40310" xr:uid="{00000000-0005-0000-0000-0000B6120000}"/>
    <cellStyle name="Normal 4 2 2 3 3 3 3 5 3" xfId="26900" xr:uid="{00000000-0005-0000-0000-0000B7120000}"/>
    <cellStyle name="Normal 4 2 2 3 3 3 3 6" xfId="19498" xr:uid="{00000000-0005-0000-0000-0000B8120000}"/>
    <cellStyle name="Normal 4 2 2 3 3 3 3 7" xfId="32350" xr:uid="{00000000-0005-0000-0000-0000B9120000}"/>
    <cellStyle name="Normal 4 2 2 3 3 3 3 8" xfId="14522" xr:uid="{00000000-0005-0000-0000-0000BA120000}"/>
    <cellStyle name="Normal 4 2 2 3 3 3 4" xfId="1995" xr:uid="{00000000-0005-0000-0000-0000BB120000}"/>
    <cellStyle name="Normal 4 2 2 3 3 3 4 2" xfId="6413" xr:uid="{00000000-0005-0000-0000-0000BC120000}"/>
    <cellStyle name="Normal 4 2 2 3 3 3 4 2 2" xfId="12446" xr:uid="{00000000-0005-0000-0000-0000BD120000}"/>
    <cellStyle name="Normal 4 2 2 3 3 3 4 2 2 2" xfId="43731" xr:uid="{00000000-0005-0000-0000-0000BE120000}"/>
    <cellStyle name="Normal 4 2 2 3 3 3 4 2 2 3" xfId="30321" xr:uid="{00000000-0005-0000-0000-0000BF120000}"/>
    <cellStyle name="Normal 4 2 2 3 3 3 4 2 3" xfId="37759" xr:uid="{00000000-0005-0000-0000-0000C0120000}"/>
    <cellStyle name="Normal 4 2 2 3 3 3 4 2 4" xfId="24349" xr:uid="{00000000-0005-0000-0000-0000C1120000}"/>
    <cellStyle name="Normal 4 2 2 3 3 3 4 3" xfId="9399" xr:uid="{00000000-0005-0000-0000-0000C2120000}"/>
    <cellStyle name="Normal 4 2 2 3 3 3 4 3 2" xfId="40745" xr:uid="{00000000-0005-0000-0000-0000C3120000}"/>
    <cellStyle name="Normal 4 2 2 3 3 3 4 3 3" xfId="27335" xr:uid="{00000000-0005-0000-0000-0000C4120000}"/>
    <cellStyle name="Normal 4 2 2 3 3 3 4 4" xfId="19933" xr:uid="{00000000-0005-0000-0000-0000C5120000}"/>
    <cellStyle name="Normal 4 2 2 3 3 3 4 5" xfId="34775" xr:uid="{00000000-0005-0000-0000-0000C6120000}"/>
    <cellStyle name="Normal 4 2 2 3 3 3 4 6" xfId="16947" xr:uid="{00000000-0005-0000-0000-0000C7120000}"/>
    <cellStyle name="Normal 4 2 2 3 3 3 5" xfId="4982" xr:uid="{00000000-0005-0000-0000-0000C8120000}"/>
    <cellStyle name="Normal 4 2 2 3 3 3 5 2" xfId="11017" xr:uid="{00000000-0005-0000-0000-0000C9120000}"/>
    <cellStyle name="Normal 4 2 2 3 3 3 5 2 2" xfId="42302" xr:uid="{00000000-0005-0000-0000-0000CA120000}"/>
    <cellStyle name="Normal 4 2 2 3 3 3 5 2 3" xfId="28892" xr:uid="{00000000-0005-0000-0000-0000CB120000}"/>
    <cellStyle name="Normal 4 2 2 3 3 3 5 3" xfId="22919" xr:uid="{00000000-0005-0000-0000-0000CC120000}"/>
    <cellStyle name="Normal 4 2 2 3 3 3 5 4" xfId="33345" xr:uid="{00000000-0005-0000-0000-0000CD120000}"/>
    <cellStyle name="Normal 4 2 2 3 3 3 5 5" xfId="15517" xr:uid="{00000000-0005-0000-0000-0000CE120000}"/>
    <cellStyle name="Normal 4 2 2 3 3 3 6" xfId="3426" xr:uid="{00000000-0005-0000-0000-0000CF120000}"/>
    <cellStyle name="Normal 4 2 2 3 3 3 6 2" xfId="36205" xr:uid="{00000000-0005-0000-0000-0000D0120000}"/>
    <cellStyle name="Normal 4 2 2 3 3 3 6 3" xfId="21363" xr:uid="{00000000-0005-0000-0000-0000D1120000}"/>
    <cellStyle name="Normal 4 2 2 3 3 3 7" xfId="7969" xr:uid="{00000000-0005-0000-0000-0000D2120000}"/>
    <cellStyle name="Normal 4 2 2 3 3 3 7 2" xfId="39315" xr:uid="{00000000-0005-0000-0000-0000D3120000}"/>
    <cellStyle name="Normal 4 2 2 3 3 3 7 3" xfId="25905" xr:uid="{00000000-0005-0000-0000-0000D4120000}"/>
    <cellStyle name="Normal 4 2 2 3 3 3 8" xfId="18503" xr:uid="{00000000-0005-0000-0000-0000D5120000}"/>
    <cellStyle name="Normal 4 2 2 3 3 3 9" xfId="31789" xr:uid="{00000000-0005-0000-0000-0000D6120000}"/>
    <cellStyle name="Normal 4 2 2 3 3 4" xfId="647" xr:uid="{00000000-0005-0000-0000-0000D7120000}"/>
    <cellStyle name="Normal 4 2 2 3 3 4 10" xfId="14087" xr:uid="{00000000-0005-0000-0000-0000D8120000}"/>
    <cellStyle name="Normal 4 2 2 3 3 4 2" xfId="1081" xr:uid="{00000000-0005-0000-0000-0000D9120000}"/>
    <cellStyle name="Normal 4 2 2 3 3 4 2 2" xfId="3117" xr:uid="{00000000-0005-0000-0000-0000DA120000}"/>
    <cellStyle name="Normal 4 2 2 3 3 4 2 2 2" xfId="7534" xr:uid="{00000000-0005-0000-0000-0000DB120000}"/>
    <cellStyle name="Normal 4 2 2 3 3 4 2 2 2 2" xfId="13567" xr:uid="{00000000-0005-0000-0000-0000DC120000}"/>
    <cellStyle name="Normal 4 2 2 3 3 4 2 2 2 2 2" xfId="44852" xr:uid="{00000000-0005-0000-0000-0000DD120000}"/>
    <cellStyle name="Normal 4 2 2 3 3 4 2 2 2 2 3" xfId="31442" xr:uid="{00000000-0005-0000-0000-0000DE120000}"/>
    <cellStyle name="Normal 4 2 2 3 3 4 2 2 2 3" xfId="38880" xr:uid="{00000000-0005-0000-0000-0000DF120000}"/>
    <cellStyle name="Normal 4 2 2 3 3 4 2 2 2 4" xfId="25470" xr:uid="{00000000-0005-0000-0000-0000E0120000}"/>
    <cellStyle name="Normal 4 2 2 3 3 4 2 2 3" xfId="10520" xr:uid="{00000000-0005-0000-0000-0000E1120000}"/>
    <cellStyle name="Normal 4 2 2 3 3 4 2 2 3 2" xfId="41866" xr:uid="{00000000-0005-0000-0000-0000E2120000}"/>
    <cellStyle name="Normal 4 2 2 3 3 4 2 2 3 3" xfId="28456" xr:uid="{00000000-0005-0000-0000-0000E3120000}"/>
    <cellStyle name="Normal 4 2 2 3 3 4 2 2 4" xfId="21054" xr:uid="{00000000-0005-0000-0000-0000E4120000}"/>
    <cellStyle name="Normal 4 2 2 3 3 4 2 2 5" xfId="35896" xr:uid="{00000000-0005-0000-0000-0000E5120000}"/>
    <cellStyle name="Normal 4 2 2 3 3 4 2 2 6" xfId="18068" xr:uid="{00000000-0005-0000-0000-0000E6120000}"/>
    <cellStyle name="Normal 4 2 2 3 3 4 2 3" xfId="5542" xr:uid="{00000000-0005-0000-0000-0000E7120000}"/>
    <cellStyle name="Normal 4 2 2 3 3 4 2 3 2" xfId="11576" xr:uid="{00000000-0005-0000-0000-0000E8120000}"/>
    <cellStyle name="Normal 4 2 2 3 3 4 2 3 2 2" xfId="42861" xr:uid="{00000000-0005-0000-0000-0000E9120000}"/>
    <cellStyle name="Normal 4 2 2 3 3 4 2 3 2 3" xfId="29451" xr:uid="{00000000-0005-0000-0000-0000EA120000}"/>
    <cellStyle name="Normal 4 2 2 3 3 4 2 3 3" xfId="23479" xr:uid="{00000000-0005-0000-0000-0000EB120000}"/>
    <cellStyle name="Normal 4 2 2 3 3 4 2 3 4" xfId="33905" xr:uid="{00000000-0005-0000-0000-0000EC120000}"/>
    <cellStyle name="Normal 4 2 2 3 3 4 2 3 5" xfId="16077" xr:uid="{00000000-0005-0000-0000-0000ED120000}"/>
    <cellStyle name="Normal 4 2 2 3 3 4 2 4" xfId="4547" xr:uid="{00000000-0005-0000-0000-0000EE120000}"/>
    <cellStyle name="Normal 4 2 2 3 3 4 2 4 2" xfId="37326" xr:uid="{00000000-0005-0000-0000-0000EF120000}"/>
    <cellStyle name="Normal 4 2 2 3 3 4 2 4 3" xfId="22484" xr:uid="{00000000-0005-0000-0000-0000F0120000}"/>
    <cellStyle name="Normal 4 2 2 3 3 4 2 5" xfId="8529" xr:uid="{00000000-0005-0000-0000-0000F1120000}"/>
    <cellStyle name="Normal 4 2 2 3 3 4 2 5 2" xfId="39875" xr:uid="{00000000-0005-0000-0000-0000F2120000}"/>
    <cellStyle name="Normal 4 2 2 3 3 4 2 5 3" xfId="26465" xr:uid="{00000000-0005-0000-0000-0000F3120000}"/>
    <cellStyle name="Normal 4 2 2 3 3 4 2 6" xfId="19063" xr:uid="{00000000-0005-0000-0000-0000F4120000}"/>
    <cellStyle name="Normal 4 2 2 3 3 4 2 7" xfId="32910" xr:uid="{00000000-0005-0000-0000-0000F5120000}"/>
    <cellStyle name="Normal 4 2 2 3 3 4 2 8" xfId="15082" xr:uid="{00000000-0005-0000-0000-0000F6120000}"/>
    <cellStyle name="Normal 4 2 2 3 3 4 3" xfId="1686" xr:uid="{00000000-0005-0000-0000-0000F7120000}"/>
    <cellStyle name="Normal 4 2 2 3 3 4 3 2" xfId="2683" xr:uid="{00000000-0005-0000-0000-0000F8120000}"/>
    <cellStyle name="Normal 4 2 2 3 3 4 3 2 2" xfId="7100" xr:uid="{00000000-0005-0000-0000-0000F9120000}"/>
    <cellStyle name="Normal 4 2 2 3 3 4 3 2 2 2" xfId="13133" xr:uid="{00000000-0005-0000-0000-0000FA120000}"/>
    <cellStyle name="Normal 4 2 2 3 3 4 3 2 2 2 2" xfId="44418" xr:uid="{00000000-0005-0000-0000-0000FB120000}"/>
    <cellStyle name="Normal 4 2 2 3 3 4 3 2 2 2 3" xfId="31008" xr:uid="{00000000-0005-0000-0000-0000FC120000}"/>
    <cellStyle name="Normal 4 2 2 3 3 4 3 2 2 3" xfId="38446" xr:uid="{00000000-0005-0000-0000-0000FD120000}"/>
    <cellStyle name="Normal 4 2 2 3 3 4 3 2 2 4" xfId="25036" xr:uid="{00000000-0005-0000-0000-0000FE120000}"/>
    <cellStyle name="Normal 4 2 2 3 3 4 3 2 3" xfId="10086" xr:uid="{00000000-0005-0000-0000-0000FF120000}"/>
    <cellStyle name="Normal 4 2 2 3 3 4 3 2 3 2" xfId="41432" xr:uid="{00000000-0005-0000-0000-000000130000}"/>
    <cellStyle name="Normal 4 2 2 3 3 4 3 2 3 3" xfId="28022" xr:uid="{00000000-0005-0000-0000-000001130000}"/>
    <cellStyle name="Normal 4 2 2 3 3 4 3 2 4" xfId="20620" xr:uid="{00000000-0005-0000-0000-000002130000}"/>
    <cellStyle name="Normal 4 2 2 3 3 4 3 2 5" xfId="35462" xr:uid="{00000000-0005-0000-0000-000003130000}"/>
    <cellStyle name="Normal 4 2 2 3 3 4 3 2 6" xfId="17634" xr:uid="{00000000-0005-0000-0000-000004130000}"/>
    <cellStyle name="Normal 4 2 2 3 3 4 3 3" xfId="6104" xr:uid="{00000000-0005-0000-0000-000005130000}"/>
    <cellStyle name="Normal 4 2 2 3 3 4 3 3 2" xfId="12137" xr:uid="{00000000-0005-0000-0000-000006130000}"/>
    <cellStyle name="Normal 4 2 2 3 3 4 3 3 2 2" xfId="43422" xr:uid="{00000000-0005-0000-0000-000007130000}"/>
    <cellStyle name="Normal 4 2 2 3 3 4 3 3 2 3" xfId="30012" xr:uid="{00000000-0005-0000-0000-000008130000}"/>
    <cellStyle name="Normal 4 2 2 3 3 4 3 3 3" xfId="24040" xr:uid="{00000000-0005-0000-0000-000009130000}"/>
    <cellStyle name="Normal 4 2 2 3 3 4 3 3 4" xfId="34466" xr:uid="{00000000-0005-0000-0000-00000A130000}"/>
    <cellStyle name="Normal 4 2 2 3 3 4 3 3 5" xfId="16638" xr:uid="{00000000-0005-0000-0000-00000B130000}"/>
    <cellStyle name="Normal 4 2 2 3 3 4 3 4" xfId="4113" xr:uid="{00000000-0005-0000-0000-00000C130000}"/>
    <cellStyle name="Normal 4 2 2 3 3 4 3 4 2" xfId="36892" xr:uid="{00000000-0005-0000-0000-00000D130000}"/>
    <cellStyle name="Normal 4 2 2 3 3 4 3 4 3" xfId="22050" xr:uid="{00000000-0005-0000-0000-00000E130000}"/>
    <cellStyle name="Normal 4 2 2 3 3 4 3 5" xfId="9090" xr:uid="{00000000-0005-0000-0000-00000F130000}"/>
    <cellStyle name="Normal 4 2 2 3 3 4 3 5 2" xfId="40436" xr:uid="{00000000-0005-0000-0000-000010130000}"/>
    <cellStyle name="Normal 4 2 2 3 3 4 3 5 3" xfId="27026" xr:uid="{00000000-0005-0000-0000-000011130000}"/>
    <cellStyle name="Normal 4 2 2 3 3 4 3 6" xfId="19624" xr:uid="{00000000-0005-0000-0000-000012130000}"/>
    <cellStyle name="Normal 4 2 2 3 3 4 3 7" xfId="32476" xr:uid="{00000000-0005-0000-0000-000013130000}"/>
    <cellStyle name="Normal 4 2 2 3 3 4 3 8" xfId="14648" xr:uid="{00000000-0005-0000-0000-000014130000}"/>
    <cellStyle name="Normal 4 2 2 3 3 4 4" xfId="2121" xr:uid="{00000000-0005-0000-0000-000015130000}"/>
    <cellStyle name="Normal 4 2 2 3 3 4 4 2" xfId="6539" xr:uid="{00000000-0005-0000-0000-000016130000}"/>
    <cellStyle name="Normal 4 2 2 3 3 4 4 2 2" xfId="12572" xr:uid="{00000000-0005-0000-0000-000017130000}"/>
    <cellStyle name="Normal 4 2 2 3 3 4 4 2 2 2" xfId="43857" xr:uid="{00000000-0005-0000-0000-000018130000}"/>
    <cellStyle name="Normal 4 2 2 3 3 4 4 2 2 3" xfId="30447" xr:uid="{00000000-0005-0000-0000-000019130000}"/>
    <cellStyle name="Normal 4 2 2 3 3 4 4 2 3" xfId="37885" xr:uid="{00000000-0005-0000-0000-00001A130000}"/>
    <cellStyle name="Normal 4 2 2 3 3 4 4 2 4" xfId="24475" xr:uid="{00000000-0005-0000-0000-00001B130000}"/>
    <cellStyle name="Normal 4 2 2 3 3 4 4 3" xfId="9525" xr:uid="{00000000-0005-0000-0000-00001C130000}"/>
    <cellStyle name="Normal 4 2 2 3 3 4 4 3 2" xfId="40871" xr:uid="{00000000-0005-0000-0000-00001D130000}"/>
    <cellStyle name="Normal 4 2 2 3 3 4 4 3 3" xfId="27461" xr:uid="{00000000-0005-0000-0000-00001E130000}"/>
    <cellStyle name="Normal 4 2 2 3 3 4 4 4" xfId="20059" xr:uid="{00000000-0005-0000-0000-00001F130000}"/>
    <cellStyle name="Normal 4 2 2 3 3 4 4 5" xfId="34901" xr:uid="{00000000-0005-0000-0000-000020130000}"/>
    <cellStyle name="Normal 4 2 2 3 3 4 4 6" xfId="17073" xr:uid="{00000000-0005-0000-0000-000021130000}"/>
    <cellStyle name="Normal 4 2 2 3 3 4 5" xfId="5108" xr:uid="{00000000-0005-0000-0000-000022130000}"/>
    <cellStyle name="Normal 4 2 2 3 3 4 5 2" xfId="11143" xr:uid="{00000000-0005-0000-0000-000023130000}"/>
    <cellStyle name="Normal 4 2 2 3 3 4 5 2 2" xfId="42428" xr:uid="{00000000-0005-0000-0000-000024130000}"/>
    <cellStyle name="Normal 4 2 2 3 3 4 5 2 3" xfId="29018" xr:uid="{00000000-0005-0000-0000-000025130000}"/>
    <cellStyle name="Normal 4 2 2 3 3 4 5 3" xfId="23045" xr:uid="{00000000-0005-0000-0000-000026130000}"/>
    <cellStyle name="Normal 4 2 2 3 3 4 5 4" xfId="33471" xr:uid="{00000000-0005-0000-0000-000027130000}"/>
    <cellStyle name="Normal 4 2 2 3 3 4 5 5" xfId="15643" xr:uid="{00000000-0005-0000-0000-000028130000}"/>
    <cellStyle name="Normal 4 2 2 3 3 4 6" xfId="3552" xr:uid="{00000000-0005-0000-0000-000029130000}"/>
    <cellStyle name="Normal 4 2 2 3 3 4 6 2" xfId="36331" xr:uid="{00000000-0005-0000-0000-00002A130000}"/>
    <cellStyle name="Normal 4 2 2 3 3 4 6 3" xfId="21489" xr:uid="{00000000-0005-0000-0000-00002B130000}"/>
    <cellStyle name="Normal 4 2 2 3 3 4 7" xfId="8095" xr:uid="{00000000-0005-0000-0000-00002C130000}"/>
    <cellStyle name="Normal 4 2 2 3 3 4 7 2" xfId="39441" xr:uid="{00000000-0005-0000-0000-00002D130000}"/>
    <cellStyle name="Normal 4 2 2 3 3 4 7 3" xfId="26031" xr:uid="{00000000-0005-0000-0000-00002E130000}"/>
    <cellStyle name="Normal 4 2 2 3 3 4 8" xfId="18629" xr:uid="{00000000-0005-0000-0000-00002F130000}"/>
    <cellStyle name="Normal 4 2 2 3 3 4 9" xfId="31915" xr:uid="{00000000-0005-0000-0000-000030130000}"/>
    <cellStyle name="Normal 4 2 2 3 3 5" xfId="299" xr:uid="{00000000-0005-0000-0000-000031130000}"/>
    <cellStyle name="Normal 4 2 2 3 3 5 2" xfId="1354" xr:uid="{00000000-0005-0000-0000-000032130000}"/>
    <cellStyle name="Normal 4 2 2 3 3 5 2 2" xfId="5772" xr:uid="{00000000-0005-0000-0000-000033130000}"/>
    <cellStyle name="Normal 4 2 2 3 3 5 2 2 2" xfId="11805" xr:uid="{00000000-0005-0000-0000-000034130000}"/>
    <cellStyle name="Normal 4 2 2 3 3 5 2 2 2 2" xfId="43090" xr:uid="{00000000-0005-0000-0000-000035130000}"/>
    <cellStyle name="Normal 4 2 2 3 3 5 2 2 2 3" xfId="29680" xr:uid="{00000000-0005-0000-0000-000036130000}"/>
    <cellStyle name="Normal 4 2 2 3 3 5 2 2 3" xfId="37429" xr:uid="{00000000-0005-0000-0000-000037130000}"/>
    <cellStyle name="Normal 4 2 2 3 3 5 2 2 4" xfId="23708" xr:uid="{00000000-0005-0000-0000-000038130000}"/>
    <cellStyle name="Normal 4 2 2 3 3 5 2 3" xfId="8758" xr:uid="{00000000-0005-0000-0000-000039130000}"/>
    <cellStyle name="Normal 4 2 2 3 3 5 2 3 2" xfId="40104" xr:uid="{00000000-0005-0000-0000-00003A130000}"/>
    <cellStyle name="Normal 4 2 2 3 3 5 2 3 3" xfId="26694" xr:uid="{00000000-0005-0000-0000-00003B130000}"/>
    <cellStyle name="Normal 4 2 2 3 3 5 2 4" xfId="19292" xr:uid="{00000000-0005-0000-0000-00003C130000}"/>
    <cellStyle name="Normal 4 2 2 3 3 5 2 5" xfId="34134" xr:uid="{00000000-0005-0000-0000-00003D130000}"/>
    <cellStyle name="Normal 4 2 2 3 3 5 2 6" xfId="16306" xr:uid="{00000000-0005-0000-0000-00003E130000}"/>
    <cellStyle name="Normal 4 2 2 3 3 5 3" xfId="2351" xr:uid="{00000000-0005-0000-0000-00003F130000}"/>
    <cellStyle name="Normal 4 2 2 3 3 5 3 2" xfId="6768" xr:uid="{00000000-0005-0000-0000-000040130000}"/>
    <cellStyle name="Normal 4 2 2 3 3 5 3 2 2" xfId="12801" xr:uid="{00000000-0005-0000-0000-000041130000}"/>
    <cellStyle name="Normal 4 2 2 3 3 5 3 2 2 2" xfId="44086" xr:uid="{00000000-0005-0000-0000-000042130000}"/>
    <cellStyle name="Normal 4 2 2 3 3 5 3 2 2 3" xfId="30676" xr:uid="{00000000-0005-0000-0000-000043130000}"/>
    <cellStyle name="Normal 4 2 2 3 3 5 3 2 3" xfId="38114" xr:uid="{00000000-0005-0000-0000-000044130000}"/>
    <cellStyle name="Normal 4 2 2 3 3 5 3 2 4" xfId="24704" xr:uid="{00000000-0005-0000-0000-000045130000}"/>
    <cellStyle name="Normal 4 2 2 3 3 5 3 3" xfId="9754" xr:uid="{00000000-0005-0000-0000-000046130000}"/>
    <cellStyle name="Normal 4 2 2 3 3 5 3 3 2" xfId="41100" xr:uid="{00000000-0005-0000-0000-000047130000}"/>
    <cellStyle name="Normal 4 2 2 3 3 5 3 3 3" xfId="27690" xr:uid="{00000000-0005-0000-0000-000048130000}"/>
    <cellStyle name="Normal 4 2 2 3 3 5 3 4" xfId="20288" xr:uid="{00000000-0005-0000-0000-000049130000}"/>
    <cellStyle name="Normal 4 2 2 3 3 5 3 5" xfId="35130" xr:uid="{00000000-0005-0000-0000-00004A130000}"/>
    <cellStyle name="Normal 4 2 2 3 3 5 3 6" xfId="17302" xr:uid="{00000000-0005-0000-0000-00004B130000}"/>
    <cellStyle name="Normal 4 2 2 3 3 5 4" xfId="4776" xr:uid="{00000000-0005-0000-0000-00004C130000}"/>
    <cellStyle name="Normal 4 2 2 3 3 5 4 2" xfId="10810" xr:uid="{00000000-0005-0000-0000-00004D130000}"/>
    <cellStyle name="Normal 4 2 2 3 3 5 4 2 2" xfId="42097" xr:uid="{00000000-0005-0000-0000-00004E130000}"/>
    <cellStyle name="Normal 4 2 2 3 3 5 4 2 3" xfId="28687" xr:uid="{00000000-0005-0000-0000-00004F130000}"/>
    <cellStyle name="Normal 4 2 2 3 3 5 4 3" xfId="22713" xr:uid="{00000000-0005-0000-0000-000050130000}"/>
    <cellStyle name="Normal 4 2 2 3 3 5 4 4" xfId="33139" xr:uid="{00000000-0005-0000-0000-000051130000}"/>
    <cellStyle name="Normal 4 2 2 3 3 5 4 5" xfId="15311" xr:uid="{00000000-0005-0000-0000-000052130000}"/>
    <cellStyle name="Normal 4 2 2 3 3 5 5" xfId="3781" xr:uid="{00000000-0005-0000-0000-000053130000}"/>
    <cellStyle name="Normal 4 2 2 3 3 5 5 2" xfId="36560" xr:uid="{00000000-0005-0000-0000-000054130000}"/>
    <cellStyle name="Normal 4 2 2 3 3 5 5 3" xfId="21718" xr:uid="{00000000-0005-0000-0000-000055130000}"/>
    <cellStyle name="Normal 4 2 2 3 3 5 6" xfId="7763" xr:uid="{00000000-0005-0000-0000-000056130000}"/>
    <cellStyle name="Normal 4 2 2 3 3 5 6 2" xfId="39109" xr:uid="{00000000-0005-0000-0000-000057130000}"/>
    <cellStyle name="Normal 4 2 2 3 3 5 6 3" xfId="25699" xr:uid="{00000000-0005-0000-0000-000058130000}"/>
    <cellStyle name="Normal 4 2 2 3 3 5 7" xfId="18297" xr:uid="{00000000-0005-0000-0000-000059130000}"/>
    <cellStyle name="Normal 4 2 2 3 3 5 8" xfId="32144" xr:uid="{00000000-0005-0000-0000-00005A130000}"/>
    <cellStyle name="Normal 4 2 2 3 3 5 9" xfId="14316" xr:uid="{00000000-0005-0000-0000-00005B130000}"/>
    <cellStyle name="Normal 4 2 2 3 3 6" xfId="749" xr:uid="{00000000-0005-0000-0000-00005C130000}"/>
    <cellStyle name="Normal 4 2 2 3 3 6 2" xfId="2785" xr:uid="{00000000-0005-0000-0000-00005D130000}"/>
    <cellStyle name="Normal 4 2 2 3 3 6 2 2" xfId="7202" xr:uid="{00000000-0005-0000-0000-00005E130000}"/>
    <cellStyle name="Normal 4 2 2 3 3 6 2 2 2" xfId="13235" xr:uid="{00000000-0005-0000-0000-00005F130000}"/>
    <cellStyle name="Normal 4 2 2 3 3 6 2 2 2 2" xfId="44520" xr:uid="{00000000-0005-0000-0000-000060130000}"/>
    <cellStyle name="Normal 4 2 2 3 3 6 2 2 2 3" xfId="31110" xr:uid="{00000000-0005-0000-0000-000061130000}"/>
    <cellStyle name="Normal 4 2 2 3 3 6 2 2 3" xfId="38548" xr:uid="{00000000-0005-0000-0000-000062130000}"/>
    <cellStyle name="Normal 4 2 2 3 3 6 2 2 4" xfId="25138" xr:uid="{00000000-0005-0000-0000-000063130000}"/>
    <cellStyle name="Normal 4 2 2 3 3 6 2 3" xfId="10188" xr:uid="{00000000-0005-0000-0000-000064130000}"/>
    <cellStyle name="Normal 4 2 2 3 3 6 2 3 2" xfId="41534" xr:uid="{00000000-0005-0000-0000-000065130000}"/>
    <cellStyle name="Normal 4 2 2 3 3 6 2 3 3" xfId="28124" xr:uid="{00000000-0005-0000-0000-000066130000}"/>
    <cellStyle name="Normal 4 2 2 3 3 6 2 4" xfId="20722" xr:uid="{00000000-0005-0000-0000-000067130000}"/>
    <cellStyle name="Normal 4 2 2 3 3 6 2 5" xfId="35564" xr:uid="{00000000-0005-0000-0000-000068130000}"/>
    <cellStyle name="Normal 4 2 2 3 3 6 2 6" xfId="17736" xr:uid="{00000000-0005-0000-0000-000069130000}"/>
    <cellStyle name="Normal 4 2 2 3 3 6 3" xfId="5210" xr:uid="{00000000-0005-0000-0000-00006A130000}"/>
    <cellStyle name="Normal 4 2 2 3 3 6 3 2" xfId="11245" xr:uid="{00000000-0005-0000-0000-00006B130000}"/>
    <cellStyle name="Normal 4 2 2 3 3 6 3 2 2" xfId="42530" xr:uid="{00000000-0005-0000-0000-00006C130000}"/>
    <cellStyle name="Normal 4 2 2 3 3 6 3 2 3" xfId="29120" xr:uid="{00000000-0005-0000-0000-00006D130000}"/>
    <cellStyle name="Normal 4 2 2 3 3 6 3 3" xfId="23147" xr:uid="{00000000-0005-0000-0000-00006E130000}"/>
    <cellStyle name="Normal 4 2 2 3 3 6 3 4" xfId="33573" xr:uid="{00000000-0005-0000-0000-00006F130000}"/>
    <cellStyle name="Normal 4 2 2 3 3 6 3 5" xfId="15745" xr:uid="{00000000-0005-0000-0000-000070130000}"/>
    <cellStyle name="Normal 4 2 2 3 3 6 4" xfId="4215" xr:uid="{00000000-0005-0000-0000-000071130000}"/>
    <cellStyle name="Normal 4 2 2 3 3 6 4 2" xfId="36994" xr:uid="{00000000-0005-0000-0000-000072130000}"/>
    <cellStyle name="Normal 4 2 2 3 3 6 4 3" xfId="22152" xr:uid="{00000000-0005-0000-0000-000073130000}"/>
    <cellStyle name="Normal 4 2 2 3 3 6 5" xfId="8197" xr:uid="{00000000-0005-0000-0000-000074130000}"/>
    <cellStyle name="Normal 4 2 2 3 3 6 5 2" xfId="39543" xr:uid="{00000000-0005-0000-0000-000075130000}"/>
    <cellStyle name="Normal 4 2 2 3 3 6 5 3" xfId="26133" xr:uid="{00000000-0005-0000-0000-000076130000}"/>
    <cellStyle name="Normal 4 2 2 3 3 6 6" xfId="18731" xr:uid="{00000000-0005-0000-0000-000077130000}"/>
    <cellStyle name="Normal 4 2 2 3 3 6 7" xfId="32578" xr:uid="{00000000-0005-0000-0000-000078130000}"/>
    <cellStyle name="Normal 4 2 2 3 3 6 8" xfId="14750" xr:uid="{00000000-0005-0000-0000-000079130000}"/>
    <cellStyle name="Normal 4 2 2 3 3 7" xfId="1252" xr:uid="{00000000-0005-0000-0000-00007A130000}"/>
    <cellStyle name="Normal 4 2 2 3 3 7 2" xfId="2249" xr:uid="{00000000-0005-0000-0000-00007B130000}"/>
    <cellStyle name="Normal 4 2 2 3 3 7 2 2" xfId="6666" xr:uid="{00000000-0005-0000-0000-00007C130000}"/>
    <cellStyle name="Normal 4 2 2 3 3 7 2 2 2" xfId="12699" xr:uid="{00000000-0005-0000-0000-00007D130000}"/>
    <cellStyle name="Normal 4 2 2 3 3 7 2 2 2 2" xfId="43984" xr:uid="{00000000-0005-0000-0000-00007E130000}"/>
    <cellStyle name="Normal 4 2 2 3 3 7 2 2 2 3" xfId="30574" xr:uid="{00000000-0005-0000-0000-00007F130000}"/>
    <cellStyle name="Normal 4 2 2 3 3 7 2 2 3" xfId="38012" xr:uid="{00000000-0005-0000-0000-000080130000}"/>
    <cellStyle name="Normal 4 2 2 3 3 7 2 2 4" xfId="24602" xr:uid="{00000000-0005-0000-0000-000081130000}"/>
    <cellStyle name="Normal 4 2 2 3 3 7 2 3" xfId="9652" xr:uid="{00000000-0005-0000-0000-000082130000}"/>
    <cellStyle name="Normal 4 2 2 3 3 7 2 3 2" xfId="40998" xr:uid="{00000000-0005-0000-0000-000083130000}"/>
    <cellStyle name="Normal 4 2 2 3 3 7 2 3 3" xfId="27588" xr:uid="{00000000-0005-0000-0000-000084130000}"/>
    <cellStyle name="Normal 4 2 2 3 3 7 2 4" xfId="20186" xr:uid="{00000000-0005-0000-0000-000085130000}"/>
    <cellStyle name="Normal 4 2 2 3 3 7 2 5" xfId="35028" xr:uid="{00000000-0005-0000-0000-000086130000}"/>
    <cellStyle name="Normal 4 2 2 3 3 7 2 6" xfId="17200" xr:uid="{00000000-0005-0000-0000-000087130000}"/>
    <cellStyle name="Normal 4 2 2 3 3 7 3" xfId="5670" xr:uid="{00000000-0005-0000-0000-000088130000}"/>
    <cellStyle name="Normal 4 2 2 3 3 7 3 2" xfId="11703" xr:uid="{00000000-0005-0000-0000-000089130000}"/>
    <cellStyle name="Normal 4 2 2 3 3 7 3 2 2" xfId="42988" xr:uid="{00000000-0005-0000-0000-00008A130000}"/>
    <cellStyle name="Normal 4 2 2 3 3 7 3 2 3" xfId="29578" xr:uid="{00000000-0005-0000-0000-00008B130000}"/>
    <cellStyle name="Normal 4 2 2 3 3 7 3 3" xfId="23606" xr:uid="{00000000-0005-0000-0000-00008C130000}"/>
    <cellStyle name="Normal 4 2 2 3 3 7 3 4" xfId="34032" xr:uid="{00000000-0005-0000-0000-00008D130000}"/>
    <cellStyle name="Normal 4 2 2 3 3 7 3 5" xfId="16204" xr:uid="{00000000-0005-0000-0000-00008E130000}"/>
    <cellStyle name="Normal 4 2 2 3 3 7 4" xfId="3679" xr:uid="{00000000-0005-0000-0000-00008F130000}"/>
    <cellStyle name="Normal 4 2 2 3 3 7 4 2" xfId="36458" xr:uid="{00000000-0005-0000-0000-000090130000}"/>
    <cellStyle name="Normal 4 2 2 3 3 7 4 3" xfId="21616" xr:uid="{00000000-0005-0000-0000-000091130000}"/>
    <cellStyle name="Normal 4 2 2 3 3 7 5" xfId="8656" xr:uid="{00000000-0005-0000-0000-000092130000}"/>
    <cellStyle name="Normal 4 2 2 3 3 7 5 2" xfId="40002" xr:uid="{00000000-0005-0000-0000-000093130000}"/>
    <cellStyle name="Normal 4 2 2 3 3 7 5 3" xfId="26592" xr:uid="{00000000-0005-0000-0000-000094130000}"/>
    <cellStyle name="Normal 4 2 2 3 3 7 6" xfId="19190" xr:uid="{00000000-0005-0000-0000-000095130000}"/>
    <cellStyle name="Normal 4 2 2 3 3 7 7" xfId="32042" xr:uid="{00000000-0005-0000-0000-000096130000}"/>
    <cellStyle name="Normal 4 2 2 3 3 7 8" xfId="14214" xr:uid="{00000000-0005-0000-0000-000097130000}"/>
    <cellStyle name="Normal 4 2 2 3 3 8" xfId="1789" xr:uid="{00000000-0005-0000-0000-000098130000}"/>
    <cellStyle name="Normal 4 2 2 3 3 8 2" xfId="6207" xr:uid="{00000000-0005-0000-0000-000099130000}"/>
    <cellStyle name="Normal 4 2 2 3 3 8 2 2" xfId="12240" xr:uid="{00000000-0005-0000-0000-00009A130000}"/>
    <cellStyle name="Normal 4 2 2 3 3 8 2 2 2" xfId="43525" xr:uid="{00000000-0005-0000-0000-00009B130000}"/>
    <cellStyle name="Normal 4 2 2 3 3 8 2 2 3" xfId="30115" xr:uid="{00000000-0005-0000-0000-00009C130000}"/>
    <cellStyle name="Normal 4 2 2 3 3 8 2 3" xfId="37553" xr:uid="{00000000-0005-0000-0000-00009D130000}"/>
    <cellStyle name="Normal 4 2 2 3 3 8 2 4" xfId="24143" xr:uid="{00000000-0005-0000-0000-00009E130000}"/>
    <cellStyle name="Normal 4 2 2 3 3 8 3" xfId="9193" xr:uid="{00000000-0005-0000-0000-00009F130000}"/>
    <cellStyle name="Normal 4 2 2 3 3 8 3 2" xfId="40539" xr:uid="{00000000-0005-0000-0000-0000A0130000}"/>
    <cellStyle name="Normal 4 2 2 3 3 8 3 3" xfId="27129" xr:uid="{00000000-0005-0000-0000-0000A1130000}"/>
    <cellStyle name="Normal 4 2 2 3 3 8 4" xfId="19727" xr:uid="{00000000-0005-0000-0000-0000A2130000}"/>
    <cellStyle name="Normal 4 2 2 3 3 8 5" xfId="34569" xr:uid="{00000000-0005-0000-0000-0000A3130000}"/>
    <cellStyle name="Normal 4 2 2 3 3 8 6" xfId="16741" xr:uid="{00000000-0005-0000-0000-0000A4130000}"/>
    <cellStyle name="Normal 4 2 2 3 3 9" xfId="4674" xr:uid="{00000000-0005-0000-0000-0000A5130000}"/>
    <cellStyle name="Normal 4 2 2 3 3 9 2" xfId="10708" xr:uid="{00000000-0005-0000-0000-0000A6130000}"/>
    <cellStyle name="Normal 4 2 2 3 3 9 2 2" xfId="41995" xr:uid="{00000000-0005-0000-0000-0000A7130000}"/>
    <cellStyle name="Normal 4 2 2 3 3 9 2 3" xfId="28585" xr:uid="{00000000-0005-0000-0000-0000A8130000}"/>
    <cellStyle name="Normal 4 2 2 3 3 9 3" xfId="22611" xr:uid="{00000000-0005-0000-0000-0000A9130000}"/>
    <cellStyle name="Normal 4 2 2 3 3 9 4" xfId="33037" xr:uid="{00000000-0005-0000-0000-0000AA130000}"/>
    <cellStyle name="Normal 4 2 2 3 3 9 5" xfId="15209" xr:uid="{00000000-0005-0000-0000-0000AB130000}"/>
    <cellStyle name="Normal 4 2 2 3 4" xfId="221" xr:uid="{00000000-0005-0000-0000-0000AC130000}"/>
    <cellStyle name="Normal 4 2 2 3 4 10" xfId="3244" xr:uid="{00000000-0005-0000-0000-0000AD130000}"/>
    <cellStyle name="Normal 4 2 2 3 4 10 2" xfId="36023" xr:uid="{00000000-0005-0000-0000-0000AE130000}"/>
    <cellStyle name="Normal 4 2 2 3 4 10 3" xfId="21181" xr:uid="{00000000-0005-0000-0000-0000AF130000}"/>
    <cellStyle name="Normal 4 2 2 3 4 11" xfId="7685" xr:uid="{00000000-0005-0000-0000-0000B0130000}"/>
    <cellStyle name="Normal 4 2 2 3 4 11 2" xfId="39031" xr:uid="{00000000-0005-0000-0000-0000B1130000}"/>
    <cellStyle name="Normal 4 2 2 3 4 11 3" xfId="25621" xr:uid="{00000000-0005-0000-0000-0000B2130000}"/>
    <cellStyle name="Normal 4 2 2 3 4 12" xfId="18219" xr:uid="{00000000-0005-0000-0000-0000B3130000}"/>
    <cellStyle name="Normal 4 2 2 3 4 13" xfId="31607" xr:uid="{00000000-0005-0000-0000-0000B4130000}"/>
    <cellStyle name="Normal 4 2 2 3 4 14" xfId="13779" xr:uid="{00000000-0005-0000-0000-0000B5130000}"/>
    <cellStyle name="Normal 4 2 2 3 4 2" xfId="443" xr:uid="{00000000-0005-0000-0000-0000B6130000}"/>
    <cellStyle name="Normal 4 2 2 3 4 2 10" xfId="13883" xr:uid="{00000000-0005-0000-0000-0000B7130000}"/>
    <cellStyle name="Normal 4 2 2 3 4 2 2" xfId="877" xr:uid="{00000000-0005-0000-0000-0000B8130000}"/>
    <cellStyle name="Normal 4 2 2 3 4 2 2 2" xfId="2913" xr:uid="{00000000-0005-0000-0000-0000B9130000}"/>
    <cellStyle name="Normal 4 2 2 3 4 2 2 2 2" xfId="7330" xr:uid="{00000000-0005-0000-0000-0000BA130000}"/>
    <cellStyle name="Normal 4 2 2 3 4 2 2 2 2 2" xfId="13363" xr:uid="{00000000-0005-0000-0000-0000BB130000}"/>
    <cellStyle name="Normal 4 2 2 3 4 2 2 2 2 2 2" xfId="44648" xr:uid="{00000000-0005-0000-0000-0000BC130000}"/>
    <cellStyle name="Normal 4 2 2 3 4 2 2 2 2 2 3" xfId="31238" xr:uid="{00000000-0005-0000-0000-0000BD130000}"/>
    <cellStyle name="Normal 4 2 2 3 4 2 2 2 2 3" xfId="38676" xr:uid="{00000000-0005-0000-0000-0000BE130000}"/>
    <cellStyle name="Normal 4 2 2 3 4 2 2 2 2 4" xfId="25266" xr:uid="{00000000-0005-0000-0000-0000BF130000}"/>
    <cellStyle name="Normal 4 2 2 3 4 2 2 2 3" xfId="10316" xr:uid="{00000000-0005-0000-0000-0000C0130000}"/>
    <cellStyle name="Normal 4 2 2 3 4 2 2 2 3 2" xfId="41662" xr:uid="{00000000-0005-0000-0000-0000C1130000}"/>
    <cellStyle name="Normal 4 2 2 3 4 2 2 2 3 3" xfId="28252" xr:uid="{00000000-0005-0000-0000-0000C2130000}"/>
    <cellStyle name="Normal 4 2 2 3 4 2 2 2 4" xfId="20850" xr:uid="{00000000-0005-0000-0000-0000C3130000}"/>
    <cellStyle name="Normal 4 2 2 3 4 2 2 2 5" xfId="35692" xr:uid="{00000000-0005-0000-0000-0000C4130000}"/>
    <cellStyle name="Normal 4 2 2 3 4 2 2 2 6" xfId="17864" xr:uid="{00000000-0005-0000-0000-0000C5130000}"/>
    <cellStyle name="Normal 4 2 2 3 4 2 2 3" xfId="5338" xr:uid="{00000000-0005-0000-0000-0000C6130000}"/>
    <cellStyle name="Normal 4 2 2 3 4 2 2 3 2" xfId="11372" xr:uid="{00000000-0005-0000-0000-0000C7130000}"/>
    <cellStyle name="Normal 4 2 2 3 4 2 2 3 2 2" xfId="42657" xr:uid="{00000000-0005-0000-0000-0000C8130000}"/>
    <cellStyle name="Normal 4 2 2 3 4 2 2 3 2 3" xfId="29247" xr:uid="{00000000-0005-0000-0000-0000C9130000}"/>
    <cellStyle name="Normal 4 2 2 3 4 2 2 3 3" xfId="23275" xr:uid="{00000000-0005-0000-0000-0000CA130000}"/>
    <cellStyle name="Normal 4 2 2 3 4 2 2 3 4" xfId="33701" xr:uid="{00000000-0005-0000-0000-0000CB130000}"/>
    <cellStyle name="Normal 4 2 2 3 4 2 2 3 5" xfId="15873" xr:uid="{00000000-0005-0000-0000-0000CC130000}"/>
    <cellStyle name="Normal 4 2 2 3 4 2 2 4" xfId="4343" xr:uid="{00000000-0005-0000-0000-0000CD130000}"/>
    <cellStyle name="Normal 4 2 2 3 4 2 2 4 2" xfId="37122" xr:uid="{00000000-0005-0000-0000-0000CE130000}"/>
    <cellStyle name="Normal 4 2 2 3 4 2 2 4 3" xfId="22280" xr:uid="{00000000-0005-0000-0000-0000CF130000}"/>
    <cellStyle name="Normal 4 2 2 3 4 2 2 5" xfId="8325" xr:uid="{00000000-0005-0000-0000-0000D0130000}"/>
    <cellStyle name="Normal 4 2 2 3 4 2 2 5 2" xfId="39671" xr:uid="{00000000-0005-0000-0000-0000D1130000}"/>
    <cellStyle name="Normal 4 2 2 3 4 2 2 5 3" xfId="26261" xr:uid="{00000000-0005-0000-0000-0000D2130000}"/>
    <cellStyle name="Normal 4 2 2 3 4 2 2 6" xfId="18859" xr:uid="{00000000-0005-0000-0000-0000D3130000}"/>
    <cellStyle name="Normal 4 2 2 3 4 2 2 7" xfId="32706" xr:uid="{00000000-0005-0000-0000-0000D4130000}"/>
    <cellStyle name="Normal 4 2 2 3 4 2 2 8" xfId="14878" xr:uid="{00000000-0005-0000-0000-0000D5130000}"/>
    <cellStyle name="Normal 4 2 2 3 4 2 3" xfId="1482" xr:uid="{00000000-0005-0000-0000-0000D6130000}"/>
    <cellStyle name="Normal 4 2 2 3 4 2 3 2" xfId="2479" xr:uid="{00000000-0005-0000-0000-0000D7130000}"/>
    <cellStyle name="Normal 4 2 2 3 4 2 3 2 2" xfId="6896" xr:uid="{00000000-0005-0000-0000-0000D8130000}"/>
    <cellStyle name="Normal 4 2 2 3 4 2 3 2 2 2" xfId="12929" xr:uid="{00000000-0005-0000-0000-0000D9130000}"/>
    <cellStyle name="Normal 4 2 2 3 4 2 3 2 2 2 2" xfId="44214" xr:uid="{00000000-0005-0000-0000-0000DA130000}"/>
    <cellStyle name="Normal 4 2 2 3 4 2 3 2 2 2 3" xfId="30804" xr:uid="{00000000-0005-0000-0000-0000DB130000}"/>
    <cellStyle name="Normal 4 2 2 3 4 2 3 2 2 3" xfId="38242" xr:uid="{00000000-0005-0000-0000-0000DC130000}"/>
    <cellStyle name="Normal 4 2 2 3 4 2 3 2 2 4" xfId="24832" xr:uid="{00000000-0005-0000-0000-0000DD130000}"/>
    <cellStyle name="Normal 4 2 2 3 4 2 3 2 3" xfId="9882" xr:uid="{00000000-0005-0000-0000-0000DE130000}"/>
    <cellStyle name="Normal 4 2 2 3 4 2 3 2 3 2" xfId="41228" xr:uid="{00000000-0005-0000-0000-0000DF130000}"/>
    <cellStyle name="Normal 4 2 2 3 4 2 3 2 3 3" xfId="27818" xr:uid="{00000000-0005-0000-0000-0000E0130000}"/>
    <cellStyle name="Normal 4 2 2 3 4 2 3 2 4" xfId="20416" xr:uid="{00000000-0005-0000-0000-0000E1130000}"/>
    <cellStyle name="Normal 4 2 2 3 4 2 3 2 5" xfId="35258" xr:uid="{00000000-0005-0000-0000-0000E2130000}"/>
    <cellStyle name="Normal 4 2 2 3 4 2 3 2 6" xfId="17430" xr:uid="{00000000-0005-0000-0000-0000E3130000}"/>
    <cellStyle name="Normal 4 2 2 3 4 2 3 3" xfId="5900" xr:uid="{00000000-0005-0000-0000-0000E4130000}"/>
    <cellStyle name="Normal 4 2 2 3 4 2 3 3 2" xfId="11933" xr:uid="{00000000-0005-0000-0000-0000E5130000}"/>
    <cellStyle name="Normal 4 2 2 3 4 2 3 3 2 2" xfId="43218" xr:uid="{00000000-0005-0000-0000-0000E6130000}"/>
    <cellStyle name="Normal 4 2 2 3 4 2 3 3 2 3" xfId="29808" xr:uid="{00000000-0005-0000-0000-0000E7130000}"/>
    <cellStyle name="Normal 4 2 2 3 4 2 3 3 3" xfId="23836" xr:uid="{00000000-0005-0000-0000-0000E8130000}"/>
    <cellStyle name="Normal 4 2 2 3 4 2 3 3 4" xfId="34262" xr:uid="{00000000-0005-0000-0000-0000E9130000}"/>
    <cellStyle name="Normal 4 2 2 3 4 2 3 3 5" xfId="16434" xr:uid="{00000000-0005-0000-0000-0000EA130000}"/>
    <cellStyle name="Normal 4 2 2 3 4 2 3 4" xfId="3909" xr:uid="{00000000-0005-0000-0000-0000EB130000}"/>
    <cellStyle name="Normal 4 2 2 3 4 2 3 4 2" xfId="36688" xr:uid="{00000000-0005-0000-0000-0000EC130000}"/>
    <cellStyle name="Normal 4 2 2 3 4 2 3 4 3" xfId="21846" xr:uid="{00000000-0005-0000-0000-0000ED130000}"/>
    <cellStyle name="Normal 4 2 2 3 4 2 3 5" xfId="8886" xr:uid="{00000000-0005-0000-0000-0000EE130000}"/>
    <cellStyle name="Normal 4 2 2 3 4 2 3 5 2" xfId="40232" xr:uid="{00000000-0005-0000-0000-0000EF130000}"/>
    <cellStyle name="Normal 4 2 2 3 4 2 3 5 3" xfId="26822" xr:uid="{00000000-0005-0000-0000-0000F0130000}"/>
    <cellStyle name="Normal 4 2 2 3 4 2 3 6" xfId="19420" xr:uid="{00000000-0005-0000-0000-0000F1130000}"/>
    <cellStyle name="Normal 4 2 2 3 4 2 3 7" xfId="32272" xr:uid="{00000000-0005-0000-0000-0000F2130000}"/>
    <cellStyle name="Normal 4 2 2 3 4 2 3 8" xfId="14444" xr:uid="{00000000-0005-0000-0000-0000F3130000}"/>
    <cellStyle name="Normal 4 2 2 3 4 2 4" xfId="1917" xr:uid="{00000000-0005-0000-0000-0000F4130000}"/>
    <cellStyle name="Normal 4 2 2 3 4 2 4 2" xfId="6335" xr:uid="{00000000-0005-0000-0000-0000F5130000}"/>
    <cellStyle name="Normal 4 2 2 3 4 2 4 2 2" xfId="12368" xr:uid="{00000000-0005-0000-0000-0000F6130000}"/>
    <cellStyle name="Normal 4 2 2 3 4 2 4 2 2 2" xfId="43653" xr:uid="{00000000-0005-0000-0000-0000F7130000}"/>
    <cellStyle name="Normal 4 2 2 3 4 2 4 2 2 3" xfId="30243" xr:uid="{00000000-0005-0000-0000-0000F8130000}"/>
    <cellStyle name="Normal 4 2 2 3 4 2 4 2 3" xfId="37681" xr:uid="{00000000-0005-0000-0000-0000F9130000}"/>
    <cellStyle name="Normal 4 2 2 3 4 2 4 2 4" xfId="24271" xr:uid="{00000000-0005-0000-0000-0000FA130000}"/>
    <cellStyle name="Normal 4 2 2 3 4 2 4 3" xfId="9321" xr:uid="{00000000-0005-0000-0000-0000FB130000}"/>
    <cellStyle name="Normal 4 2 2 3 4 2 4 3 2" xfId="40667" xr:uid="{00000000-0005-0000-0000-0000FC130000}"/>
    <cellStyle name="Normal 4 2 2 3 4 2 4 3 3" xfId="27257" xr:uid="{00000000-0005-0000-0000-0000FD130000}"/>
    <cellStyle name="Normal 4 2 2 3 4 2 4 4" xfId="19855" xr:uid="{00000000-0005-0000-0000-0000FE130000}"/>
    <cellStyle name="Normal 4 2 2 3 4 2 4 5" xfId="34697" xr:uid="{00000000-0005-0000-0000-0000FF130000}"/>
    <cellStyle name="Normal 4 2 2 3 4 2 4 6" xfId="16869" xr:uid="{00000000-0005-0000-0000-000000140000}"/>
    <cellStyle name="Normal 4 2 2 3 4 2 5" xfId="4904" xr:uid="{00000000-0005-0000-0000-000001140000}"/>
    <cellStyle name="Normal 4 2 2 3 4 2 5 2" xfId="10939" xr:uid="{00000000-0005-0000-0000-000002140000}"/>
    <cellStyle name="Normal 4 2 2 3 4 2 5 2 2" xfId="42224" xr:uid="{00000000-0005-0000-0000-000003140000}"/>
    <cellStyle name="Normal 4 2 2 3 4 2 5 2 3" xfId="28814" xr:uid="{00000000-0005-0000-0000-000004140000}"/>
    <cellStyle name="Normal 4 2 2 3 4 2 5 3" xfId="22841" xr:uid="{00000000-0005-0000-0000-000005140000}"/>
    <cellStyle name="Normal 4 2 2 3 4 2 5 4" xfId="33267" xr:uid="{00000000-0005-0000-0000-000006140000}"/>
    <cellStyle name="Normal 4 2 2 3 4 2 5 5" xfId="15439" xr:uid="{00000000-0005-0000-0000-000007140000}"/>
    <cellStyle name="Normal 4 2 2 3 4 2 6" xfId="3348" xr:uid="{00000000-0005-0000-0000-000008140000}"/>
    <cellStyle name="Normal 4 2 2 3 4 2 6 2" xfId="36127" xr:uid="{00000000-0005-0000-0000-000009140000}"/>
    <cellStyle name="Normal 4 2 2 3 4 2 6 3" xfId="21285" xr:uid="{00000000-0005-0000-0000-00000A140000}"/>
    <cellStyle name="Normal 4 2 2 3 4 2 7" xfId="7891" xr:uid="{00000000-0005-0000-0000-00000B140000}"/>
    <cellStyle name="Normal 4 2 2 3 4 2 7 2" xfId="39237" xr:uid="{00000000-0005-0000-0000-00000C140000}"/>
    <cellStyle name="Normal 4 2 2 3 4 2 7 3" xfId="25827" xr:uid="{00000000-0005-0000-0000-00000D140000}"/>
    <cellStyle name="Normal 4 2 2 3 4 2 8" xfId="18425" xr:uid="{00000000-0005-0000-0000-00000E140000}"/>
    <cellStyle name="Normal 4 2 2 3 4 2 9" xfId="31711" xr:uid="{00000000-0005-0000-0000-00000F140000}"/>
    <cellStyle name="Normal 4 2 2 3 4 3" xfId="545" xr:uid="{00000000-0005-0000-0000-000010140000}"/>
    <cellStyle name="Normal 4 2 2 3 4 3 10" xfId="13985" xr:uid="{00000000-0005-0000-0000-000011140000}"/>
    <cellStyle name="Normal 4 2 2 3 4 3 2" xfId="979" xr:uid="{00000000-0005-0000-0000-000012140000}"/>
    <cellStyle name="Normal 4 2 2 3 4 3 2 2" xfId="3015" xr:uid="{00000000-0005-0000-0000-000013140000}"/>
    <cellStyle name="Normal 4 2 2 3 4 3 2 2 2" xfId="7432" xr:uid="{00000000-0005-0000-0000-000014140000}"/>
    <cellStyle name="Normal 4 2 2 3 4 3 2 2 2 2" xfId="13465" xr:uid="{00000000-0005-0000-0000-000015140000}"/>
    <cellStyle name="Normal 4 2 2 3 4 3 2 2 2 2 2" xfId="44750" xr:uid="{00000000-0005-0000-0000-000016140000}"/>
    <cellStyle name="Normal 4 2 2 3 4 3 2 2 2 2 3" xfId="31340" xr:uid="{00000000-0005-0000-0000-000017140000}"/>
    <cellStyle name="Normal 4 2 2 3 4 3 2 2 2 3" xfId="38778" xr:uid="{00000000-0005-0000-0000-000018140000}"/>
    <cellStyle name="Normal 4 2 2 3 4 3 2 2 2 4" xfId="25368" xr:uid="{00000000-0005-0000-0000-000019140000}"/>
    <cellStyle name="Normal 4 2 2 3 4 3 2 2 3" xfId="10418" xr:uid="{00000000-0005-0000-0000-00001A140000}"/>
    <cellStyle name="Normal 4 2 2 3 4 3 2 2 3 2" xfId="41764" xr:uid="{00000000-0005-0000-0000-00001B140000}"/>
    <cellStyle name="Normal 4 2 2 3 4 3 2 2 3 3" xfId="28354" xr:uid="{00000000-0005-0000-0000-00001C140000}"/>
    <cellStyle name="Normal 4 2 2 3 4 3 2 2 4" xfId="20952" xr:uid="{00000000-0005-0000-0000-00001D140000}"/>
    <cellStyle name="Normal 4 2 2 3 4 3 2 2 5" xfId="35794" xr:uid="{00000000-0005-0000-0000-00001E140000}"/>
    <cellStyle name="Normal 4 2 2 3 4 3 2 2 6" xfId="17966" xr:uid="{00000000-0005-0000-0000-00001F140000}"/>
    <cellStyle name="Normal 4 2 2 3 4 3 2 3" xfId="5440" xr:uid="{00000000-0005-0000-0000-000020140000}"/>
    <cellStyle name="Normal 4 2 2 3 4 3 2 3 2" xfId="11474" xr:uid="{00000000-0005-0000-0000-000021140000}"/>
    <cellStyle name="Normal 4 2 2 3 4 3 2 3 2 2" xfId="42759" xr:uid="{00000000-0005-0000-0000-000022140000}"/>
    <cellStyle name="Normal 4 2 2 3 4 3 2 3 2 3" xfId="29349" xr:uid="{00000000-0005-0000-0000-000023140000}"/>
    <cellStyle name="Normal 4 2 2 3 4 3 2 3 3" xfId="23377" xr:uid="{00000000-0005-0000-0000-000024140000}"/>
    <cellStyle name="Normal 4 2 2 3 4 3 2 3 4" xfId="33803" xr:uid="{00000000-0005-0000-0000-000025140000}"/>
    <cellStyle name="Normal 4 2 2 3 4 3 2 3 5" xfId="15975" xr:uid="{00000000-0005-0000-0000-000026140000}"/>
    <cellStyle name="Normal 4 2 2 3 4 3 2 4" xfId="4445" xr:uid="{00000000-0005-0000-0000-000027140000}"/>
    <cellStyle name="Normal 4 2 2 3 4 3 2 4 2" xfId="37224" xr:uid="{00000000-0005-0000-0000-000028140000}"/>
    <cellStyle name="Normal 4 2 2 3 4 3 2 4 3" xfId="22382" xr:uid="{00000000-0005-0000-0000-000029140000}"/>
    <cellStyle name="Normal 4 2 2 3 4 3 2 5" xfId="8427" xr:uid="{00000000-0005-0000-0000-00002A140000}"/>
    <cellStyle name="Normal 4 2 2 3 4 3 2 5 2" xfId="39773" xr:uid="{00000000-0005-0000-0000-00002B140000}"/>
    <cellStyle name="Normal 4 2 2 3 4 3 2 5 3" xfId="26363" xr:uid="{00000000-0005-0000-0000-00002C140000}"/>
    <cellStyle name="Normal 4 2 2 3 4 3 2 6" xfId="18961" xr:uid="{00000000-0005-0000-0000-00002D140000}"/>
    <cellStyle name="Normal 4 2 2 3 4 3 2 7" xfId="32808" xr:uid="{00000000-0005-0000-0000-00002E140000}"/>
    <cellStyle name="Normal 4 2 2 3 4 3 2 8" xfId="14980" xr:uid="{00000000-0005-0000-0000-00002F140000}"/>
    <cellStyle name="Normal 4 2 2 3 4 3 3" xfId="1584" xr:uid="{00000000-0005-0000-0000-000030140000}"/>
    <cellStyle name="Normal 4 2 2 3 4 3 3 2" xfId="2581" xr:uid="{00000000-0005-0000-0000-000031140000}"/>
    <cellStyle name="Normal 4 2 2 3 4 3 3 2 2" xfId="6998" xr:uid="{00000000-0005-0000-0000-000032140000}"/>
    <cellStyle name="Normal 4 2 2 3 4 3 3 2 2 2" xfId="13031" xr:uid="{00000000-0005-0000-0000-000033140000}"/>
    <cellStyle name="Normal 4 2 2 3 4 3 3 2 2 2 2" xfId="44316" xr:uid="{00000000-0005-0000-0000-000034140000}"/>
    <cellStyle name="Normal 4 2 2 3 4 3 3 2 2 2 3" xfId="30906" xr:uid="{00000000-0005-0000-0000-000035140000}"/>
    <cellStyle name="Normal 4 2 2 3 4 3 3 2 2 3" xfId="38344" xr:uid="{00000000-0005-0000-0000-000036140000}"/>
    <cellStyle name="Normal 4 2 2 3 4 3 3 2 2 4" xfId="24934" xr:uid="{00000000-0005-0000-0000-000037140000}"/>
    <cellStyle name="Normal 4 2 2 3 4 3 3 2 3" xfId="9984" xr:uid="{00000000-0005-0000-0000-000038140000}"/>
    <cellStyle name="Normal 4 2 2 3 4 3 3 2 3 2" xfId="41330" xr:uid="{00000000-0005-0000-0000-000039140000}"/>
    <cellStyle name="Normal 4 2 2 3 4 3 3 2 3 3" xfId="27920" xr:uid="{00000000-0005-0000-0000-00003A140000}"/>
    <cellStyle name="Normal 4 2 2 3 4 3 3 2 4" xfId="20518" xr:uid="{00000000-0005-0000-0000-00003B140000}"/>
    <cellStyle name="Normal 4 2 2 3 4 3 3 2 5" xfId="35360" xr:uid="{00000000-0005-0000-0000-00003C140000}"/>
    <cellStyle name="Normal 4 2 2 3 4 3 3 2 6" xfId="17532" xr:uid="{00000000-0005-0000-0000-00003D140000}"/>
    <cellStyle name="Normal 4 2 2 3 4 3 3 3" xfId="6002" xr:uid="{00000000-0005-0000-0000-00003E140000}"/>
    <cellStyle name="Normal 4 2 2 3 4 3 3 3 2" xfId="12035" xr:uid="{00000000-0005-0000-0000-00003F140000}"/>
    <cellStyle name="Normal 4 2 2 3 4 3 3 3 2 2" xfId="43320" xr:uid="{00000000-0005-0000-0000-000040140000}"/>
    <cellStyle name="Normal 4 2 2 3 4 3 3 3 2 3" xfId="29910" xr:uid="{00000000-0005-0000-0000-000041140000}"/>
    <cellStyle name="Normal 4 2 2 3 4 3 3 3 3" xfId="23938" xr:uid="{00000000-0005-0000-0000-000042140000}"/>
    <cellStyle name="Normal 4 2 2 3 4 3 3 3 4" xfId="34364" xr:uid="{00000000-0005-0000-0000-000043140000}"/>
    <cellStyle name="Normal 4 2 2 3 4 3 3 3 5" xfId="16536" xr:uid="{00000000-0005-0000-0000-000044140000}"/>
    <cellStyle name="Normal 4 2 2 3 4 3 3 4" xfId="4011" xr:uid="{00000000-0005-0000-0000-000045140000}"/>
    <cellStyle name="Normal 4 2 2 3 4 3 3 4 2" xfId="36790" xr:uid="{00000000-0005-0000-0000-000046140000}"/>
    <cellStyle name="Normal 4 2 2 3 4 3 3 4 3" xfId="21948" xr:uid="{00000000-0005-0000-0000-000047140000}"/>
    <cellStyle name="Normal 4 2 2 3 4 3 3 5" xfId="8988" xr:uid="{00000000-0005-0000-0000-000048140000}"/>
    <cellStyle name="Normal 4 2 2 3 4 3 3 5 2" xfId="40334" xr:uid="{00000000-0005-0000-0000-000049140000}"/>
    <cellStyle name="Normal 4 2 2 3 4 3 3 5 3" xfId="26924" xr:uid="{00000000-0005-0000-0000-00004A140000}"/>
    <cellStyle name="Normal 4 2 2 3 4 3 3 6" xfId="19522" xr:uid="{00000000-0005-0000-0000-00004B140000}"/>
    <cellStyle name="Normal 4 2 2 3 4 3 3 7" xfId="32374" xr:uid="{00000000-0005-0000-0000-00004C140000}"/>
    <cellStyle name="Normal 4 2 2 3 4 3 3 8" xfId="14546" xr:uid="{00000000-0005-0000-0000-00004D140000}"/>
    <cellStyle name="Normal 4 2 2 3 4 3 4" xfId="2019" xr:uid="{00000000-0005-0000-0000-00004E140000}"/>
    <cellStyle name="Normal 4 2 2 3 4 3 4 2" xfId="6437" xr:uid="{00000000-0005-0000-0000-00004F140000}"/>
    <cellStyle name="Normal 4 2 2 3 4 3 4 2 2" xfId="12470" xr:uid="{00000000-0005-0000-0000-000050140000}"/>
    <cellStyle name="Normal 4 2 2 3 4 3 4 2 2 2" xfId="43755" xr:uid="{00000000-0005-0000-0000-000051140000}"/>
    <cellStyle name="Normal 4 2 2 3 4 3 4 2 2 3" xfId="30345" xr:uid="{00000000-0005-0000-0000-000052140000}"/>
    <cellStyle name="Normal 4 2 2 3 4 3 4 2 3" xfId="37783" xr:uid="{00000000-0005-0000-0000-000053140000}"/>
    <cellStyle name="Normal 4 2 2 3 4 3 4 2 4" xfId="24373" xr:uid="{00000000-0005-0000-0000-000054140000}"/>
    <cellStyle name="Normal 4 2 2 3 4 3 4 3" xfId="9423" xr:uid="{00000000-0005-0000-0000-000055140000}"/>
    <cellStyle name="Normal 4 2 2 3 4 3 4 3 2" xfId="40769" xr:uid="{00000000-0005-0000-0000-000056140000}"/>
    <cellStyle name="Normal 4 2 2 3 4 3 4 3 3" xfId="27359" xr:uid="{00000000-0005-0000-0000-000057140000}"/>
    <cellStyle name="Normal 4 2 2 3 4 3 4 4" xfId="19957" xr:uid="{00000000-0005-0000-0000-000058140000}"/>
    <cellStyle name="Normal 4 2 2 3 4 3 4 5" xfId="34799" xr:uid="{00000000-0005-0000-0000-000059140000}"/>
    <cellStyle name="Normal 4 2 2 3 4 3 4 6" xfId="16971" xr:uid="{00000000-0005-0000-0000-00005A140000}"/>
    <cellStyle name="Normal 4 2 2 3 4 3 5" xfId="5006" xr:uid="{00000000-0005-0000-0000-00005B140000}"/>
    <cellStyle name="Normal 4 2 2 3 4 3 5 2" xfId="11041" xr:uid="{00000000-0005-0000-0000-00005C140000}"/>
    <cellStyle name="Normal 4 2 2 3 4 3 5 2 2" xfId="42326" xr:uid="{00000000-0005-0000-0000-00005D140000}"/>
    <cellStyle name="Normal 4 2 2 3 4 3 5 2 3" xfId="28916" xr:uid="{00000000-0005-0000-0000-00005E140000}"/>
    <cellStyle name="Normal 4 2 2 3 4 3 5 3" xfId="22943" xr:uid="{00000000-0005-0000-0000-00005F140000}"/>
    <cellStyle name="Normal 4 2 2 3 4 3 5 4" xfId="33369" xr:uid="{00000000-0005-0000-0000-000060140000}"/>
    <cellStyle name="Normal 4 2 2 3 4 3 5 5" xfId="15541" xr:uid="{00000000-0005-0000-0000-000061140000}"/>
    <cellStyle name="Normal 4 2 2 3 4 3 6" xfId="3450" xr:uid="{00000000-0005-0000-0000-000062140000}"/>
    <cellStyle name="Normal 4 2 2 3 4 3 6 2" xfId="36229" xr:uid="{00000000-0005-0000-0000-000063140000}"/>
    <cellStyle name="Normal 4 2 2 3 4 3 6 3" xfId="21387" xr:uid="{00000000-0005-0000-0000-000064140000}"/>
    <cellStyle name="Normal 4 2 2 3 4 3 7" xfId="7993" xr:uid="{00000000-0005-0000-0000-000065140000}"/>
    <cellStyle name="Normal 4 2 2 3 4 3 7 2" xfId="39339" xr:uid="{00000000-0005-0000-0000-000066140000}"/>
    <cellStyle name="Normal 4 2 2 3 4 3 7 3" xfId="25929" xr:uid="{00000000-0005-0000-0000-000067140000}"/>
    <cellStyle name="Normal 4 2 2 3 4 3 8" xfId="18527" xr:uid="{00000000-0005-0000-0000-000068140000}"/>
    <cellStyle name="Normal 4 2 2 3 4 3 9" xfId="31813" xr:uid="{00000000-0005-0000-0000-000069140000}"/>
    <cellStyle name="Normal 4 2 2 3 4 4" xfId="671" xr:uid="{00000000-0005-0000-0000-00006A140000}"/>
    <cellStyle name="Normal 4 2 2 3 4 4 10" xfId="14111" xr:uid="{00000000-0005-0000-0000-00006B140000}"/>
    <cellStyle name="Normal 4 2 2 3 4 4 2" xfId="1105" xr:uid="{00000000-0005-0000-0000-00006C140000}"/>
    <cellStyle name="Normal 4 2 2 3 4 4 2 2" xfId="3141" xr:uid="{00000000-0005-0000-0000-00006D140000}"/>
    <cellStyle name="Normal 4 2 2 3 4 4 2 2 2" xfId="7558" xr:uid="{00000000-0005-0000-0000-00006E140000}"/>
    <cellStyle name="Normal 4 2 2 3 4 4 2 2 2 2" xfId="13591" xr:uid="{00000000-0005-0000-0000-00006F140000}"/>
    <cellStyle name="Normal 4 2 2 3 4 4 2 2 2 2 2" xfId="44876" xr:uid="{00000000-0005-0000-0000-000070140000}"/>
    <cellStyle name="Normal 4 2 2 3 4 4 2 2 2 2 3" xfId="31466" xr:uid="{00000000-0005-0000-0000-000071140000}"/>
    <cellStyle name="Normal 4 2 2 3 4 4 2 2 2 3" xfId="38904" xr:uid="{00000000-0005-0000-0000-000072140000}"/>
    <cellStyle name="Normal 4 2 2 3 4 4 2 2 2 4" xfId="25494" xr:uid="{00000000-0005-0000-0000-000073140000}"/>
    <cellStyle name="Normal 4 2 2 3 4 4 2 2 3" xfId="10544" xr:uid="{00000000-0005-0000-0000-000074140000}"/>
    <cellStyle name="Normal 4 2 2 3 4 4 2 2 3 2" xfId="41890" xr:uid="{00000000-0005-0000-0000-000075140000}"/>
    <cellStyle name="Normal 4 2 2 3 4 4 2 2 3 3" xfId="28480" xr:uid="{00000000-0005-0000-0000-000076140000}"/>
    <cellStyle name="Normal 4 2 2 3 4 4 2 2 4" xfId="21078" xr:uid="{00000000-0005-0000-0000-000077140000}"/>
    <cellStyle name="Normal 4 2 2 3 4 4 2 2 5" xfId="35920" xr:uid="{00000000-0005-0000-0000-000078140000}"/>
    <cellStyle name="Normal 4 2 2 3 4 4 2 2 6" xfId="18092" xr:uid="{00000000-0005-0000-0000-000079140000}"/>
    <cellStyle name="Normal 4 2 2 3 4 4 2 3" xfId="5566" xr:uid="{00000000-0005-0000-0000-00007A140000}"/>
    <cellStyle name="Normal 4 2 2 3 4 4 2 3 2" xfId="11600" xr:uid="{00000000-0005-0000-0000-00007B140000}"/>
    <cellStyle name="Normal 4 2 2 3 4 4 2 3 2 2" xfId="42885" xr:uid="{00000000-0005-0000-0000-00007C140000}"/>
    <cellStyle name="Normal 4 2 2 3 4 4 2 3 2 3" xfId="29475" xr:uid="{00000000-0005-0000-0000-00007D140000}"/>
    <cellStyle name="Normal 4 2 2 3 4 4 2 3 3" xfId="23503" xr:uid="{00000000-0005-0000-0000-00007E140000}"/>
    <cellStyle name="Normal 4 2 2 3 4 4 2 3 4" xfId="33929" xr:uid="{00000000-0005-0000-0000-00007F140000}"/>
    <cellStyle name="Normal 4 2 2 3 4 4 2 3 5" xfId="16101" xr:uid="{00000000-0005-0000-0000-000080140000}"/>
    <cellStyle name="Normal 4 2 2 3 4 4 2 4" xfId="4571" xr:uid="{00000000-0005-0000-0000-000081140000}"/>
    <cellStyle name="Normal 4 2 2 3 4 4 2 4 2" xfId="37350" xr:uid="{00000000-0005-0000-0000-000082140000}"/>
    <cellStyle name="Normal 4 2 2 3 4 4 2 4 3" xfId="22508" xr:uid="{00000000-0005-0000-0000-000083140000}"/>
    <cellStyle name="Normal 4 2 2 3 4 4 2 5" xfId="8553" xr:uid="{00000000-0005-0000-0000-000084140000}"/>
    <cellStyle name="Normal 4 2 2 3 4 4 2 5 2" xfId="39899" xr:uid="{00000000-0005-0000-0000-000085140000}"/>
    <cellStyle name="Normal 4 2 2 3 4 4 2 5 3" xfId="26489" xr:uid="{00000000-0005-0000-0000-000086140000}"/>
    <cellStyle name="Normal 4 2 2 3 4 4 2 6" xfId="19087" xr:uid="{00000000-0005-0000-0000-000087140000}"/>
    <cellStyle name="Normal 4 2 2 3 4 4 2 7" xfId="32934" xr:uid="{00000000-0005-0000-0000-000088140000}"/>
    <cellStyle name="Normal 4 2 2 3 4 4 2 8" xfId="15106" xr:uid="{00000000-0005-0000-0000-000089140000}"/>
    <cellStyle name="Normal 4 2 2 3 4 4 3" xfId="1710" xr:uid="{00000000-0005-0000-0000-00008A140000}"/>
    <cellStyle name="Normal 4 2 2 3 4 4 3 2" xfId="2707" xr:uid="{00000000-0005-0000-0000-00008B140000}"/>
    <cellStyle name="Normal 4 2 2 3 4 4 3 2 2" xfId="7124" xr:uid="{00000000-0005-0000-0000-00008C140000}"/>
    <cellStyle name="Normal 4 2 2 3 4 4 3 2 2 2" xfId="13157" xr:uid="{00000000-0005-0000-0000-00008D140000}"/>
    <cellStyle name="Normal 4 2 2 3 4 4 3 2 2 2 2" xfId="44442" xr:uid="{00000000-0005-0000-0000-00008E140000}"/>
    <cellStyle name="Normal 4 2 2 3 4 4 3 2 2 2 3" xfId="31032" xr:uid="{00000000-0005-0000-0000-00008F140000}"/>
    <cellStyle name="Normal 4 2 2 3 4 4 3 2 2 3" xfId="38470" xr:uid="{00000000-0005-0000-0000-000090140000}"/>
    <cellStyle name="Normal 4 2 2 3 4 4 3 2 2 4" xfId="25060" xr:uid="{00000000-0005-0000-0000-000091140000}"/>
    <cellStyle name="Normal 4 2 2 3 4 4 3 2 3" xfId="10110" xr:uid="{00000000-0005-0000-0000-000092140000}"/>
    <cellStyle name="Normal 4 2 2 3 4 4 3 2 3 2" xfId="41456" xr:uid="{00000000-0005-0000-0000-000093140000}"/>
    <cellStyle name="Normal 4 2 2 3 4 4 3 2 3 3" xfId="28046" xr:uid="{00000000-0005-0000-0000-000094140000}"/>
    <cellStyle name="Normal 4 2 2 3 4 4 3 2 4" xfId="20644" xr:uid="{00000000-0005-0000-0000-000095140000}"/>
    <cellStyle name="Normal 4 2 2 3 4 4 3 2 5" xfId="35486" xr:uid="{00000000-0005-0000-0000-000096140000}"/>
    <cellStyle name="Normal 4 2 2 3 4 4 3 2 6" xfId="17658" xr:uid="{00000000-0005-0000-0000-000097140000}"/>
    <cellStyle name="Normal 4 2 2 3 4 4 3 3" xfId="6128" xr:uid="{00000000-0005-0000-0000-000098140000}"/>
    <cellStyle name="Normal 4 2 2 3 4 4 3 3 2" xfId="12161" xr:uid="{00000000-0005-0000-0000-000099140000}"/>
    <cellStyle name="Normal 4 2 2 3 4 4 3 3 2 2" xfId="43446" xr:uid="{00000000-0005-0000-0000-00009A140000}"/>
    <cellStyle name="Normal 4 2 2 3 4 4 3 3 2 3" xfId="30036" xr:uid="{00000000-0005-0000-0000-00009B140000}"/>
    <cellStyle name="Normal 4 2 2 3 4 4 3 3 3" xfId="24064" xr:uid="{00000000-0005-0000-0000-00009C140000}"/>
    <cellStyle name="Normal 4 2 2 3 4 4 3 3 4" xfId="34490" xr:uid="{00000000-0005-0000-0000-00009D140000}"/>
    <cellStyle name="Normal 4 2 2 3 4 4 3 3 5" xfId="16662" xr:uid="{00000000-0005-0000-0000-00009E140000}"/>
    <cellStyle name="Normal 4 2 2 3 4 4 3 4" xfId="4137" xr:uid="{00000000-0005-0000-0000-00009F140000}"/>
    <cellStyle name="Normal 4 2 2 3 4 4 3 4 2" xfId="36916" xr:uid="{00000000-0005-0000-0000-0000A0140000}"/>
    <cellStyle name="Normal 4 2 2 3 4 4 3 4 3" xfId="22074" xr:uid="{00000000-0005-0000-0000-0000A1140000}"/>
    <cellStyle name="Normal 4 2 2 3 4 4 3 5" xfId="9114" xr:uid="{00000000-0005-0000-0000-0000A2140000}"/>
    <cellStyle name="Normal 4 2 2 3 4 4 3 5 2" xfId="40460" xr:uid="{00000000-0005-0000-0000-0000A3140000}"/>
    <cellStyle name="Normal 4 2 2 3 4 4 3 5 3" xfId="27050" xr:uid="{00000000-0005-0000-0000-0000A4140000}"/>
    <cellStyle name="Normal 4 2 2 3 4 4 3 6" xfId="19648" xr:uid="{00000000-0005-0000-0000-0000A5140000}"/>
    <cellStyle name="Normal 4 2 2 3 4 4 3 7" xfId="32500" xr:uid="{00000000-0005-0000-0000-0000A6140000}"/>
    <cellStyle name="Normal 4 2 2 3 4 4 3 8" xfId="14672" xr:uid="{00000000-0005-0000-0000-0000A7140000}"/>
    <cellStyle name="Normal 4 2 2 3 4 4 4" xfId="2145" xr:uid="{00000000-0005-0000-0000-0000A8140000}"/>
    <cellStyle name="Normal 4 2 2 3 4 4 4 2" xfId="6563" xr:uid="{00000000-0005-0000-0000-0000A9140000}"/>
    <cellStyle name="Normal 4 2 2 3 4 4 4 2 2" xfId="12596" xr:uid="{00000000-0005-0000-0000-0000AA140000}"/>
    <cellStyle name="Normal 4 2 2 3 4 4 4 2 2 2" xfId="43881" xr:uid="{00000000-0005-0000-0000-0000AB140000}"/>
    <cellStyle name="Normal 4 2 2 3 4 4 4 2 2 3" xfId="30471" xr:uid="{00000000-0005-0000-0000-0000AC140000}"/>
    <cellStyle name="Normal 4 2 2 3 4 4 4 2 3" xfId="37909" xr:uid="{00000000-0005-0000-0000-0000AD140000}"/>
    <cellStyle name="Normal 4 2 2 3 4 4 4 2 4" xfId="24499" xr:uid="{00000000-0005-0000-0000-0000AE140000}"/>
    <cellStyle name="Normal 4 2 2 3 4 4 4 3" xfId="9549" xr:uid="{00000000-0005-0000-0000-0000AF140000}"/>
    <cellStyle name="Normal 4 2 2 3 4 4 4 3 2" xfId="40895" xr:uid="{00000000-0005-0000-0000-0000B0140000}"/>
    <cellStyle name="Normal 4 2 2 3 4 4 4 3 3" xfId="27485" xr:uid="{00000000-0005-0000-0000-0000B1140000}"/>
    <cellStyle name="Normal 4 2 2 3 4 4 4 4" xfId="20083" xr:uid="{00000000-0005-0000-0000-0000B2140000}"/>
    <cellStyle name="Normal 4 2 2 3 4 4 4 5" xfId="34925" xr:uid="{00000000-0005-0000-0000-0000B3140000}"/>
    <cellStyle name="Normal 4 2 2 3 4 4 4 6" xfId="17097" xr:uid="{00000000-0005-0000-0000-0000B4140000}"/>
    <cellStyle name="Normal 4 2 2 3 4 4 5" xfId="5132" xr:uid="{00000000-0005-0000-0000-0000B5140000}"/>
    <cellStyle name="Normal 4 2 2 3 4 4 5 2" xfId="11167" xr:uid="{00000000-0005-0000-0000-0000B6140000}"/>
    <cellStyle name="Normal 4 2 2 3 4 4 5 2 2" xfId="42452" xr:uid="{00000000-0005-0000-0000-0000B7140000}"/>
    <cellStyle name="Normal 4 2 2 3 4 4 5 2 3" xfId="29042" xr:uid="{00000000-0005-0000-0000-0000B8140000}"/>
    <cellStyle name="Normal 4 2 2 3 4 4 5 3" xfId="23069" xr:uid="{00000000-0005-0000-0000-0000B9140000}"/>
    <cellStyle name="Normal 4 2 2 3 4 4 5 4" xfId="33495" xr:uid="{00000000-0005-0000-0000-0000BA140000}"/>
    <cellStyle name="Normal 4 2 2 3 4 4 5 5" xfId="15667" xr:uid="{00000000-0005-0000-0000-0000BB140000}"/>
    <cellStyle name="Normal 4 2 2 3 4 4 6" xfId="3576" xr:uid="{00000000-0005-0000-0000-0000BC140000}"/>
    <cellStyle name="Normal 4 2 2 3 4 4 6 2" xfId="36355" xr:uid="{00000000-0005-0000-0000-0000BD140000}"/>
    <cellStyle name="Normal 4 2 2 3 4 4 6 3" xfId="21513" xr:uid="{00000000-0005-0000-0000-0000BE140000}"/>
    <cellStyle name="Normal 4 2 2 3 4 4 7" xfId="8119" xr:uid="{00000000-0005-0000-0000-0000BF140000}"/>
    <cellStyle name="Normal 4 2 2 3 4 4 7 2" xfId="39465" xr:uid="{00000000-0005-0000-0000-0000C0140000}"/>
    <cellStyle name="Normal 4 2 2 3 4 4 7 3" xfId="26055" xr:uid="{00000000-0005-0000-0000-0000C1140000}"/>
    <cellStyle name="Normal 4 2 2 3 4 4 8" xfId="18653" xr:uid="{00000000-0005-0000-0000-0000C2140000}"/>
    <cellStyle name="Normal 4 2 2 3 4 4 9" xfId="31939" xr:uid="{00000000-0005-0000-0000-0000C3140000}"/>
    <cellStyle name="Normal 4 2 2 3 4 5" xfId="323" xr:uid="{00000000-0005-0000-0000-0000C4140000}"/>
    <cellStyle name="Normal 4 2 2 3 4 5 2" xfId="1378" xr:uid="{00000000-0005-0000-0000-0000C5140000}"/>
    <cellStyle name="Normal 4 2 2 3 4 5 2 2" xfId="5796" xr:uid="{00000000-0005-0000-0000-0000C6140000}"/>
    <cellStyle name="Normal 4 2 2 3 4 5 2 2 2" xfId="11829" xr:uid="{00000000-0005-0000-0000-0000C7140000}"/>
    <cellStyle name="Normal 4 2 2 3 4 5 2 2 2 2" xfId="43114" xr:uid="{00000000-0005-0000-0000-0000C8140000}"/>
    <cellStyle name="Normal 4 2 2 3 4 5 2 2 2 3" xfId="29704" xr:uid="{00000000-0005-0000-0000-0000C9140000}"/>
    <cellStyle name="Normal 4 2 2 3 4 5 2 2 3" xfId="37453" xr:uid="{00000000-0005-0000-0000-0000CA140000}"/>
    <cellStyle name="Normal 4 2 2 3 4 5 2 2 4" xfId="23732" xr:uid="{00000000-0005-0000-0000-0000CB140000}"/>
    <cellStyle name="Normal 4 2 2 3 4 5 2 3" xfId="8782" xr:uid="{00000000-0005-0000-0000-0000CC140000}"/>
    <cellStyle name="Normal 4 2 2 3 4 5 2 3 2" xfId="40128" xr:uid="{00000000-0005-0000-0000-0000CD140000}"/>
    <cellStyle name="Normal 4 2 2 3 4 5 2 3 3" xfId="26718" xr:uid="{00000000-0005-0000-0000-0000CE140000}"/>
    <cellStyle name="Normal 4 2 2 3 4 5 2 4" xfId="19316" xr:uid="{00000000-0005-0000-0000-0000CF140000}"/>
    <cellStyle name="Normal 4 2 2 3 4 5 2 5" xfId="34158" xr:uid="{00000000-0005-0000-0000-0000D0140000}"/>
    <cellStyle name="Normal 4 2 2 3 4 5 2 6" xfId="16330" xr:uid="{00000000-0005-0000-0000-0000D1140000}"/>
    <cellStyle name="Normal 4 2 2 3 4 5 3" xfId="2375" xr:uid="{00000000-0005-0000-0000-0000D2140000}"/>
    <cellStyle name="Normal 4 2 2 3 4 5 3 2" xfId="6792" xr:uid="{00000000-0005-0000-0000-0000D3140000}"/>
    <cellStyle name="Normal 4 2 2 3 4 5 3 2 2" xfId="12825" xr:uid="{00000000-0005-0000-0000-0000D4140000}"/>
    <cellStyle name="Normal 4 2 2 3 4 5 3 2 2 2" xfId="44110" xr:uid="{00000000-0005-0000-0000-0000D5140000}"/>
    <cellStyle name="Normal 4 2 2 3 4 5 3 2 2 3" xfId="30700" xr:uid="{00000000-0005-0000-0000-0000D6140000}"/>
    <cellStyle name="Normal 4 2 2 3 4 5 3 2 3" xfId="38138" xr:uid="{00000000-0005-0000-0000-0000D7140000}"/>
    <cellStyle name="Normal 4 2 2 3 4 5 3 2 4" xfId="24728" xr:uid="{00000000-0005-0000-0000-0000D8140000}"/>
    <cellStyle name="Normal 4 2 2 3 4 5 3 3" xfId="9778" xr:uid="{00000000-0005-0000-0000-0000D9140000}"/>
    <cellStyle name="Normal 4 2 2 3 4 5 3 3 2" xfId="41124" xr:uid="{00000000-0005-0000-0000-0000DA140000}"/>
    <cellStyle name="Normal 4 2 2 3 4 5 3 3 3" xfId="27714" xr:uid="{00000000-0005-0000-0000-0000DB140000}"/>
    <cellStyle name="Normal 4 2 2 3 4 5 3 4" xfId="20312" xr:uid="{00000000-0005-0000-0000-0000DC140000}"/>
    <cellStyle name="Normal 4 2 2 3 4 5 3 5" xfId="35154" xr:uid="{00000000-0005-0000-0000-0000DD140000}"/>
    <cellStyle name="Normal 4 2 2 3 4 5 3 6" xfId="17326" xr:uid="{00000000-0005-0000-0000-0000DE140000}"/>
    <cellStyle name="Normal 4 2 2 3 4 5 4" xfId="4800" xr:uid="{00000000-0005-0000-0000-0000DF140000}"/>
    <cellStyle name="Normal 4 2 2 3 4 5 4 2" xfId="10834" xr:uid="{00000000-0005-0000-0000-0000E0140000}"/>
    <cellStyle name="Normal 4 2 2 3 4 5 4 2 2" xfId="42121" xr:uid="{00000000-0005-0000-0000-0000E1140000}"/>
    <cellStyle name="Normal 4 2 2 3 4 5 4 2 3" xfId="28711" xr:uid="{00000000-0005-0000-0000-0000E2140000}"/>
    <cellStyle name="Normal 4 2 2 3 4 5 4 3" xfId="22737" xr:uid="{00000000-0005-0000-0000-0000E3140000}"/>
    <cellStyle name="Normal 4 2 2 3 4 5 4 4" xfId="33163" xr:uid="{00000000-0005-0000-0000-0000E4140000}"/>
    <cellStyle name="Normal 4 2 2 3 4 5 4 5" xfId="15335" xr:uid="{00000000-0005-0000-0000-0000E5140000}"/>
    <cellStyle name="Normal 4 2 2 3 4 5 5" xfId="3805" xr:uid="{00000000-0005-0000-0000-0000E6140000}"/>
    <cellStyle name="Normal 4 2 2 3 4 5 5 2" xfId="36584" xr:uid="{00000000-0005-0000-0000-0000E7140000}"/>
    <cellStyle name="Normal 4 2 2 3 4 5 5 3" xfId="21742" xr:uid="{00000000-0005-0000-0000-0000E8140000}"/>
    <cellStyle name="Normal 4 2 2 3 4 5 6" xfId="7787" xr:uid="{00000000-0005-0000-0000-0000E9140000}"/>
    <cellStyle name="Normal 4 2 2 3 4 5 6 2" xfId="39133" xr:uid="{00000000-0005-0000-0000-0000EA140000}"/>
    <cellStyle name="Normal 4 2 2 3 4 5 6 3" xfId="25723" xr:uid="{00000000-0005-0000-0000-0000EB140000}"/>
    <cellStyle name="Normal 4 2 2 3 4 5 7" xfId="18321" xr:uid="{00000000-0005-0000-0000-0000EC140000}"/>
    <cellStyle name="Normal 4 2 2 3 4 5 8" xfId="32168" xr:uid="{00000000-0005-0000-0000-0000ED140000}"/>
    <cellStyle name="Normal 4 2 2 3 4 5 9" xfId="14340" xr:uid="{00000000-0005-0000-0000-0000EE140000}"/>
    <cellStyle name="Normal 4 2 2 3 4 6" xfId="773" xr:uid="{00000000-0005-0000-0000-0000EF140000}"/>
    <cellStyle name="Normal 4 2 2 3 4 6 2" xfId="2809" xr:uid="{00000000-0005-0000-0000-0000F0140000}"/>
    <cellStyle name="Normal 4 2 2 3 4 6 2 2" xfId="7226" xr:uid="{00000000-0005-0000-0000-0000F1140000}"/>
    <cellStyle name="Normal 4 2 2 3 4 6 2 2 2" xfId="13259" xr:uid="{00000000-0005-0000-0000-0000F2140000}"/>
    <cellStyle name="Normal 4 2 2 3 4 6 2 2 2 2" xfId="44544" xr:uid="{00000000-0005-0000-0000-0000F3140000}"/>
    <cellStyle name="Normal 4 2 2 3 4 6 2 2 2 3" xfId="31134" xr:uid="{00000000-0005-0000-0000-0000F4140000}"/>
    <cellStyle name="Normal 4 2 2 3 4 6 2 2 3" xfId="38572" xr:uid="{00000000-0005-0000-0000-0000F5140000}"/>
    <cellStyle name="Normal 4 2 2 3 4 6 2 2 4" xfId="25162" xr:uid="{00000000-0005-0000-0000-0000F6140000}"/>
    <cellStyle name="Normal 4 2 2 3 4 6 2 3" xfId="10212" xr:uid="{00000000-0005-0000-0000-0000F7140000}"/>
    <cellStyle name="Normal 4 2 2 3 4 6 2 3 2" xfId="41558" xr:uid="{00000000-0005-0000-0000-0000F8140000}"/>
    <cellStyle name="Normal 4 2 2 3 4 6 2 3 3" xfId="28148" xr:uid="{00000000-0005-0000-0000-0000F9140000}"/>
    <cellStyle name="Normal 4 2 2 3 4 6 2 4" xfId="20746" xr:uid="{00000000-0005-0000-0000-0000FA140000}"/>
    <cellStyle name="Normal 4 2 2 3 4 6 2 5" xfId="35588" xr:uid="{00000000-0005-0000-0000-0000FB140000}"/>
    <cellStyle name="Normal 4 2 2 3 4 6 2 6" xfId="17760" xr:uid="{00000000-0005-0000-0000-0000FC140000}"/>
    <cellStyle name="Normal 4 2 2 3 4 6 3" xfId="5234" xr:uid="{00000000-0005-0000-0000-0000FD140000}"/>
    <cellStyle name="Normal 4 2 2 3 4 6 3 2" xfId="11269" xr:uid="{00000000-0005-0000-0000-0000FE140000}"/>
    <cellStyle name="Normal 4 2 2 3 4 6 3 2 2" xfId="42554" xr:uid="{00000000-0005-0000-0000-0000FF140000}"/>
    <cellStyle name="Normal 4 2 2 3 4 6 3 2 3" xfId="29144" xr:uid="{00000000-0005-0000-0000-000000150000}"/>
    <cellStyle name="Normal 4 2 2 3 4 6 3 3" xfId="23171" xr:uid="{00000000-0005-0000-0000-000001150000}"/>
    <cellStyle name="Normal 4 2 2 3 4 6 3 4" xfId="33597" xr:uid="{00000000-0005-0000-0000-000002150000}"/>
    <cellStyle name="Normal 4 2 2 3 4 6 3 5" xfId="15769" xr:uid="{00000000-0005-0000-0000-000003150000}"/>
    <cellStyle name="Normal 4 2 2 3 4 6 4" xfId="4239" xr:uid="{00000000-0005-0000-0000-000004150000}"/>
    <cellStyle name="Normal 4 2 2 3 4 6 4 2" xfId="37018" xr:uid="{00000000-0005-0000-0000-000005150000}"/>
    <cellStyle name="Normal 4 2 2 3 4 6 4 3" xfId="22176" xr:uid="{00000000-0005-0000-0000-000006150000}"/>
    <cellStyle name="Normal 4 2 2 3 4 6 5" xfId="8221" xr:uid="{00000000-0005-0000-0000-000007150000}"/>
    <cellStyle name="Normal 4 2 2 3 4 6 5 2" xfId="39567" xr:uid="{00000000-0005-0000-0000-000008150000}"/>
    <cellStyle name="Normal 4 2 2 3 4 6 5 3" xfId="26157" xr:uid="{00000000-0005-0000-0000-000009150000}"/>
    <cellStyle name="Normal 4 2 2 3 4 6 6" xfId="18755" xr:uid="{00000000-0005-0000-0000-00000A150000}"/>
    <cellStyle name="Normal 4 2 2 3 4 6 7" xfId="32602" xr:uid="{00000000-0005-0000-0000-00000B150000}"/>
    <cellStyle name="Normal 4 2 2 3 4 6 8" xfId="14774" xr:uid="{00000000-0005-0000-0000-00000C150000}"/>
    <cellStyle name="Normal 4 2 2 3 4 7" xfId="1276" xr:uid="{00000000-0005-0000-0000-00000D150000}"/>
    <cellStyle name="Normal 4 2 2 3 4 7 2" xfId="2273" xr:uid="{00000000-0005-0000-0000-00000E150000}"/>
    <cellStyle name="Normal 4 2 2 3 4 7 2 2" xfId="6690" xr:uid="{00000000-0005-0000-0000-00000F150000}"/>
    <cellStyle name="Normal 4 2 2 3 4 7 2 2 2" xfId="12723" xr:uid="{00000000-0005-0000-0000-000010150000}"/>
    <cellStyle name="Normal 4 2 2 3 4 7 2 2 2 2" xfId="44008" xr:uid="{00000000-0005-0000-0000-000011150000}"/>
    <cellStyle name="Normal 4 2 2 3 4 7 2 2 2 3" xfId="30598" xr:uid="{00000000-0005-0000-0000-000012150000}"/>
    <cellStyle name="Normal 4 2 2 3 4 7 2 2 3" xfId="38036" xr:uid="{00000000-0005-0000-0000-000013150000}"/>
    <cellStyle name="Normal 4 2 2 3 4 7 2 2 4" xfId="24626" xr:uid="{00000000-0005-0000-0000-000014150000}"/>
    <cellStyle name="Normal 4 2 2 3 4 7 2 3" xfId="9676" xr:uid="{00000000-0005-0000-0000-000015150000}"/>
    <cellStyle name="Normal 4 2 2 3 4 7 2 3 2" xfId="41022" xr:uid="{00000000-0005-0000-0000-000016150000}"/>
    <cellStyle name="Normal 4 2 2 3 4 7 2 3 3" xfId="27612" xr:uid="{00000000-0005-0000-0000-000017150000}"/>
    <cellStyle name="Normal 4 2 2 3 4 7 2 4" xfId="20210" xr:uid="{00000000-0005-0000-0000-000018150000}"/>
    <cellStyle name="Normal 4 2 2 3 4 7 2 5" xfId="35052" xr:uid="{00000000-0005-0000-0000-000019150000}"/>
    <cellStyle name="Normal 4 2 2 3 4 7 2 6" xfId="17224" xr:uid="{00000000-0005-0000-0000-00001A150000}"/>
    <cellStyle name="Normal 4 2 2 3 4 7 3" xfId="5694" xr:uid="{00000000-0005-0000-0000-00001B150000}"/>
    <cellStyle name="Normal 4 2 2 3 4 7 3 2" xfId="11727" xr:uid="{00000000-0005-0000-0000-00001C150000}"/>
    <cellStyle name="Normal 4 2 2 3 4 7 3 2 2" xfId="43012" xr:uid="{00000000-0005-0000-0000-00001D150000}"/>
    <cellStyle name="Normal 4 2 2 3 4 7 3 2 3" xfId="29602" xr:uid="{00000000-0005-0000-0000-00001E150000}"/>
    <cellStyle name="Normal 4 2 2 3 4 7 3 3" xfId="23630" xr:uid="{00000000-0005-0000-0000-00001F150000}"/>
    <cellStyle name="Normal 4 2 2 3 4 7 3 4" xfId="34056" xr:uid="{00000000-0005-0000-0000-000020150000}"/>
    <cellStyle name="Normal 4 2 2 3 4 7 3 5" xfId="16228" xr:uid="{00000000-0005-0000-0000-000021150000}"/>
    <cellStyle name="Normal 4 2 2 3 4 7 4" xfId="3703" xr:uid="{00000000-0005-0000-0000-000022150000}"/>
    <cellStyle name="Normal 4 2 2 3 4 7 4 2" xfId="36482" xr:uid="{00000000-0005-0000-0000-000023150000}"/>
    <cellStyle name="Normal 4 2 2 3 4 7 4 3" xfId="21640" xr:uid="{00000000-0005-0000-0000-000024150000}"/>
    <cellStyle name="Normal 4 2 2 3 4 7 5" xfId="8680" xr:uid="{00000000-0005-0000-0000-000025150000}"/>
    <cellStyle name="Normal 4 2 2 3 4 7 5 2" xfId="40026" xr:uid="{00000000-0005-0000-0000-000026150000}"/>
    <cellStyle name="Normal 4 2 2 3 4 7 5 3" xfId="26616" xr:uid="{00000000-0005-0000-0000-000027150000}"/>
    <cellStyle name="Normal 4 2 2 3 4 7 6" xfId="19214" xr:uid="{00000000-0005-0000-0000-000028150000}"/>
    <cellStyle name="Normal 4 2 2 3 4 7 7" xfId="32066" xr:uid="{00000000-0005-0000-0000-000029150000}"/>
    <cellStyle name="Normal 4 2 2 3 4 7 8" xfId="14238" xr:uid="{00000000-0005-0000-0000-00002A150000}"/>
    <cellStyle name="Normal 4 2 2 3 4 8" xfId="1813" xr:uid="{00000000-0005-0000-0000-00002B150000}"/>
    <cellStyle name="Normal 4 2 2 3 4 8 2" xfId="6231" xr:uid="{00000000-0005-0000-0000-00002C150000}"/>
    <cellStyle name="Normal 4 2 2 3 4 8 2 2" xfId="12264" xr:uid="{00000000-0005-0000-0000-00002D150000}"/>
    <cellStyle name="Normal 4 2 2 3 4 8 2 2 2" xfId="43549" xr:uid="{00000000-0005-0000-0000-00002E150000}"/>
    <cellStyle name="Normal 4 2 2 3 4 8 2 2 3" xfId="30139" xr:uid="{00000000-0005-0000-0000-00002F150000}"/>
    <cellStyle name="Normal 4 2 2 3 4 8 2 3" xfId="37577" xr:uid="{00000000-0005-0000-0000-000030150000}"/>
    <cellStyle name="Normal 4 2 2 3 4 8 2 4" xfId="24167" xr:uid="{00000000-0005-0000-0000-000031150000}"/>
    <cellStyle name="Normal 4 2 2 3 4 8 3" xfId="9217" xr:uid="{00000000-0005-0000-0000-000032150000}"/>
    <cellStyle name="Normal 4 2 2 3 4 8 3 2" xfId="40563" xr:uid="{00000000-0005-0000-0000-000033150000}"/>
    <cellStyle name="Normal 4 2 2 3 4 8 3 3" xfId="27153" xr:uid="{00000000-0005-0000-0000-000034150000}"/>
    <cellStyle name="Normal 4 2 2 3 4 8 4" xfId="19751" xr:uid="{00000000-0005-0000-0000-000035150000}"/>
    <cellStyle name="Normal 4 2 2 3 4 8 5" xfId="34593" xr:uid="{00000000-0005-0000-0000-000036150000}"/>
    <cellStyle name="Normal 4 2 2 3 4 8 6" xfId="16765" xr:uid="{00000000-0005-0000-0000-000037150000}"/>
    <cellStyle name="Normal 4 2 2 3 4 9" xfId="4698" xr:uid="{00000000-0005-0000-0000-000038150000}"/>
    <cellStyle name="Normal 4 2 2 3 4 9 2" xfId="10732" xr:uid="{00000000-0005-0000-0000-000039150000}"/>
    <cellStyle name="Normal 4 2 2 3 4 9 2 2" xfId="42019" xr:uid="{00000000-0005-0000-0000-00003A150000}"/>
    <cellStyle name="Normal 4 2 2 3 4 9 2 3" xfId="28609" xr:uid="{00000000-0005-0000-0000-00003B150000}"/>
    <cellStyle name="Normal 4 2 2 3 4 9 3" xfId="22635" xr:uid="{00000000-0005-0000-0000-00003C150000}"/>
    <cellStyle name="Normal 4 2 2 3 4 9 4" xfId="33061" xr:uid="{00000000-0005-0000-0000-00003D150000}"/>
    <cellStyle name="Normal 4 2 2 3 4 9 5" xfId="15233" xr:uid="{00000000-0005-0000-0000-00003E150000}"/>
    <cellStyle name="Normal 4 2 2 3 5" xfId="137" xr:uid="{00000000-0005-0000-0000-00003F150000}"/>
    <cellStyle name="Normal 4 2 2 3 5 10" xfId="18135" xr:uid="{00000000-0005-0000-0000-000040150000}"/>
    <cellStyle name="Normal 4 2 2 3 5 11" xfId="31627" xr:uid="{00000000-0005-0000-0000-000041150000}"/>
    <cellStyle name="Normal 4 2 2 3 5 12" xfId="13799" xr:uid="{00000000-0005-0000-0000-000042150000}"/>
    <cellStyle name="Normal 4 2 2 3 5 2" xfId="587" xr:uid="{00000000-0005-0000-0000-000043150000}"/>
    <cellStyle name="Normal 4 2 2 3 5 2 10" xfId="14027" xr:uid="{00000000-0005-0000-0000-000044150000}"/>
    <cellStyle name="Normal 4 2 2 3 5 2 2" xfId="1021" xr:uid="{00000000-0005-0000-0000-000045150000}"/>
    <cellStyle name="Normal 4 2 2 3 5 2 2 2" xfId="3057" xr:uid="{00000000-0005-0000-0000-000046150000}"/>
    <cellStyle name="Normal 4 2 2 3 5 2 2 2 2" xfId="7474" xr:uid="{00000000-0005-0000-0000-000047150000}"/>
    <cellStyle name="Normal 4 2 2 3 5 2 2 2 2 2" xfId="13507" xr:uid="{00000000-0005-0000-0000-000048150000}"/>
    <cellStyle name="Normal 4 2 2 3 5 2 2 2 2 2 2" xfId="44792" xr:uid="{00000000-0005-0000-0000-000049150000}"/>
    <cellStyle name="Normal 4 2 2 3 5 2 2 2 2 2 3" xfId="31382" xr:uid="{00000000-0005-0000-0000-00004A150000}"/>
    <cellStyle name="Normal 4 2 2 3 5 2 2 2 2 3" xfId="38820" xr:uid="{00000000-0005-0000-0000-00004B150000}"/>
    <cellStyle name="Normal 4 2 2 3 5 2 2 2 2 4" xfId="25410" xr:uid="{00000000-0005-0000-0000-00004C150000}"/>
    <cellStyle name="Normal 4 2 2 3 5 2 2 2 3" xfId="10460" xr:uid="{00000000-0005-0000-0000-00004D150000}"/>
    <cellStyle name="Normal 4 2 2 3 5 2 2 2 3 2" xfId="41806" xr:uid="{00000000-0005-0000-0000-00004E150000}"/>
    <cellStyle name="Normal 4 2 2 3 5 2 2 2 3 3" xfId="28396" xr:uid="{00000000-0005-0000-0000-00004F150000}"/>
    <cellStyle name="Normal 4 2 2 3 5 2 2 2 4" xfId="20994" xr:uid="{00000000-0005-0000-0000-000050150000}"/>
    <cellStyle name="Normal 4 2 2 3 5 2 2 2 5" xfId="35836" xr:uid="{00000000-0005-0000-0000-000051150000}"/>
    <cellStyle name="Normal 4 2 2 3 5 2 2 2 6" xfId="18008" xr:uid="{00000000-0005-0000-0000-000052150000}"/>
    <cellStyle name="Normal 4 2 2 3 5 2 2 3" xfId="5482" xr:uid="{00000000-0005-0000-0000-000053150000}"/>
    <cellStyle name="Normal 4 2 2 3 5 2 2 3 2" xfId="11516" xr:uid="{00000000-0005-0000-0000-000054150000}"/>
    <cellStyle name="Normal 4 2 2 3 5 2 2 3 2 2" xfId="42801" xr:uid="{00000000-0005-0000-0000-000055150000}"/>
    <cellStyle name="Normal 4 2 2 3 5 2 2 3 2 3" xfId="29391" xr:uid="{00000000-0005-0000-0000-000056150000}"/>
    <cellStyle name="Normal 4 2 2 3 5 2 2 3 3" xfId="23419" xr:uid="{00000000-0005-0000-0000-000057150000}"/>
    <cellStyle name="Normal 4 2 2 3 5 2 2 3 4" xfId="33845" xr:uid="{00000000-0005-0000-0000-000058150000}"/>
    <cellStyle name="Normal 4 2 2 3 5 2 2 3 5" xfId="16017" xr:uid="{00000000-0005-0000-0000-000059150000}"/>
    <cellStyle name="Normal 4 2 2 3 5 2 2 4" xfId="4487" xr:uid="{00000000-0005-0000-0000-00005A150000}"/>
    <cellStyle name="Normal 4 2 2 3 5 2 2 4 2" xfId="37266" xr:uid="{00000000-0005-0000-0000-00005B150000}"/>
    <cellStyle name="Normal 4 2 2 3 5 2 2 4 3" xfId="22424" xr:uid="{00000000-0005-0000-0000-00005C150000}"/>
    <cellStyle name="Normal 4 2 2 3 5 2 2 5" xfId="8469" xr:uid="{00000000-0005-0000-0000-00005D150000}"/>
    <cellStyle name="Normal 4 2 2 3 5 2 2 5 2" xfId="39815" xr:uid="{00000000-0005-0000-0000-00005E150000}"/>
    <cellStyle name="Normal 4 2 2 3 5 2 2 5 3" xfId="26405" xr:uid="{00000000-0005-0000-0000-00005F150000}"/>
    <cellStyle name="Normal 4 2 2 3 5 2 2 6" xfId="19003" xr:uid="{00000000-0005-0000-0000-000060150000}"/>
    <cellStyle name="Normal 4 2 2 3 5 2 2 7" xfId="32850" xr:uid="{00000000-0005-0000-0000-000061150000}"/>
    <cellStyle name="Normal 4 2 2 3 5 2 2 8" xfId="15022" xr:uid="{00000000-0005-0000-0000-000062150000}"/>
    <cellStyle name="Normal 4 2 2 3 5 2 3" xfId="1626" xr:uid="{00000000-0005-0000-0000-000063150000}"/>
    <cellStyle name="Normal 4 2 2 3 5 2 3 2" xfId="2623" xr:uid="{00000000-0005-0000-0000-000064150000}"/>
    <cellStyle name="Normal 4 2 2 3 5 2 3 2 2" xfId="7040" xr:uid="{00000000-0005-0000-0000-000065150000}"/>
    <cellStyle name="Normal 4 2 2 3 5 2 3 2 2 2" xfId="13073" xr:uid="{00000000-0005-0000-0000-000066150000}"/>
    <cellStyle name="Normal 4 2 2 3 5 2 3 2 2 2 2" xfId="44358" xr:uid="{00000000-0005-0000-0000-000067150000}"/>
    <cellStyle name="Normal 4 2 2 3 5 2 3 2 2 2 3" xfId="30948" xr:uid="{00000000-0005-0000-0000-000068150000}"/>
    <cellStyle name="Normal 4 2 2 3 5 2 3 2 2 3" xfId="38386" xr:uid="{00000000-0005-0000-0000-000069150000}"/>
    <cellStyle name="Normal 4 2 2 3 5 2 3 2 2 4" xfId="24976" xr:uid="{00000000-0005-0000-0000-00006A150000}"/>
    <cellStyle name="Normal 4 2 2 3 5 2 3 2 3" xfId="10026" xr:uid="{00000000-0005-0000-0000-00006B150000}"/>
    <cellStyle name="Normal 4 2 2 3 5 2 3 2 3 2" xfId="41372" xr:uid="{00000000-0005-0000-0000-00006C150000}"/>
    <cellStyle name="Normal 4 2 2 3 5 2 3 2 3 3" xfId="27962" xr:uid="{00000000-0005-0000-0000-00006D150000}"/>
    <cellStyle name="Normal 4 2 2 3 5 2 3 2 4" xfId="20560" xr:uid="{00000000-0005-0000-0000-00006E150000}"/>
    <cellStyle name="Normal 4 2 2 3 5 2 3 2 5" xfId="35402" xr:uid="{00000000-0005-0000-0000-00006F150000}"/>
    <cellStyle name="Normal 4 2 2 3 5 2 3 2 6" xfId="17574" xr:uid="{00000000-0005-0000-0000-000070150000}"/>
    <cellStyle name="Normal 4 2 2 3 5 2 3 3" xfId="6044" xr:uid="{00000000-0005-0000-0000-000071150000}"/>
    <cellStyle name="Normal 4 2 2 3 5 2 3 3 2" xfId="12077" xr:uid="{00000000-0005-0000-0000-000072150000}"/>
    <cellStyle name="Normal 4 2 2 3 5 2 3 3 2 2" xfId="43362" xr:uid="{00000000-0005-0000-0000-000073150000}"/>
    <cellStyle name="Normal 4 2 2 3 5 2 3 3 2 3" xfId="29952" xr:uid="{00000000-0005-0000-0000-000074150000}"/>
    <cellStyle name="Normal 4 2 2 3 5 2 3 3 3" xfId="23980" xr:uid="{00000000-0005-0000-0000-000075150000}"/>
    <cellStyle name="Normal 4 2 2 3 5 2 3 3 4" xfId="34406" xr:uid="{00000000-0005-0000-0000-000076150000}"/>
    <cellStyle name="Normal 4 2 2 3 5 2 3 3 5" xfId="16578" xr:uid="{00000000-0005-0000-0000-000077150000}"/>
    <cellStyle name="Normal 4 2 2 3 5 2 3 4" xfId="4053" xr:uid="{00000000-0005-0000-0000-000078150000}"/>
    <cellStyle name="Normal 4 2 2 3 5 2 3 4 2" xfId="36832" xr:uid="{00000000-0005-0000-0000-000079150000}"/>
    <cellStyle name="Normal 4 2 2 3 5 2 3 4 3" xfId="21990" xr:uid="{00000000-0005-0000-0000-00007A150000}"/>
    <cellStyle name="Normal 4 2 2 3 5 2 3 5" xfId="9030" xr:uid="{00000000-0005-0000-0000-00007B150000}"/>
    <cellStyle name="Normal 4 2 2 3 5 2 3 5 2" xfId="40376" xr:uid="{00000000-0005-0000-0000-00007C150000}"/>
    <cellStyle name="Normal 4 2 2 3 5 2 3 5 3" xfId="26966" xr:uid="{00000000-0005-0000-0000-00007D150000}"/>
    <cellStyle name="Normal 4 2 2 3 5 2 3 6" xfId="19564" xr:uid="{00000000-0005-0000-0000-00007E150000}"/>
    <cellStyle name="Normal 4 2 2 3 5 2 3 7" xfId="32416" xr:uid="{00000000-0005-0000-0000-00007F150000}"/>
    <cellStyle name="Normal 4 2 2 3 5 2 3 8" xfId="14588" xr:uid="{00000000-0005-0000-0000-000080150000}"/>
    <cellStyle name="Normal 4 2 2 3 5 2 4" xfId="2061" xr:uid="{00000000-0005-0000-0000-000081150000}"/>
    <cellStyle name="Normal 4 2 2 3 5 2 4 2" xfId="6479" xr:uid="{00000000-0005-0000-0000-000082150000}"/>
    <cellStyle name="Normal 4 2 2 3 5 2 4 2 2" xfId="12512" xr:uid="{00000000-0005-0000-0000-000083150000}"/>
    <cellStyle name="Normal 4 2 2 3 5 2 4 2 2 2" xfId="43797" xr:uid="{00000000-0005-0000-0000-000084150000}"/>
    <cellStyle name="Normal 4 2 2 3 5 2 4 2 2 3" xfId="30387" xr:uid="{00000000-0005-0000-0000-000085150000}"/>
    <cellStyle name="Normal 4 2 2 3 5 2 4 2 3" xfId="37825" xr:uid="{00000000-0005-0000-0000-000086150000}"/>
    <cellStyle name="Normal 4 2 2 3 5 2 4 2 4" xfId="24415" xr:uid="{00000000-0005-0000-0000-000087150000}"/>
    <cellStyle name="Normal 4 2 2 3 5 2 4 3" xfId="9465" xr:uid="{00000000-0005-0000-0000-000088150000}"/>
    <cellStyle name="Normal 4 2 2 3 5 2 4 3 2" xfId="40811" xr:uid="{00000000-0005-0000-0000-000089150000}"/>
    <cellStyle name="Normal 4 2 2 3 5 2 4 3 3" xfId="27401" xr:uid="{00000000-0005-0000-0000-00008A150000}"/>
    <cellStyle name="Normal 4 2 2 3 5 2 4 4" xfId="19999" xr:uid="{00000000-0005-0000-0000-00008B150000}"/>
    <cellStyle name="Normal 4 2 2 3 5 2 4 5" xfId="34841" xr:uid="{00000000-0005-0000-0000-00008C150000}"/>
    <cellStyle name="Normal 4 2 2 3 5 2 4 6" xfId="17013" xr:uid="{00000000-0005-0000-0000-00008D150000}"/>
    <cellStyle name="Normal 4 2 2 3 5 2 5" xfId="5048" xr:uid="{00000000-0005-0000-0000-00008E150000}"/>
    <cellStyle name="Normal 4 2 2 3 5 2 5 2" xfId="11083" xr:uid="{00000000-0005-0000-0000-00008F150000}"/>
    <cellStyle name="Normal 4 2 2 3 5 2 5 2 2" xfId="42368" xr:uid="{00000000-0005-0000-0000-000090150000}"/>
    <cellStyle name="Normal 4 2 2 3 5 2 5 2 3" xfId="28958" xr:uid="{00000000-0005-0000-0000-000091150000}"/>
    <cellStyle name="Normal 4 2 2 3 5 2 5 3" xfId="22985" xr:uid="{00000000-0005-0000-0000-000092150000}"/>
    <cellStyle name="Normal 4 2 2 3 5 2 5 4" xfId="33411" xr:uid="{00000000-0005-0000-0000-000093150000}"/>
    <cellStyle name="Normal 4 2 2 3 5 2 5 5" xfId="15583" xr:uid="{00000000-0005-0000-0000-000094150000}"/>
    <cellStyle name="Normal 4 2 2 3 5 2 6" xfId="3492" xr:uid="{00000000-0005-0000-0000-000095150000}"/>
    <cellStyle name="Normal 4 2 2 3 5 2 6 2" xfId="36271" xr:uid="{00000000-0005-0000-0000-000096150000}"/>
    <cellStyle name="Normal 4 2 2 3 5 2 6 3" xfId="21429" xr:uid="{00000000-0005-0000-0000-000097150000}"/>
    <cellStyle name="Normal 4 2 2 3 5 2 7" xfId="8035" xr:uid="{00000000-0005-0000-0000-000098150000}"/>
    <cellStyle name="Normal 4 2 2 3 5 2 7 2" xfId="39381" xr:uid="{00000000-0005-0000-0000-000099150000}"/>
    <cellStyle name="Normal 4 2 2 3 5 2 7 3" xfId="25971" xr:uid="{00000000-0005-0000-0000-00009A150000}"/>
    <cellStyle name="Normal 4 2 2 3 5 2 8" xfId="18569" xr:uid="{00000000-0005-0000-0000-00009B150000}"/>
    <cellStyle name="Normal 4 2 2 3 5 2 9" xfId="31855" xr:uid="{00000000-0005-0000-0000-00009C150000}"/>
    <cellStyle name="Normal 4 2 2 3 5 3" xfId="359" xr:uid="{00000000-0005-0000-0000-00009D150000}"/>
    <cellStyle name="Normal 4 2 2 3 5 3 2" xfId="1398" xr:uid="{00000000-0005-0000-0000-00009E150000}"/>
    <cellStyle name="Normal 4 2 2 3 5 3 2 2" xfId="5816" xr:uid="{00000000-0005-0000-0000-00009F150000}"/>
    <cellStyle name="Normal 4 2 2 3 5 3 2 2 2" xfId="11849" xr:uid="{00000000-0005-0000-0000-0000A0150000}"/>
    <cellStyle name="Normal 4 2 2 3 5 3 2 2 2 2" xfId="43134" xr:uid="{00000000-0005-0000-0000-0000A1150000}"/>
    <cellStyle name="Normal 4 2 2 3 5 3 2 2 2 3" xfId="29724" xr:uid="{00000000-0005-0000-0000-0000A2150000}"/>
    <cellStyle name="Normal 4 2 2 3 5 3 2 2 3" xfId="37469" xr:uid="{00000000-0005-0000-0000-0000A3150000}"/>
    <cellStyle name="Normal 4 2 2 3 5 3 2 2 4" xfId="23752" xr:uid="{00000000-0005-0000-0000-0000A4150000}"/>
    <cellStyle name="Normal 4 2 2 3 5 3 2 3" xfId="8802" xr:uid="{00000000-0005-0000-0000-0000A5150000}"/>
    <cellStyle name="Normal 4 2 2 3 5 3 2 3 2" xfId="40148" xr:uid="{00000000-0005-0000-0000-0000A6150000}"/>
    <cellStyle name="Normal 4 2 2 3 5 3 2 3 3" xfId="26738" xr:uid="{00000000-0005-0000-0000-0000A7150000}"/>
    <cellStyle name="Normal 4 2 2 3 5 3 2 4" xfId="19336" xr:uid="{00000000-0005-0000-0000-0000A8150000}"/>
    <cellStyle name="Normal 4 2 2 3 5 3 2 5" xfId="34178" xr:uid="{00000000-0005-0000-0000-0000A9150000}"/>
    <cellStyle name="Normal 4 2 2 3 5 3 2 6" xfId="16350" xr:uid="{00000000-0005-0000-0000-0000AA150000}"/>
    <cellStyle name="Normal 4 2 2 3 5 3 3" xfId="2395" xr:uid="{00000000-0005-0000-0000-0000AB150000}"/>
    <cellStyle name="Normal 4 2 2 3 5 3 3 2" xfId="6812" xr:uid="{00000000-0005-0000-0000-0000AC150000}"/>
    <cellStyle name="Normal 4 2 2 3 5 3 3 2 2" xfId="12845" xr:uid="{00000000-0005-0000-0000-0000AD150000}"/>
    <cellStyle name="Normal 4 2 2 3 5 3 3 2 2 2" xfId="44130" xr:uid="{00000000-0005-0000-0000-0000AE150000}"/>
    <cellStyle name="Normal 4 2 2 3 5 3 3 2 2 3" xfId="30720" xr:uid="{00000000-0005-0000-0000-0000AF150000}"/>
    <cellStyle name="Normal 4 2 2 3 5 3 3 2 3" xfId="38158" xr:uid="{00000000-0005-0000-0000-0000B0150000}"/>
    <cellStyle name="Normal 4 2 2 3 5 3 3 2 4" xfId="24748" xr:uid="{00000000-0005-0000-0000-0000B1150000}"/>
    <cellStyle name="Normal 4 2 2 3 5 3 3 3" xfId="9798" xr:uid="{00000000-0005-0000-0000-0000B2150000}"/>
    <cellStyle name="Normal 4 2 2 3 5 3 3 3 2" xfId="41144" xr:uid="{00000000-0005-0000-0000-0000B3150000}"/>
    <cellStyle name="Normal 4 2 2 3 5 3 3 3 3" xfId="27734" xr:uid="{00000000-0005-0000-0000-0000B4150000}"/>
    <cellStyle name="Normal 4 2 2 3 5 3 3 4" xfId="20332" xr:uid="{00000000-0005-0000-0000-0000B5150000}"/>
    <cellStyle name="Normal 4 2 2 3 5 3 3 5" xfId="35174" xr:uid="{00000000-0005-0000-0000-0000B6150000}"/>
    <cellStyle name="Normal 4 2 2 3 5 3 3 6" xfId="17346" xr:uid="{00000000-0005-0000-0000-0000B7150000}"/>
    <cellStyle name="Normal 4 2 2 3 5 3 4" xfId="4820" xr:uid="{00000000-0005-0000-0000-0000B8150000}"/>
    <cellStyle name="Normal 4 2 2 3 5 3 4 2" xfId="10855" xr:uid="{00000000-0005-0000-0000-0000B9150000}"/>
    <cellStyle name="Normal 4 2 2 3 5 3 4 2 2" xfId="42140" xr:uid="{00000000-0005-0000-0000-0000BA150000}"/>
    <cellStyle name="Normal 4 2 2 3 5 3 4 2 3" xfId="28730" xr:uid="{00000000-0005-0000-0000-0000BB150000}"/>
    <cellStyle name="Normal 4 2 2 3 5 3 4 3" xfId="22757" xr:uid="{00000000-0005-0000-0000-0000BC150000}"/>
    <cellStyle name="Normal 4 2 2 3 5 3 4 4" xfId="33183" xr:uid="{00000000-0005-0000-0000-0000BD150000}"/>
    <cellStyle name="Normal 4 2 2 3 5 3 4 5" xfId="15355" xr:uid="{00000000-0005-0000-0000-0000BE150000}"/>
    <cellStyle name="Normal 4 2 2 3 5 3 5" xfId="3825" xr:uid="{00000000-0005-0000-0000-0000BF150000}"/>
    <cellStyle name="Normal 4 2 2 3 5 3 5 2" xfId="36604" xr:uid="{00000000-0005-0000-0000-0000C0150000}"/>
    <cellStyle name="Normal 4 2 2 3 5 3 5 3" xfId="21762" xr:uid="{00000000-0005-0000-0000-0000C1150000}"/>
    <cellStyle name="Normal 4 2 2 3 5 3 6" xfId="7807" xr:uid="{00000000-0005-0000-0000-0000C2150000}"/>
    <cellStyle name="Normal 4 2 2 3 5 3 6 2" xfId="39153" xr:uid="{00000000-0005-0000-0000-0000C3150000}"/>
    <cellStyle name="Normal 4 2 2 3 5 3 6 3" xfId="25743" xr:uid="{00000000-0005-0000-0000-0000C4150000}"/>
    <cellStyle name="Normal 4 2 2 3 5 3 7" xfId="18341" xr:uid="{00000000-0005-0000-0000-0000C5150000}"/>
    <cellStyle name="Normal 4 2 2 3 5 3 8" xfId="32188" xr:uid="{00000000-0005-0000-0000-0000C6150000}"/>
    <cellStyle name="Normal 4 2 2 3 5 3 9" xfId="14360" xr:uid="{00000000-0005-0000-0000-0000C7150000}"/>
    <cellStyle name="Normal 4 2 2 3 5 4" xfId="793" xr:uid="{00000000-0005-0000-0000-0000C8150000}"/>
    <cellStyle name="Normal 4 2 2 3 5 4 2" xfId="2829" xr:uid="{00000000-0005-0000-0000-0000C9150000}"/>
    <cellStyle name="Normal 4 2 2 3 5 4 2 2" xfId="7246" xr:uid="{00000000-0005-0000-0000-0000CA150000}"/>
    <cellStyle name="Normal 4 2 2 3 5 4 2 2 2" xfId="13279" xr:uid="{00000000-0005-0000-0000-0000CB150000}"/>
    <cellStyle name="Normal 4 2 2 3 5 4 2 2 2 2" xfId="44564" xr:uid="{00000000-0005-0000-0000-0000CC150000}"/>
    <cellStyle name="Normal 4 2 2 3 5 4 2 2 2 3" xfId="31154" xr:uid="{00000000-0005-0000-0000-0000CD150000}"/>
    <cellStyle name="Normal 4 2 2 3 5 4 2 2 3" xfId="38592" xr:uid="{00000000-0005-0000-0000-0000CE150000}"/>
    <cellStyle name="Normal 4 2 2 3 5 4 2 2 4" xfId="25182" xr:uid="{00000000-0005-0000-0000-0000CF150000}"/>
    <cellStyle name="Normal 4 2 2 3 5 4 2 3" xfId="10232" xr:uid="{00000000-0005-0000-0000-0000D0150000}"/>
    <cellStyle name="Normal 4 2 2 3 5 4 2 3 2" xfId="41578" xr:uid="{00000000-0005-0000-0000-0000D1150000}"/>
    <cellStyle name="Normal 4 2 2 3 5 4 2 3 3" xfId="28168" xr:uid="{00000000-0005-0000-0000-0000D2150000}"/>
    <cellStyle name="Normal 4 2 2 3 5 4 2 4" xfId="20766" xr:uid="{00000000-0005-0000-0000-0000D3150000}"/>
    <cellStyle name="Normal 4 2 2 3 5 4 2 5" xfId="35608" xr:uid="{00000000-0005-0000-0000-0000D4150000}"/>
    <cellStyle name="Normal 4 2 2 3 5 4 2 6" xfId="17780" xr:uid="{00000000-0005-0000-0000-0000D5150000}"/>
    <cellStyle name="Normal 4 2 2 3 5 4 3" xfId="5254" xr:uid="{00000000-0005-0000-0000-0000D6150000}"/>
    <cellStyle name="Normal 4 2 2 3 5 4 3 2" xfId="11288" xr:uid="{00000000-0005-0000-0000-0000D7150000}"/>
    <cellStyle name="Normal 4 2 2 3 5 4 3 2 2" xfId="42573" xr:uid="{00000000-0005-0000-0000-0000D8150000}"/>
    <cellStyle name="Normal 4 2 2 3 5 4 3 2 3" xfId="29163" xr:uid="{00000000-0005-0000-0000-0000D9150000}"/>
    <cellStyle name="Normal 4 2 2 3 5 4 3 3" xfId="23191" xr:uid="{00000000-0005-0000-0000-0000DA150000}"/>
    <cellStyle name="Normal 4 2 2 3 5 4 3 4" xfId="33617" xr:uid="{00000000-0005-0000-0000-0000DB150000}"/>
    <cellStyle name="Normal 4 2 2 3 5 4 3 5" xfId="15789" xr:uid="{00000000-0005-0000-0000-0000DC150000}"/>
    <cellStyle name="Normal 4 2 2 3 5 4 4" xfId="4259" xr:uid="{00000000-0005-0000-0000-0000DD150000}"/>
    <cellStyle name="Normal 4 2 2 3 5 4 4 2" xfId="37038" xr:uid="{00000000-0005-0000-0000-0000DE150000}"/>
    <cellStyle name="Normal 4 2 2 3 5 4 4 3" xfId="22196" xr:uid="{00000000-0005-0000-0000-0000DF150000}"/>
    <cellStyle name="Normal 4 2 2 3 5 4 5" xfId="8241" xr:uid="{00000000-0005-0000-0000-0000E0150000}"/>
    <cellStyle name="Normal 4 2 2 3 5 4 5 2" xfId="39587" xr:uid="{00000000-0005-0000-0000-0000E1150000}"/>
    <cellStyle name="Normal 4 2 2 3 5 4 5 3" xfId="26177" xr:uid="{00000000-0005-0000-0000-0000E2150000}"/>
    <cellStyle name="Normal 4 2 2 3 5 4 6" xfId="18775" xr:uid="{00000000-0005-0000-0000-0000E3150000}"/>
    <cellStyle name="Normal 4 2 2 3 5 4 7" xfId="32622" xr:uid="{00000000-0005-0000-0000-0000E4150000}"/>
    <cellStyle name="Normal 4 2 2 3 5 4 8" xfId="14794" xr:uid="{00000000-0005-0000-0000-0000E5150000}"/>
    <cellStyle name="Normal 4 2 2 3 5 5" xfId="1192" xr:uid="{00000000-0005-0000-0000-0000E6150000}"/>
    <cellStyle name="Normal 4 2 2 3 5 5 2" xfId="2189" xr:uid="{00000000-0005-0000-0000-0000E7150000}"/>
    <cellStyle name="Normal 4 2 2 3 5 5 2 2" xfId="6606" xr:uid="{00000000-0005-0000-0000-0000E8150000}"/>
    <cellStyle name="Normal 4 2 2 3 5 5 2 2 2" xfId="12639" xr:uid="{00000000-0005-0000-0000-0000E9150000}"/>
    <cellStyle name="Normal 4 2 2 3 5 5 2 2 2 2" xfId="43924" xr:uid="{00000000-0005-0000-0000-0000EA150000}"/>
    <cellStyle name="Normal 4 2 2 3 5 5 2 2 2 3" xfId="30514" xr:uid="{00000000-0005-0000-0000-0000EB150000}"/>
    <cellStyle name="Normal 4 2 2 3 5 5 2 2 3" xfId="37952" xr:uid="{00000000-0005-0000-0000-0000EC150000}"/>
    <cellStyle name="Normal 4 2 2 3 5 5 2 2 4" xfId="24542" xr:uid="{00000000-0005-0000-0000-0000ED150000}"/>
    <cellStyle name="Normal 4 2 2 3 5 5 2 3" xfId="9592" xr:uid="{00000000-0005-0000-0000-0000EE150000}"/>
    <cellStyle name="Normal 4 2 2 3 5 5 2 3 2" xfId="40938" xr:uid="{00000000-0005-0000-0000-0000EF150000}"/>
    <cellStyle name="Normal 4 2 2 3 5 5 2 3 3" xfId="27528" xr:uid="{00000000-0005-0000-0000-0000F0150000}"/>
    <cellStyle name="Normal 4 2 2 3 5 5 2 4" xfId="20126" xr:uid="{00000000-0005-0000-0000-0000F1150000}"/>
    <cellStyle name="Normal 4 2 2 3 5 5 2 5" xfId="34968" xr:uid="{00000000-0005-0000-0000-0000F2150000}"/>
    <cellStyle name="Normal 4 2 2 3 5 5 2 6" xfId="17140" xr:uid="{00000000-0005-0000-0000-0000F3150000}"/>
    <cellStyle name="Normal 4 2 2 3 5 5 3" xfId="5610" xr:uid="{00000000-0005-0000-0000-0000F4150000}"/>
    <cellStyle name="Normal 4 2 2 3 5 5 3 2" xfId="11643" xr:uid="{00000000-0005-0000-0000-0000F5150000}"/>
    <cellStyle name="Normal 4 2 2 3 5 5 3 2 2" xfId="42928" xr:uid="{00000000-0005-0000-0000-0000F6150000}"/>
    <cellStyle name="Normal 4 2 2 3 5 5 3 2 3" xfId="29518" xr:uid="{00000000-0005-0000-0000-0000F7150000}"/>
    <cellStyle name="Normal 4 2 2 3 5 5 3 3" xfId="23546" xr:uid="{00000000-0005-0000-0000-0000F8150000}"/>
    <cellStyle name="Normal 4 2 2 3 5 5 3 4" xfId="33972" xr:uid="{00000000-0005-0000-0000-0000F9150000}"/>
    <cellStyle name="Normal 4 2 2 3 5 5 3 5" xfId="16144" xr:uid="{00000000-0005-0000-0000-0000FA150000}"/>
    <cellStyle name="Normal 4 2 2 3 5 5 4" xfId="3619" xr:uid="{00000000-0005-0000-0000-0000FB150000}"/>
    <cellStyle name="Normal 4 2 2 3 5 5 4 2" xfId="36398" xr:uid="{00000000-0005-0000-0000-0000FC150000}"/>
    <cellStyle name="Normal 4 2 2 3 5 5 4 3" xfId="21556" xr:uid="{00000000-0005-0000-0000-0000FD150000}"/>
    <cellStyle name="Normal 4 2 2 3 5 5 5" xfId="8596" xr:uid="{00000000-0005-0000-0000-0000FE150000}"/>
    <cellStyle name="Normal 4 2 2 3 5 5 5 2" xfId="39942" xr:uid="{00000000-0005-0000-0000-0000FF150000}"/>
    <cellStyle name="Normal 4 2 2 3 5 5 5 3" xfId="26532" xr:uid="{00000000-0005-0000-0000-000000160000}"/>
    <cellStyle name="Normal 4 2 2 3 5 5 6" xfId="19130" xr:uid="{00000000-0005-0000-0000-000001160000}"/>
    <cellStyle name="Normal 4 2 2 3 5 5 7" xfId="31982" xr:uid="{00000000-0005-0000-0000-000002160000}"/>
    <cellStyle name="Normal 4 2 2 3 5 5 8" xfId="14154" xr:uid="{00000000-0005-0000-0000-000003160000}"/>
    <cellStyle name="Normal 4 2 2 3 5 6" xfId="1833" xr:uid="{00000000-0005-0000-0000-000004160000}"/>
    <cellStyle name="Normal 4 2 2 3 5 6 2" xfId="6251" xr:uid="{00000000-0005-0000-0000-000005160000}"/>
    <cellStyle name="Normal 4 2 2 3 5 6 2 2" xfId="12284" xr:uid="{00000000-0005-0000-0000-000006160000}"/>
    <cellStyle name="Normal 4 2 2 3 5 6 2 2 2" xfId="43569" xr:uid="{00000000-0005-0000-0000-000007160000}"/>
    <cellStyle name="Normal 4 2 2 3 5 6 2 2 3" xfId="30159" xr:uid="{00000000-0005-0000-0000-000008160000}"/>
    <cellStyle name="Normal 4 2 2 3 5 6 2 3" xfId="37597" xr:uid="{00000000-0005-0000-0000-000009160000}"/>
    <cellStyle name="Normal 4 2 2 3 5 6 2 4" xfId="24187" xr:uid="{00000000-0005-0000-0000-00000A160000}"/>
    <cellStyle name="Normal 4 2 2 3 5 6 3" xfId="9237" xr:uid="{00000000-0005-0000-0000-00000B160000}"/>
    <cellStyle name="Normal 4 2 2 3 5 6 3 2" xfId="40583" xr:uid="{00000000-0005-0000-0000-00000C160000}"/>
    <cellStyle name="Normal 4 2 2 3 5 6 3 3" xfId="27173" xr:uid="{00000000-0005-0000-0000-00000D160000}"/>
    <cellStyle name="Normal 4 2 2 3 5 6 4" xfId="19771" xr:uid="{00000000-0005-0000-0000-00000E160000}"/>
    <cellStyle name="Normal 4 2 2 3 5 6 5" xfId="34613" xr:uid="{00000000-0005-0000-0000-00000F160000}"/>
    <cellStyle name="Normal 4 2 2 3 5 6 6" xfId="16785" xr:uid="{00000000-0005-0000-0000-000010160000}"/>
    <cellStyle name="Normal 4 2 2 3 5 7" xfId="4614" xr:uid="{00000000-0005-0000-0000-000011160000}"/>
    <cellStyle name="Normal 4 2 2 3 5 7 2" xfId="10648" xr:uid="{00000000-0005-0000-0000-000012160000}"/>
    <cellStyle name="Normal 4 2 2 3 5 7 2 2" xfId="41935" xr:uid="{00000000-0005-0000-0000-000013160000}"/>
    <cellStyle name="Normal 4 2 2 3 5 7 2 3" xfId="28525" xr:uid="{00000000-0005-0000-0000-000014160000}"/>
    <cellStyle name="Normal 4 2 2 3 5 7 3" xfId="22551" xr:uid="{00000000-0005-0000-0000-000015160000}"/>
    <cellStyle name="Normal 4 2 2 3 5 7 4" xfId="32977" xr:uid="{00000000-0005-0000-0000-000016160000}"/>
    <cellStyle name="Normal 4 2 2 3 5 7 5" xfId="15149" xr:uid="{00000000-0005-0000-0000-000017160000}"/>
    <cellStyle name="Normal 4 2 2 3 5 8" xfId="3264" xr:uid="{00000000-0005-0000-0000-000018160000}"/>
    <cellStyle name="Normal 4 2 2 3 5 8 2" xfId="36043" xr:uid="{00000000-0005-0000-0000-000019160000}"/>
    <cellStyle name="Normal 4 2 2 3 5 8 3" xfId="21201" xr:uid="{00000000-0005-0000-0000-00001A160000}"/>
    <cellStyle name="Normal 4 2 2 3 5 9" xfId="7601" xr:uid="{00000000-0005-0000-0000-00001B160000}"/>
    <cellStyle name="Normal 4 2 2 3 5 9 2" xfId="38947" xr:uid="{00000000-0005-0000-0000-00001C160000}"/>
    <cellStyle name="Normal 4 2 2 3 5 9 3" xfId="25537" xr:uid="{00000000-0005-0000-0000-00001D160000}"/>
    <cellStyle name="Normal 4 2 2 3 6" xfId="461" xr:uid="{00000000-0005-0000-0000-00001E160000}"/>
    <cellStyle name="Normal 4 2 2 3 6 10" xfId="13901" xr:uid="{00000000-0005-0000-0000-00001F160000}"/>
    <cellStyle name="Normal 4 2 2 3 6 2" xfId="895" xr:uid="{00000000-0005-0000-0000-000020160000}"/>
    <cellStyle name="Normal 4 2 2 3 6 2 2" xfId="2931" xr:uid="{00000000-0005-0000-0000-000021160000}"/>
    <cellStyle name="Normal 4 2 2 3 6 2 2 2" xfId="7348" xr:uid="{00000000-0005-0000-0000-000022160000}"/>
    <cellStyle name="Normal 4 2 2 3 6 2 2 2 2" xfId="13381" xr:uid="{00000000-0005-0000-0000-000023160000}"/>
    <cellStyle name="Normal 4 2 2 3 6 2 2 2 2 2" xfId="44666" xr:uid="{00000000-0005-0000-0000-000024160000}"/>
    <cellStyle name="Normal 4 2 2 3 6 2 2 2 2 3" xfId="31256" xr:uid="{00000000-0005-0000-0000-000025160000}"/>
    <cellStyle name="Normal 4 2 2 3 6 2 2 2 3" xfId="38694" xr:uid="{00000000-0005-0000-0000-000026160000}"/>
    <cellStyle name="Normal 4 2 2 3 6 2 2 2 4" xfId="25284" xr:uid="{00000000-0005-0000-0000-000027160000}"/>
    <cellStyle name="Normal 4 2 2 3 6 2 2 3" xfId="10334" xr:uid="{00000000-0005-0000-0000-000028160000}"/>
    <cellStyle name="Normal 4 2 2 3 6 2 2 3 2" xfId="41680" xr:uid="{00000000-0005-0000-0000-000029160000}"/>
    <cellStyle name="Normal 4 2 2 3 6 2 2 3 3" xfId="28270" xr:uid="{00000000-0005-0000-0000-00002A160000}"/>
    <cellStyle name="Normal 4 2 2 3 6 2 2 4" xfId="20868" xr:uid="{00000000-0005-0000-0000-00002B160000}"/>
    <cellStyle name="Normal 4 2 2 3 6 2 2 5" xfId="35710" xr:uid="{00000000-0005-0000-0000-00002C160000}"/>
    <cellStyle name="Normal 4 2 2 3 6 2 2 6" xfId="17882" xr:uid="{00000000-0005-0000-0000-00002D160000}"/>
    <cellStyle name="Normal 4 2 2 3 6 2 3" xfId="5356" xr:uid="{00000000-0005-0000-0000-00002E160000}"/>
    <cellStyle name="Normal 4 2 2 3 6 2 3 2" xfId="11390" xr:uid="{00000000-0005-0000-0000-00002F160000}"/>
    <cellStyle name="Normal 4 2 2 3 6 2 3 2 2" xfId="42675" xr:uid="{00000000-0005-0000-0000-000030160000}"/>
    <cellStyle name="Normal 4 2 2 3 6 2 3 2 3" xfId="29265" xr:uid="{00000000-0005-0000-0000-000031160000}"/>
    <cellStyle name="Normal 4 2 2 3 6 2 3 3" xfId="23293" xr:uid="{00000000-0005-0000-0000-000032160000}"/>
    <cellStyle name="Normal 4 2 2 3 6 2 3 4" xfId="33719" xr:uid="{00000000-0005-0000-0000-000033160000}"/>
    <cellStyle name="Normal 4 2 2 3 6 2 3 5" xfId="15891" xr:uid="{00000000-0005-0000-0000-000034160000}"/>
    <cellStyle name="Normal 4 2 2 3 6 2 4" xfId="4361" xr:uid="{00000000-0005-0000-0000-000035160000}"/>
    <cellStyle name="Normal 4 2 2 3 6 2 4 2" xfId="37140" xr:uid="{00000000-0005-0000-0000-000036160000}"/>
    <cellStyle name="Normal 4 2 2 3 6 2 4 3" xfId="22298" xr:uid="{00000000-0005-0000-0000-000037160000}"/>
    <cellStyle name="Normal 4 2 2 3 6 2 5" xfId="8343" xr:uid="{00000000-0005-0000-0000-000038160000}"/>
    <cellStyle name="Normal 4 2 2 3 6 2 5 2" xfId="39689" xr:uid="{00000000-0005-0000-0000-000039160000}"/>
    <cellStyle name="Normal 4 2 2 3 6 2 5 3" xfId="26279" xr:uid="{00000000-0005-0000-0000-00003A160000}"/>
    <cellStyle name="Normal 4 2 2 3 6 2 6" xfId="18877" xr:uid="{00000000-0005-0000-0000-00003B160000}"/>
    <cellStyle name="Normal 4 2 2 3 6 2 7" xfId="32724" xr:uid="{00000000-0005-0000-0000-00003C160000}"/>
    <cellStyle name="Normal 4 2 2 3 6 2 8" xfId="14896" xr:uid="{00000000-0005-0000-0000-00003D160000}"/>
    <cellStyle name="Normal 4 2 2 3 6 3" xfId="1500" xr:uid="{00000000-0005-0000-0000-00003E160000}"/>
    <cellStyle name="Normal 4 2 2 3 6 3 2" xfId="2497" xr:uid="{00000000-0005-0000-0000-00003F160000}"/>
    <cellStyle name="Normal 4 2 2 3 6 3 2 2" xfId="6914" xr:uid="{00000000-0005-0000-0000-000040160000}"/>
    <cellStyle name="Normal 4 2 2 3 6 3 2 2 2" xfId="12947" xr:uid="{00000000-0005-0000-0000-000041160000}"/>
    <cellStyle name="Normal 4 2 2 3 6 3 2 2 2 2" xfId="44232" xr:uid="{00000000-0005-0000-0000-000042160000}"/>
    <cellStyle name="Normal 4 2 2 3 6 3 2 2 2 3" xfId="30822" xr:uid="{00000000-0005-0000-0000-000043160000}"/>
    <cellStyle name="Normal 4 2 2 3 6 3 2 2 3" xfId="38260" xr:uid="{00000000-0005-0000-0000-000044160000}"/>
    <cellStyle name="Normal 4 2 2 3 6 3 2 2 4" xfId="24850" xr:uid="{00000000-0005-0000-0000-000045160000}"/>
    <cellStyle name="Normal 4 2 2 3 6 3 2 3" xfId="9900" xr:uid="{00000000-0005-0000-0000-000046160000}"/>
    <cellStyle name="Normal 4 2 2 3 6 3 2 3 2" xfId="41246" xr:uid="{00000000-0005-0000-0000-000047160000}"/>
    <cellStyle name="Normal 4 2 2 3 6 3 2 3 3" xfId="27836" xr:uid="{00000000-0005-0000-0000-000048160000}"/>
    <cellStyle name="Normal 4 2 2 3 6 3 2 4" xfId="20434" xr:uid="{00000000-0005-0000-0000-000049160000}"/>
    <cellStyle name="Normal 4 2 2 3 6 3 2 5" xfId="35276" xr:uid="{00000000-0005-0000-0000-00004A160000}"/>
    <cellStyle name="Normal 4 2 2 3 6 3 2 6" xfId="17448" xr:uid="{00000000-0005-0000-0000-00004B160000}"/>
    <cellStyle name="Normal 4 2 2 3 6 3 3" xfId="5918" xr:uid="{00000000-0005-0000-0000-00004C160000}"/>
    <cellStyle name="Normal 4 2 2 3 6 3 3 2" xfId="11951" xr:uid="{00000000-0005-0000-0000-00004D160000}"/>
    <cellStyle name="Normal 4 2 2 3 6 3 3 2 2" xfId="43236" xr:uid="{00000000-0005-0000-0000-00004E160000}"/>
    <cellStyle name="Normal 4 2 2 3 6 3 3 2 3" xfId="29826" xr:uid="{00000000-0005-0000-0000-00004F160000}"/>
    <cellStyle name="Normal 4 2 2 3 6 3 3 3" xfId="23854" xr:uid="{00000000-0005-0000-0000-000050160000}"/>
    <cellStyle name="Normal 4 2 2 3 6 3 3 4" xfId="34280" xr:uid="{00000000-0005-0000-0000-000051160000}"/>
    <cellStyle name="Normal 4 2 2 3 6 3 3 5" xfId="16452" xr:uid="{00000000-0005-0000-0000-000052160000}"/>
    <cellStyle name="Normal 4 2 2 3 6 3 4" xfId="3927" xr:uid="{00000000-0005-0000-0000-000053160000}"/>
    <cellStyle name="Normal 4 2 2 3 6 3 4 2" xfId="36706" xr:uid="{00000000-0005-0000-0000-000054160000}"/>
    <cellStyle name="Normal 4 2 2 3 6 3 4 3" xfId="21864" xr:uid="{00000000-0005-0000-0000-000055160000}"/>
    <cellStyle name="Normal 4 2 2 3 6 3 5" xfId="8904" xr:uid="{00000000-0005-0000-0000-000056160000}"/>
    <cellStyle name="Normal 4 2 2 3 6 3 5 2" xfId="40250" xr:uid="{00000000-0005-0000-0000-000057160000}"/>
    <cellStyle name="Normal 4 2 2 3 6 3 5 3" xfId="26840" xr:uid="{00000000-0005-0000-0000-000058160000}"/>
    <cellStyle name="Normal 4 2 2 3 6 3 6" xfId="19438" xr:uid="{00000000-0005-0000-0000-000059160000}"/>
    <cellStyle name="Normal 4 2 2 3 6 3 7" xfId="32290" xr:uid="{00000000-0005-0000-0000-00005A160000}"/>
    <cellStyle name="Normal 4 2 2 3 6 3 8" xfId="14462" xr:uid="{00000000-0005-0000-0000-00005B160000}"/>
    <cellStyle name="Normal 4 2 2 3 6 4" xfId="1935" xr:uid="{00000000-0005-0000-0000-00005C160000}"/>
    <cellStyle name="Normal 4 2 2 3 6 4 2" xfId="6353" xr:uid="{00000000-0005-0000-0000-00005D160000}"/>
    <cellStyle name="Normal 4 2 2 3 6 4 2 2" xfId="12386" xr:uid="{00000000-0005-0000-0000-00005E160000}"/>
    <cellStyle name="Normal 4 2 2 3 6 4 2 2 2" xfId="43671" xr:uid="{00000000-0005-0000-0000-00005F160000}"/>
    <cellStyle name="Normal 4 2 2 3 6 4 2 2 3" xfId="30261" xr:uid="{00000000-0005-0000-0000-000060160000}"/>
    <cellStyle name="Normal 4 2 2 3 6 4 2 3" xfId="37699" xr:uid="{00000000-0005-0000-0000-000061160000}"/>
    <cellStyle name="Normal 4 2 2 3 6 4 2 4" xfId="24289" xr:uid="{00000000-0005-0000-0000-000062160000}"/>
    <cellStyle name="Normal 4 2 2 3 6 4 3" xfId="9339" xr:uid="{00000000-0005-0000-0000-000063160000}"/>
    <cellStyle name="Normal 4 2 2 3 6 4 3 2" xfId="40685" xr:uid="{00000000-0005-0000-0000-000064160000}"/>
    <cellStyle name="Normal 4 2 2 3 6 4 3 3" xfId="27275" xr:uid="{00000000-0005-0000-0000-000065160000}"/>
    <cellStyle name="Normal 4 2 2 3 6 4 4" xfId="19873" xr:uid="{00000000-0005-0000-0000-000066160000}"/>
    <cellStyle name="Normal 4 2 2 3 6 4 5" xfId="34715" xr:uid="{00000000-0005-0000-0000-000067160000}"/>
    <cellStyle name="Normal 4 2 2 3 6 4 6" xfId="16887" xr:uid="{00000000-0005-0000-0000-000068160000}"/>
    <cellStyle name="Normal 4 2 2 3 6 5" xfId="4922" xr:uid="{00000000-0005-0000-0000-000069160000}"/>
    <cellStyle name="Normal 4 2 2 3 6 5 2" xfId="10957" xr:uid="{00000000-0005-0000-0000-00006A160000}"/>
    <cellStyle name="Normal 4 2 2 3 6 5 2 2" xfId="42242" xr:uid="{00000000-0005-0000-0000-00006B160000}"/>
    <cellStyle name="Normal 4 2 2 3 6 5 2 3" xfId="28832" xr:uid="{00000000-0005-0000-0000-00006C160000}"/>
    <cellStyle name="Normal 4 2 2 3 6 5 3" xfId="22859" xr:uid="{00000000-0005-0000-0000-00006D160000}"/>
    <cellStyle name="Normal 4 2 2 3 6 5 4" xfId="33285" xr:uid="{00000000-0005-0000-0000-00006E160000}"/>
    <cellStyle name="Normal 4 2 2 3 6 5 5" xfId="15457" xr:uid="{00000000-0005-0000-0000-00006F160000}"/>
    <cellStyle name="Normal 4 2 2 3 6 6" xfId="3366" xr:uid="{00000000-0005-0000-0000-000070160000}"/>
    <cellStyle name="Normal 4 2 2 3 6 6 2" xfId="36145" xr:uid="{00000000-0005-0000-0000-000071160000}"/>
    <cellStyle name="Normal 4 2 2 3 6 6 3" xfId="21303" xr:uid="{00000000-0005-0000-0000-000072160000}"/>
    <cellStyle name="Normal 4 2 2 3 6 7" xfId="7909" xr:uid="{00000000-0005-0000-0000-000073160000}"/>
    <cellStyle name="Normal 4 2 2 3 6 7 2" xfId="39255" xr:uid="{00000000-0005-0000-0000-000074160000}"/>
    <cellStyle name="Normal 4 2 2 3 6 7 3" xfId="25845" xr:uid="{00000000-0005-0000-0000-000075160000}"/>
    <cellStyle name="Normal 4 2 2 3 6 8" xfId="18443" xr:uid="{00000000-0005-0000-0000-000076160000}"/>
    <cellStyle name="Normal 4 2 2 3 6 9" xfId="31729" xr:uid="{00000000-0005-0000-0000-000077160000}"/>
    <cellStyle name="Normal 4 2 2 3 7" xfId="569" xr:uid="{00000000-0005-0000-0000-000078160000}"/>
    <cellStyle name="Normal 4 2 2 3 7 10" xfId="14009" xr:uid="{00000000-0005-0000-0000-000079160000}"/>
    <cellStyle name="Normal 4 2 2 3 7 2" xfId="1003" xr:uid="{00000000-0005-0000-0000-00007A160000}"/>
    <cellStyle name="Normal 4 2 2 3 7 2 2" xfId="3039" xr:uid="{00000000-0005-0000-0000-00007B160000}"/>
    <cellStyle name="Normal 4 2 2 3 7 2 2 2" xfId="7456" xr:uid="{00000000-0005-0000-0000-00007C160000}"/>
    <cellStyle name="Normal 4 2 2 3 7 2 2 2 2" xfId="13489" xr:uid="{00000000-0005-0000-0000-00007D160000}"/>
    <cellStyle name="Normal 4 2 2 3 7 2 2 2 2 2" xfId="44774" xr:uid="{00000000-0005-0000-0000-00007E160000}"/>
    <cellStyle name="Normal 4 2 2 3 7 2 2 2 2 3" xfId="31364" xr:uid="{00000000-0005-0000-0000-00007F160000}"/>
    <cellStyle name="Normal 4 2 2 3 7 2 2 2 3" xfId="38802" xr:uid="{00000000-0005-0000-0000-000080160000}"/>
    <cellStyle name="Normal 4 2 2 3 7 2 2 2 4" xfId="25392" xr:uid="{00000000-0005-0000-0000-000081160000}"/>
    <cellStyle name="Normal 4 2 2 3 7 2 2 3" xfId="10442" xr:uid="{00000000-0005-0000-0000-000082160000}"/>
    <cellStyle name="Normal 4 2 2 3 7 2 2 3 2" xfId="41788" xr:uid="{00000000-0005-0000-0000-000083160000}"/>
    <cellStyle name="Normal 4 2 2 3 7 2 2 3 3" xfId="28378" xr:uid="{00000000-0005-0000-0000-000084160000}"/>
    <cellStyle name="Normal 4 2 2 3 7 2 2 4" xfId="20976" xr:uid="{00000000-0005-0000-0000-000085160000}"/>
    <cellStyle name="Normal 4 2 2 3 7 2 2 5" xfId="35818" xr:uid="{00000000-0005-0000-0000-000086160000}"/>
    <cellStyle name="Normal 4 2 2 3 7 2 2 6" xfId="17990" xr:uid="{00000000-0005-0000-0000-000087160000}"/>
    <cellStyle name="Normal 4 2 2 3 7 2 3" xfId="5464" xr:uid="{00000000-0005-0000-0000-000088160000}"/>
    <cellStyle name="Normal 4 2 2 3 7 2 3 2" xfId="11498" xr:uid="{00000000-0005-0000-0000-000089160000}"/>
    <cellStyle name="Normal 4 2 2 3 7 2 3 2 2" xfId="42783" xr:uid="{00000000-0005-0000-0000-00008A160000}"/>
    <cellStyle name="Normal 4 2 2 3 7 2 3 2 3" xfId="29373" xr:uid="{00000000-0005-0000-0000-00008B160000}"/>
    <cellStyle name="Normal 4 2 2 3 7 2 3 3" xfId="23401" xr:uid="{00000000-0005-0000-0000-00008C160000}"/>
    <cellStyle name="Normal 4 2 2 3 7 2 3 4" xfId="33827" xr:uid="{00000000-0005-0000-0000-00008D160000}"/>
    <cellStyle name="Normal 4 2 2 3 7 2 3 5" xfId="15999" xr:uid="{00000000-0005-0000-0000-00008E160000}"/>
    <cellStyle name="Normal 4 2 2 3 7 2 4" xfId="4469" xr:uid="{00000000-0005-0000-0000-00008F160000}"/>
    <cellStyle name="Normal 4 2 2 3 7 2 4 2" xfId="37248" xr:uid="{00000000-0005-0000-0000-000090160000}"/>
    <cellStyle name="Normal 4 2 2 3 7 2 4 3" xfId="22406" xr:uid="{00000000-0005-0000-0000-000091160000}"/>
    <cellStyle name="Normal 4 2 2 3 7 2 5" xfId="8451" xr:uid="{00000000-0005-0000-0000-000092160000}"/>
    <cellStyle name="Normal 4 2 2 3 7 2 5 2" xfId="39797" xr:uid="{00000000-0005-0000-0000-000093160000}"/>
    <cellStyle name="Normal 4 2 2 3 7 2 5 3" xfId="26387" xr:uid="{00000000-0005-0000-0000-000094160000}"/>
    <cellStyle name="Normal 4 2 2 3 7 2 6" xfId="18985" xr:uid="{00000000-0005-0000-0000-000095160000}"/>
    <cellStyle name="Normal 4 2 2 3 7 2 7" xfId="32832" xr:uid="{00000000-0005-0000-0000-000096160000}"/>
    <cellStyle name="Normal 4 2 2 3 7 2 8" xfId="15004" xr:uid="{00000000-0005-0000-0000-000097160000}"/>
    <cellStyle name="Normal 4 2 2 3 7 3" xfId="1608" xr:uid="{00000000-0005-0000-0000-000098160000}"/>
    <cellStyle name="Normal 4 2 2 3 7 3 2" xfId="2605" xr:uid="{00000000-0005-0000-0000-000099160000}"/>
    <cellStyle name="Normal 4 2 2 3 7 3 2 2" xfId="7022" xr:uid="{00000000-0005-0000-0000-00009A160000}"/>
    <cellStyle name="Normal 4 2 2 3 7 3 2 2 2" xfId="13055" xr:uid="{00000000-0005-0000-0000-00009B160000}"/>
    <cellStyle name="Normal 4 2 2 3 7 3 2 2 2 2" xfId="44340" xr:uid="{00000000-0005-0000-0000-00009C160000}"/>
    <cellStyle name="Normal 4 2 2 3 7 3 2 2 2 3" xfId="30930" xr:uid="{00000000-0005-0000-0000-00009D160000}"/>
    <cellStyle name="Normal 4 2 2 3 7 3 2 2 3" xfId="38368" xr:uid="{00000000-0005-0000-0000-00009E160000}"/>
    <cellStyle name="Normal 4 2 2 3 7 3 2 2 4" xfId="24958" xr:uid="{00000000-0005-0000-0000-00009F160000}"/>
    <cellStyle name="Normal 4 2 2 3 7 3 2 3" xfId="10008" xr:uid="{00000000-0005-0000-0000-0000A0160000}"/>
    <cellStyle name="Normal 4 2 2 3 7 3 2 3 2" xfId="41354" xr:uid="{00000000-0005-0000-0000-0000A1160000}"/>
    <cellStyle name="Normal 4 2 2 3 7 3 2 3 3" xfId="27944" xr:uid="{00000000-0005-0000-0000-0000A2160000}"/>
    <cellStyle name="Normal 4 2 2 3 7 3 2 4" xfId="20542" xr:uid="{00000000-0005-0000-0000-0000A3160000}"/>
    <cellStyle name="Normal 4 2 2 3 7 3 2 5" xfId="35384" xr:uid="{00000000-0005-0000-0000-0000A4160000}"/>
    <cellStyle name="Normal 4 2 2 3 7 3 2 6" xfId="17556" xr:uid="{00000000-0005-0000-0000-0000A5160000}"/>
    <cellStyle name="Normal 4 2 2 3 7 3 3" xfId="6026" xr:uid="{00000000-0005-0000-0000-0000A6160000}"/>
    <cellStyle name="Normal 4 2 2 3 7 3 3 2" xfId="12059" xr:uid="{00000000-0005-0000-0000-0000A7160000}"/>
    <cellStyle name="Normal 4 2 2 3 7 3 3 2 2" xfId="43344" xr:uid="{00000000-0005-0000-0000-0000A8160000}"/>
    <cellStyle name="Normal 4 2 2 3 7 3 3 2 3" xfId="29934" xr:uid="{00000000-0005-0000-0000-0000A9160000}"/>
    <cellStyle name="Normal 4 2 2 3 7 3 3 3" xfId="23962" xr:uid="{00000000-0005-0000-0000-0000AA160000}"/>
    <cellStyle name="Normal 4 2 2 3 7 3 3 4" xfId="34388" xr:uid="{00000000-0005-0000-0000-0000AB160000}"/>
    <cellStyle name="Normal 4 2 2 3 7 3 3 5" xfId="16560" xr:uid="{00000000-0005-0000-0000-0000AC160000}"/>
    <cellStyle name="Normal 4 2 2 3 7 3 4" xfId="4035" xr:uid="{00000000-0005-0000-0000-0000AD160000}"/>
    <cellStyle name="Normal 4 2 2 3 7 3 4 2" xfId="36814" xr:uid="{00000000-0005-0000-0000-0000AE160000}"/>
    <cellStyle name="Normal 4 2 2 3 7 3 4 3" xfId="21972" xr:uid="{00000000-0005-0000-0000-0000AF160000}"/>
    <cellStyle name="Normal 4 2 2 3 7 3 5" xfId="9012" xr:uid="{00000000-0005-0000-0000-0000B0160000}"/>
    <cellStyle name="Normal 4 2 2 3 7 3 5 2" xfId="40358" xr:uid="{00000000-0005-0000-0000-0000B1160000}"/>
    <cellStyle name="Normal 4 2 2 3 7 3 5 3" xfId="26948" xr:uid="{00000000-0005-0000-0000-0000B2160000}"/>
    <cellStyle name="Normal 4 2 2 3 7 3 6" xfId="19546" xr:uid="{00000000-0005-0000-0000-0000B3160000}"/>
    <cellStyle name="Normal 4 2 2 3 7 3 7" xfId="32398" xr:uid="{00000000-0005-0000-0000-0000B4160000}"/>
    <cellStyle name="Normal 4 2 2 3 7 3 8" xfId="14570" xr:uid="{00000000-0005-0000-0000-0000B5160000}"/>
    <cellStyle name="Normal 4 2 2 3 7 4" xfId="2043" xr:uid="{00000000-0005-0000-0000-0000B6160000}"/>
    <cellStyle name="Normal 4 2 2 3 7 4 2" xfId="6461" xr:uid="{00000000-0005-0000-0000-0000B7160000}"/>
    <cellStyle name="Normal 4 2 2 3 7 4 2 2" xfId="12494" xr:uid="{00000000-0005-0000-0000-0000B8160000}"/>
    <cellStyle name="Normal 4 2 2 3 7 4 2 2 2" xfId="43779" xr:uid="{00000000-0005-0000-0000-0000B9160000}"/>
    <cellStyle name="Normal 4 2 2 3 7 4 2 2 3" xfId="30369" xr:uid="{00000000-0005-0000-0000-0000BA160000}"/>
    <cellStyle name="Normal 4 2 2 3 7 4 2 3" xfId="37807" xr:uid="{00000000-0005-0000-0000-0000BB160000}"/>
    <cellStyle name="Normal 4 2 2 3 7 4 2 4" xfId="24397" xr:uid="{00000000-0005-0000-0000-0000BC160000}"/>
    <cellStyle name="Normal 4 2 2 3 7 4 3" xfId="9447" xr:uid="{00000000-0005-0000-0000-0000BD160000}"/>
    <cellStyle name="Normal 4 2 2 3 7 4 3 2" xfId="40793" xr:uid="{00000000-0005-0000-0000-0000BE160000}"/>
    <cellStyle name="Normal 4 2 2 3 7 4 3 3" xfId="27383" xr:uid="{00000000-0005-0000-0000-0000BF160000}"/>
    <cellStyle name="Normal 4 2 2 3 7 4 4" xfId="19981" xr:uid="{00000000-0005-0000-0000-0000C0160000}"/>
    <cellStyle name="Normal 4 2 2 3 7 4 5" xfId="34823" xr:uid="{00000000-0005-0000-0000-0000C1160000}"/>
    <cellStyle name="Normal 4 2 2 3 7 4 6" xfId="16995" xr:uid="{00000000-0005-0000-0000-0000C2160000}"/>
    <cellStyle name="Normal 4 2 2 3 7 5" xfId="5030" xr:uid="{00000000-0005-0000-0000-0000C3160000}"/>
    <cellStyle name="Normal 4 2 2 3 7 5 2" xfId="11065" xr:uid="{00000000-0005-0000-0000-0000C4160000}"/>
    <cellStyle name="Normal 4 2 2 3 7 5 2 2" xfId="42350" xr:uid="{00000000-0005-0000-0000-0000C5160000}"/>
    <cellStyle name="Normal 4 2 2 3 7 5 2 3" xfId="28940" xr:uid="{00000000-0005-0000-0000-0000C6160000}"/>
    <cellStyle name="Normal 4 2 2 3 7 5 3" xfId="22967" xr:uid="{00000000-0005-0000-0000-0000C7160000}"/>
    <cellStyle name="Normal 4 2 2 3 7 5 4" xfId="33393" xr:uid="{00000000-0005-0000-0000-0000C8160000}"/>
    <cellStyle name="Normal 4 2 2 3 7 5 5" xfId="15565" xr:uid="{00000000-0005-0000-0000-0000C9160000}"/>
    <cellStyle name="Normal 4 2 2 3 7 6" xfId="3474" xr:uid="{00000000-0005-0000-0000-0000CA160000}"/>
    <cellStyle name="Normal 4 2 2 3 7 6 2" xfId="36253" xr:uid="{00000000-0005-0000-0000-0000CB160000}"/>
    <cellStyle name="Normal 4 2 2 3 7 6 3" xfId="21411" xr:uid="{00000000-0005-0000-0000-0000CC160000}"/>
    <cellStyle name="Normal 4 2 2 3 7 7" xfId="8017" xr:uid="{00000000-0005-0000-0000-0000CD160000}"/>
    <cellStyle name="Normal 4 2 2 3 7 7 2" xfId="39363" xr:uid="{00000000-0005-0000-0000-0000CE160000}"/>
    <cellStyle name="Normal 4 2 2 3 7 7 3" xfId="25953" xr:uid="{00000000-0005-0000-0000-0000CF160000}"/>
    <cellStyle name="Normal 4 2 2 3 7 8" xfId="18551" xr:uid="{00000000-0005-0000-0000-0000D0160000}"/>
    <cellStyle name="Normal 4 2 2 3 7 9" xfId="31837" xr:uid="{00000000-0005-0000-0000-0000D1160000}"/>
    <cellStyle name="Normal 4 2 2 3 8" xfId="239" xr:uid="{00000000-0005-0000-0000-0000D2160000}"/>
    <cellStyle name="Normal 4 2 2 3 8 2" xfId="1294" xr:uid="{00000000-0005-0000-0000-0000D3160000}"/>
    <cellStyle name="Normal 4 2 2 3 8 2 2" xfId="5712" xr:uid="{00000000-0005-0000-0000-0000D4160000}"/>
    <cellStyle name="Normal 4 2 2 3 8 2 2 2" xfId="11745" xr:uid="{00000000-0005-0000-0000-0000D5160000}"/>
    <cellStyle name="Normal 4 2 2 3 8 2 2 2 2" xfId="43030" xr:uid="{00000000-0005-0000-0000-0000D6160000}"/>
    <cellStyle name="Normal 4 2 2 3 8 2 2 2 3" xfId="29620" xr:uid="{00000000-0005-0000-0000-0000D7160000}"/>
    <cellStyle name="Normal 4 2 2 3 8 2 2 3" xfId="37369" xr:uid="{00000000-0005-0000-0000-0000D8160000}"/>
    <cellStyle name="Normal 4 2 2 3 8 2 2 4" xfId="23648" xr:uid="{00000000-0005-0000-0000-0000D9160000}"/>
    <cellStyle name="Normal 4 2 2 3 8 2 3" xfId="8698" xr:uid="{00000000-0005-0000-0000-0000DA160000}"/>
    <cellStyle name="Normal 4 2 2 3 8 2 3 2" xfId="40044" xr:uid="{00000000-0005-0000-0000-0000DB160000}"/>
    <cellStyle name="Normal 4 2 2 3 8 2 3 3" xfId="26634" xr:uid="{00000000-0005-0000-0000-0000DC160000}"/>
    <cellStyle name="Normal 4 2 2 3 8 2 4" xfId="19232" xr:uid="{00000000-0005-0000-0000-0000DD160000}"/>
    <cellStyle name="Normal 4 2 2 3 8 2 5" xfId="34074" xr:uid="{00000000-0005-0000-0000-0000DE160000}"/>
    <cellStyle name="Normal 4 2 2 3 8 2 6" xfId="16246" xr:uid="{00000000-0005-0000-0000-0000DF160000}"/>
    <cellStyle name="Normal 4 2 2 3 8 3" xfId="2291" xr:uid="{00000000-0005-0000-0000-0000E0160000}"/>
    <cellStyle name="Normal 4 2 2 3 8 3 2" xfId="6708" xr:uid="{00000000-0005-0000-0000-0000E1160000}"/>
    <cellStyle name="Normal 4 2 2 3 8 3 2 2" xfId="12741" xr:uid="{00000000-0005-0000-0000-0000E2160000}"/>
    <cellStyle name="Normal 4 2 2 3 8 3 2 2 2" xfId="44026" xr:uid="{00000000-0005-0000-0000-0000E3160000}"/>
    <cellStyle name="Normal 4 2 2 3 8 3 2 2 3" xfId="30616" xr:uid="{00000000-0005-0000-0000-0000E4160000}"/>
    <cellStyle name="Normal 4 2 2 3 8 3 2 3" xfId="38054" xr:uid="{00000000-0005-0000-0000-0000E5160000}"/>
    <cellStyle name="Normal 4 2 2 3 8 3 2 4" xfId="24644" xr:uid="{00000000-0005-0000-0000-0000E6160000}"/>
    <cellStyle name="Normal 4 2 2 3 8 3 3" xfId="9694" xr:uid="{00000000-0005-0000-0000-0000E7160000}"/>
    <cellStyle name="Normal 4 2 2 3 8 3 3 2" xfId="41040" xr:uid="{00000000-0005-0000-0000-0000E8160000}"/>
    <cellStyle name="Normal 4 2 2 3 8 3 3 3" xfId="27630" xr:uid="{00000000-0005-0000-0000-0000E9160000}"/>
    <cellStyle name="Normal 4 2 2 3 8 3 4" xfId="20228" xr:uid="{00000000-0005-0000-0000-0000EA160000}"/>
    <cellStyle name="Normal 4 2 2 3 8 3 5" xfId="35070" xr:uid="{00000000-0005-0000-0000-0000EB160000}"/>
    <cellStyle name="Normal 4 2 2 3 8 3 6" xfId="17242" xr:uid="{00000000-0005-0000-0000-0000EC160000}"/>
    <cellStyle name="Normal 4 2 2 3 8 4" xfId="4716" xr:uid="{00000000-0005-0000-0000-0000ED160000}"/>
    <cellStyle name="Normal 4 2 2 3 8 4 2" xfId="10750" xr:uid="{00000000-0005-0000-0000-0000EE160000}"/>
    <cellStyle name="Normal 4 2 2 3 8 4 2 2" xfId="42037" xr:uid="{00000000-0005-0000-0000-0000EF160000}"/>
    <cellStyle name="Normal 4 2 2 3 8 4 2 3" xfId="28627" xr:uid="{00000000-0005-0000-0000-0000F0160000}"/>
    <cellStyle name="Normal 4 2 2 3 8 4 3" xfId="22653" xr:uid="{00000000-0005-0000-0000-0000F1160000}"/>
    <cellStyle name="Normal 4 2 2 3 8 4 4" xfId="33079" xr:uid="{00000000-0005-0000-0000-0000F2160000}"/>
    <cellStyle name="Normal 4 2 2 3 8 4 5" xfId="15251" xr:uid="{00000000-0005-0000-0000-0000F3160000}"/>
    <cellStyle name="Normal 4 2 2 3 8 5" xfId="3721" xr:uid="{00000000-0005-0000-0000-0000F4160000}"/>
    <cellStyle name="Normal 4 2 2 3 8 5 2" xfId="36500" xr:uid="{00000000-0005-0000-0000-0000F5160000}"/>
    <cellStyle name="Normal 4 2 2 3 8 5 3" xfId="21658" xr:uid="{00000000-0005-0000-0000-0000F6160000}"/>
    <cellStyle name="Normal 4 2 2 3 8 6" xfId="7703" xr:uid="{00000000-0005-0000-0000-0000F7160000}"/>
    <cellStyle name="Normal 4 2 2 3 8 6 2" xfId="39049" xr:uid="{00000000-0005-0000-0000-0000F8160000}"/>
    <cellStyle name="Normal 4 2 2 3 8 6 3" xfId="25639" xr:uid="{00000000-0005-0000-0000-0000F9160000}"/>
    <cellStyle name="Normal 4 2 2 3 8 7" xfId="18237" xr:uid="{00000000-0005-0000-0000-0000FA160000}"/>
    <cellStyle name="Normal 4 2 2 3 8 8" xfId="32084" xr:uid="{00000000-0005-0000-0000-0000FB160000}"/>
    <cellStyle name="Normal 4 2 2 3 8 9" xfId="14256" xr:uid="{00000000-0005-0000-0000-0000FC160000}"/>
    <cellStyle name="Normal 4 2 2 3 9" xfId="689" xr:uid="{00000000-0005-0000-0000-0000FD160000}"/>
    <cellStyle name="Normal 4 2 2 3 9 2" xfId="2725" xr:uid="{00000000-0005-0000-0000-0000FE160000}"/>
    <cellStyle name="Normal 4 2 2 3 9 2 2" xfId="7142" xr:uid="{00000000-0005-0000-0000-0000FF160000}"/>
    <cellStyle name="Normal 4 2 2 3 9 2 2 2" xfId="13175" xr:uid="{00000000-0005-0000-0000-000000170000}"/>
    <cellStyle name="Normal 4 2 2 3 9 2 2 2 2" xfId="44460" xr:uid="{00000000-0005-0000-0000-000001170000}"/>
    <cellStyle name="Normal 4 2 2 3 9 2 2 2 3" xfId="31050" xr:uid="{00000000-0005-0000-0000-000002170000}"/>
    <cellStyle name="Normal 4 2 2 3 9 2 2 3" xfId="38488" xr:uid="{00000000-0005-0000-0000-000003170000}"/>
    <cellStyle name="Normal 4 2 2 3 9 2 2 4" xfId="25078" xr:uid="{00000000-0005-0000-0000-000004170000}"/>
    <cellStyle name="Normal 4 2 2 3 9 2 3" xfId="10128" xr:uid="{00000000-0005-0000-0000-000005170000}"/>
    <cellStyle name="Normal 4 2 2 3 9 2 3 2" xfId="41474" xr:uid="{00000000-0005-0000-0000-000006170000}"/>
    <cellStyle name="Normal 4 2 2 3 9 2 3 3" xfId="28064" xr:uid="{00000000-0005-0000-0000-000007170000}"/>
    <cellStyle name="Normal 4 2 2 3 9 2 4" xfId="20662" xr:uid="{00000000-0005-0000-0000-000008170000}"/>
    <cellStyle name="Normal 4 2 2 3 9 2 5" xfId="35504" xr:uid="{00000000-0005-0000-0000-000009170000}"/>
    <cellStyle name="Normal 4 2 2 3 9 2 6" xfId="17676" xr:uid="{00000000-0005-0000-0000-00000A170000}"/>
    <cellStyle name="Normal 4 2 2 3 9 3" xfId="5150" xr:uid="{00000000-0005-0000-0000-00000B170000}"/>
    <cellStyle name="Normal 4 2 2 3 9 3 2" xfId="11185" xr:uid="{00000000-0005-0000-0000-00000C170000}"/>
    <cellStyle name="Normal 4 2 2 3 9 3 2 2" xfId="42470" xr:uid="{00000000-0005-0000-0000-00000D170000}"/>
    <cellStyle name="Normal 4 2 2 3 9 3 2 3" xfId="29060" xr:uid="{00000000-0005-0000-0000-00000E170000}"/>
    <cellStyle name="Normal 4 2 2 3 9 3 3" xfId="23087" xr:uid="{00000000-0005-0000-0000-00000F170000}"/>
    <cellStyle name="Normal 4 2 2 3 9 3 4" xfId="33513" xr:uid="{00000000-0005-0000-0000-000010170000}"/>
    <cellStyle name="Normal 4 2 2 3 9 3 5" xfId="15685" xr:uid="{00000000-0005-0000-0000-000011170000}"/>
    <cellStyle name="Normal 4 2 2 3 9 4" xfId="4155" xr:uid="{00000000-0005-0000-0000-000012170000}"/>
    <cellStyle name="Normal 4 2 2 3 9 4 2" xfId="36934" xr:uid="{00000000-0005-0000-0000-000013170000}"/>
    <cellStyle name="Normal 4 2 2 3 9 4 3" xfId="22092" xr:uid="{00000000-0005-0000-0000-000014170000}"/>
    <cellStyle name="Normal 4 2 2 3 9 5" xfId="8137" xr:uid="{00000000-0005-0000-0000-000015170000}"/>
    <cellStyle name="Normal 4 2 2 3 9 5 2" xfId="39483" xr:uid="{00000000-0005-0000-0000-000016170000}"/>
    <cellStyle name="Normal 4 2 2 3 9 5 3" xfId="26073" xr:uid="{00000000-0005-0000-0000-000017170000}"/>
    <cellStyle name="Normal 4 2 2 3 9 6" xfId="18671" xr:uid="{00000000-0005-0000-0000-000018170000}"/>
    <cellStyle name="Normal 4 2 2 3 9 7" xfId="32518" xr:uid="{00000000-0005-0000-0000-000019170000}"/>
    <cellStyle name="Normal 4 2 2 3 9 8" xfId="14690" xr:uid="{00000000-0005-0000-0000-00001A170000}"/>
    <cellStyle name="Normal 4 2 2 4" xfId="104" xr:uid="{00000000-0005-0000-0000-00001B170000}"/>
    <cellStyle name="Normal 4 2 2 4 10" xfId="1160" xr:uid="{00000000-0005-0000-0000-00001C170000}"/>
    <cellStyle name="Normal 4 2 2 4 10 2" xfId="2157" xr:uid="{00000000-0005-0000-0000-00001D170000}"/>
    <cellStyle name="Normal 4 2 2 4 10 2 2" xfId="6574" xr:uid="{00000000-0005-0000-0000-00001E170000}"/>
    <cellStyle name="Normal 4 2 2 4 10 2 2 2" xfId="12607" xr:uid="{00000000-0005-0000-0000-00001F170000}"/>
    <cellStyle name="Normal 4 2 2 4 10 2 2 2 2" xfId="43892" xr:uid="{00000000-0005-0000-0000-000020170000}"/>
    <cellStyle name="Normal 4 2 2 4 10 2 2 2 3" xfId="30482" xr:uid="{00000000-0005-0000-0000-000021170000}"/>
    <cellStyle name="Normal 4 2 2 4 10 2 2 3" xfId="37920" xr:uid="{00000000-0005-0000-0000-000022170000}"/>
    <cellStyle name="Normal 4 2 2 4 10 2 2 4" xfId="24510" xr:uid="{00000000-0005-0000-0000-000023170000}"/>
    <cellStyle name="Normal 4 2 2 4 10 2 3" xfId="9560" xr:uid="{00000000-0005-0000-0000-000024170000}"/>
    <cellStyle name="Normal 4 2 2 4 10 2 3 2" xfId="40906" xr:uid="{00000000-0005-0000-0000-000025170000}"/>
    <cellStyle name="Normal 4 2 2 4 10 2 3 3" xfId="27496" xr:uid="{00000000-0005-0000-0000-000026170000}"/>
    <cellStyle name="Normal 4 2 2 4 10 2 4" xfId="20094" xr:uid="{00000000-0005-0000-0000-000027170000}"/>
    <cellStyle name="Normal 4 2 2 4 10 2 5" xfId="34936" xr:uid="{00000000-0005-0000-0000-000028170000}"/>
    <cellStyle name="Normal 4 2 2 4 10 2 6" xfId="17108" xr:uid="{00000000-0005-0000-0000-000029170000}"/>
    <cellStyle name="Normal 4 2 2 4 10 3" xfId="5578" xr:uid="{00000000-0005-0000-0000-00002A170000}"/>
    <cellStyle name="Normal 4 2 2 4 10 3 2" xfId="11611" xr:uid="{00000000-0005-0000-0000-00002B170000}"/>
    <cellStyle name="Normal 4 2 2 4 10 3 2 2" xfId="42896" xr:uid="{00000000-0005-0000-0000-00002C170000}"/>
    <cellStyle name="Normal 4 2 2 4 10 3 2 3" xfId="29486" xr:uid="{00000000-0005-0000-0000-00002D170000}"/>
    <cellStyle name="Normal 4 2 2 4 10 3 3" xfId="23514" xr:uid="{00000000-0005-0000-0000-00002E170000}"/>
    <cellStyle name="Normal 4 2 2 4 10 3 4" xfId="33940" xr:uid="{00000000-0005-0000-0000-00002F170000}"/>
    <cellStyle name="Normal 4 2 2 4 10 3 5" xfId="16112" xr:uid="{00000000-0005-0000-0000-000030170000}"/>
    <cellStyle name="Normal 4 2 2 4 10 4" xfId="3587" xr:uid="{00000000-0005-0000-0000-000031170000}"/>
    <cellStyle name="Normal 4 2 2 4 10 4 2" xfId="36366" xr:uid="{00000000-0005-0000-0000-000032170000}"/>
    <cellStyle name="Normal 4 2 2 4 10 4 3" xfId="21524" xr:uid="{00000000-0005-0000-0000-000033170000}"/>
    <cellStyle name="Normal 4 2 2 4 10 5" xfId="8564" xr:uid="{00000000-0005-0000-0000-000034170000}"/>
    <cellStyle name="Normal 4 2 2 4 10 5 2" xfId="39910" xr:uid="{00000000-0005-0000-0000-000035170000}"/>
    <cellStyle name="Normal 4 2 2 4 10 5 3" xfId="26500" xr:uid="{00000000-0005-0000-0000-000036170000}"/>
    <cellStyle name="Normal 4 2 2 4 10 6" xfId="19098" xr:uid="{00000000-0005-0000-0000-000037170000}"/>
    <cellStyle name="Normal 4 2 2 4 10 7" xfId="31950" xr:uid="{00000000-0005-0000-0000-000038170000}"/>
    <cellStyle name="Normal 4 2 2 4 10 8" xfId="14122" xr:uid="{00000000-0005-0000-0000-000039170000}"/>
    <cellStyle name="Normal 4 2 2 4 11" xfId="1733" xr:uid="{00000000-0005-0000-0000-00003A170000}"/>
    <cellStyle name="Normal 4 2 2 4 11 2" xfId="6151" xr:uid="{00000000-0005-0000-0000-00003B170000}"/>
    <cellStyle name="Normal 4 2 2 4 11 2 2" xfId="12184" xr:uid="{00000000-0005-0000-0000-00003C170000}"/>
    <cellStyle name="Normal 4 2 2 4 11 2 2 2" xfId="43469" xr:uid="{00000000-0005-0000-0000-00003D170000}"/>
    <cellStyle name="Normal 4 2 2 4 11 2 2 3" xfId="30059" xr:uid="{00000000-0005-0000-0000-00003E170000}"/>
    <cellStyle name="Normal 4 2 2 4 11 2 3" xfId="37497" xr:uid="{00000000-0005-0000-0000-00003F170000}"/>
    <cellStyle name="Normal 4 2 2 4 11 2 4" xfId="24087" xr:uid="{00000000-0005-0000-0000-000040170000}"/>
    <cellStyle name="Normal 4 2 2 4 11 3" xfId="9137" xr:uid="{00000000-0005-0000-0000-000041170000}"/>
    <cellStyle name="Normal 4 2 2 4 11 3 2" xfId="40483" xr:uid="{00000000-0005-0000-0000-000042170000}"/>
    <cellStyle name="Normal 4 2 2 4 11 3 3" xfId="27073" xr:uid="{00000000-0005-0000-0000-000043170000}"/>
    <cellStyle name="Normal 4 2 2 4 11 4" xfId="19671" xr:uid="{00000000-0005-0000-0000-000044170000}"/>
    <cellStyle name="Normal 4 2 2 4 11 5" xfId="34513" xr:uid="{00000000-0005-0000-0000-000045170000}"/>
    <cellStyle name="Normal 4 2 2 4 11 6" xfId="16685" xr:uid="{00000000-0005-0000-0000-000046170000}"/>
    <cellStyle name="Normal 4 2 2 4 12" xfId="4582" xr:uid="{00000000-0005-0000-0000-000047170000}"/>
    <cellStyle name="Normal 4 2 2 4 12 2" xfId="10616" xr:uid="{00000000-0005-0000-0000-000048170000}"/>
    <cellStyle name="Normal 4 2 2 4 12 2 2" xfId="41903" xr:uid="{00000000-0005-0000-0000-000049170000}"/>
    <cellStyle name="Normal 4 2 2 4 12 2 3" xfId="28493" xr:uid="{00000000-0005-0000-0000-00004A170000}"/>
    <cellStyle name="Normal 4 2 2 4 12 3" xfId="22519" xr:uid="{00000000-0005-0000-0000-00004B170000}"/>
    <cellStyle name="Normal 4 2 2 4 12 4" xfId="32945" xr:uid="{00000000-0005-0000-0000-00004C170000}"/>
    <cellStyle name="Normal 4 2 2 4 12 5" xfId="15117" xr:uid="{00000000-0005-0000-0000-00004D170000}"/>
    <cellStyle name="Normal 4 2 2 4 13" xfId="3164" xr:uid="{00000000-0005-0000-0000-00004E170000}"/>
    <cellStyle name="Normal 4 2 2 4 13 2" xfId="35943" xr:uid="{00000000-0005-0000-0000-00004F170000}"/>
    <cellStyle name="Normal 4 2 2 4 13 3" xfId="21101" xr:uid="{00000000-0005-0000-0000-000050170000}"/>
    <cellStyle name="Normal 4 2 2 4 14" xfId="7569" xr:uid="{00000000-0005-0000-0000-000051170000}"/>
    <cellStyle name="Normal 4 2 2 4 14 2" xfId="38915" xr:uid="{00000000-0005-0000-0000-000052170000}"/>
    <cellStyle name="Normal 4 2 2 4 14 3" xfId="25505" xr:uid="{00000000-0005-0000-0000-000053170000}"/>
    <cellStyle name="Normal 4 2 2 4 15" xfId="18103" xr:uid="{00000000-0005-0000-0000-000054170000}"/>
    <cellStyle name="Normal 4 2 2 4 16" xfId="31527" xr:uid="{00000000-0005-0000-0000-000055170000}"/>
    <cellStyle name="Normal 4 2 2 4 17" xfId="13699" xr:uid="{00000000-0005-0000-0000-000056170000}"/>
    <cellStyle name="Normal 4 2 2 4 2" xfId="159" xr:uid="{00000000-0005-0000-0000-000057170000}"/>
    <cellStyle name="Normal 4 2 2 4 2 10" xfId="3182" xr:uid="{00000000-0005-0000-0000-000058170000}"/>
    <cellStyle name="Normal 4 2 2 4 2 10 2" xfId="35961" xr:uid="{00000000-0005-0000-0000-000059170000}"/>
    <cellStyle name="Normal 4 2 2 4 2 10 3" xfId="21119" xr:uid="{00000000-0005-0000-0000-00005A170000}"/>
    <cellStyle name="Normal 4 2 2 4 2 11" xfId="7623" xr:uid="{00000000-0005-0000-0000-00005B170000}"/>
    <cellStyle name="Normal 4 2 2 4 2 11 2" xfId="38969" xr:uid="{00000000-0005-0000-0000-00005C170000}"/>
    <cellStyle name="Normal 4 2 2 4 2 11 3" xfId="25559" xr:uid="{00000000-0005-0000-0000-00005D170000}"/>
    <cellStyle name="Normal 4 2 2 4 2 12" xfId="18157" xr:uid="{00000000-0005-0000-0000-00005E170000}"/>
    <cellStyle name="Normal 4 2 2 4 2 13" xfId="31545" xr:uid="{00000000-0005-0000-0000-00005F170000}"/>
    <cellStyle name="Normal 4 2 2 4 2 14" xfId="13717" xr:uid="{00000000-0005-0000-0000-000060170000}"/>
    <cellStyle name="Normal 4 2 2 4 2 2" xfId="381" xr:uid="{00000000-0005-0000-0000-000061170000}"/>
    <cellStyle name="Normal 4 2 2 4 2 2 10" xfId="13821" xr:uid="{00000000-0005-0000-0000-000062170000}"/>
    <cellStyle name="Normal 4 2 2 4 2 2 2" xfId="815" xr:uid="{00000000-0005-0000-0000-000063170000}"/>
    <cellStyle name="Normal 4 2 2 4 2 2 2 2" xfId="2851" xr:uid="{00000000-0005-0000-0000-000064170000}"/>
    <cellStyle name="Normal 4 2 2 4 2 2 2 2 2" xfId="7268" xr:uid="{00000000-0005-0000-0000-000065170000}"/>
    <cellStyle name="Normal 4 2 2 4 2 2 2 2 2 2" xfId="13301" xr:uid="{00000000-0005-0000-0000-000066170000}"/>
    <cellStyle name="Normal 4 2 2 4 2 2 2 2 2 2 2" xfId="44586" xr:uid="{00000000-0005-0000-0000-000067170000}"/>
    <cellStyle name="Normal 4 2 2 4 2 2 2 2 2 2 3" xfId="31176" xr:uid="{00000000-0005-0000-0000-000068170000}"/>
    <cellStyle name="Normal 4 2 2 4 2 2 2 2 2 3" xfId="38614" xr:uid="{00000000-0005-0000-0000-000069170000}"/>
    <cellStyle name="Normal 4 2 2 4 2 2 2 2 2 4" xfId="25204" xr:uid="{00000000-0005-0000-0000-00006A170000}"/>
    <cellStyle name="Normal 4 2 2 4 2 2 2 2 3" xfId="10254" xr:uid="{00000000-0005-0000-0000-00006B170000}"/>
    <cellStyle name="Normal 4 2 2 4 2 2 2 2 3 2" xfId="41600" xr:uid="{00000000-0005-0000-0000-00006C170000}"/>
    <cellStyle name="Normal 4 2 2 4 2 2 2 2 3 3" xfId="28190" xr:uid="{00000000-0005-0000-0000-00006D170000}"/>
    <cellStyle name="Normal 4 2 2 4 2 2 2 2 4" xfId="20788" xr:uid="{00000000-0005-0000-0000-00006E170000}"/>
    <cellStyle name="Normal 4 2 2 4 2 2 2 2 5" xfId="35630" xr:uid="{00000000-0005-0000-0000-00006F170000}"/>
    <cellStyle name="Normal 4 2 2 4 2 2 2 2 6" xfId="17802" xr:uid="{00000000-0005-0000-0000-000070170000}"/>
    <cellStyle name="Normal 4 2 2 4 2 2 2 3" xfId="5276" xr:uid="{00000000-0005-0000-0000-000071170000}"/>
    <cellStyle name="Normal 4 2 2 4 2 2 2 3 2" xfId="11310" xr:uid="{00000000-0005-0000-0000-000072170000}"/>
    <cellStyle name="Normal 4 2 2 4 2 2 2 3 2 2" xfId="42595" xr:uid="{00000000-0005-0000-0000-000073170000}"/>
    <cellStyle name="Normal 4 2 2 4 2 2 2 3 2 3" xfId="29185" xr:uid="{00000000-0005-0000-0000-000074170000}"/>
    <cellStyle name="Normal 4 2 2 4 2 2 2 3 3" xfId="23213" xr:uid="{00000000-0005-0000-0000-000075170000}"/>
    <cellStyle name="Normal 4 2 2 4 2 2 2 3 4" xfId="33639" xr:uid="{00000000-0005-0000-0000-000076170000}"/>
    <cellStyle name="Normal 4 2 2 4 2 2 2 3 5" xfId="15811" xr:uid="{00000000-0005-0000-0000-000077170000}"/>
    <cellStyle name="Normal 4 2 2 4 2 2 2 4" xfId="4281" xr:uid="{00000000-0005-0000-0000-000078170000}"/>
    <cellStyle name="Normal 4 2 2 4 2 2 2 4 2" xfId="37060" xr:uid="{00000000-0005-0000-0000-000079170000}"/>
    <cellStyle name="Normal 4 2 2 4 2 2 2 4 3" xfId="22218" xr:uid="{00000000-0005-0000-0000-00007A170000}"/>
    <cellStyle name="Normal 4 2 2 4 2 2 2 5" xfId="8263" xr:uid="{00000000-0005-0000-0000-00007B170000}"/>
    <cellStyle name="Normal 4 2 2 4 2 2 2 5 2" xfId="39609" xr:uid="{00000000-0005-0000-0000-00007C170000}"/>
    <cellStyle name="Normal 4 2 2 4 2 2 2 5 3" xfId="26199" xr:uid="{00000000-0005-0000-0000-00007D170000}"/>
    <cellStyle name="Normal 4 2 2 4 2 2 2 6" xfId="18797" xr:uid="{00000000-0005-0000-0000-00007E170000}"/>
    <cellStyle name="Normal 4 2 2 4 2 2 2 7" xfId="32644" xr:uid="{00000000-0005-0000-0000-00007F170000}"/>
    <cellStyle name="Normal 4 2 2 4 2 2 2 8" xfId="14816" xr:uid="{00000000-0005-0000-0000-000080170000}"/>
    <cellStyle name="Normal 4 2 2 4 2 2 3" xfId="1420" xr:uid="{00000000-0005-0000-0000-000081170000}"/>
    <cellStyle name="Normal 4 2 2 4 2 2 3 2" xfId="2417" xr:uid="{00000000-0005-0000-0000-000082170000}"/>
    <cellStyle name="Normal 4 2 2 4 2 2 3 2 2" xfId="6834" xr:uid="{00000000-0005-0000-0000-000083170000}"/>
    <cellStyle name="Normal 4 2 2 4 2 2 3 2 2 2" xfId="12867" xr:uid="{00000000-0005-0000-0000-000084170000}"/>
    <cellStyle name="Normal 4 2 2 4 2 2 3 2 2 2 2" xfId="44152" xr:uid="{00000000-0005-0000-0000-000085170000}"/>
    <cellStyle name="Normal 4 2 2 4 2 2 3 2 2 2 3" xfId="30742" xr:uid="{00000000-0005-0000-0000-000086170000}"/>
    <cellStyle name="Normal 4 2 2 4 2 2 3 2 2 3" xfId="38180" xr:uid="{00000000-0005-0000-0000-000087170000}"/>
    <cellStyle name="Normal 4 2 2 4 2 2 3 2 2 4" xfId="24770" xr:uid="{00000000-0005-0000-0000-000088170000}"/>
    <cellStyle name="Normal 4 2 2 4 2 2 3 2 3" xfId="9820" xr:uid="{00000000-0005-0000-0000-000089170000}"/>
    <cellStyle name="Normal 4 2 2 4 2 2 3 2 3 2" xfId="41166" xr:uid="{00000000-0005-0000-0000-00008A170000}"/>
    <cellStyle name="Normal 4 2 2 4 2 2 3 2 3 3" xfId="27756" xr:uid="{00000000-0005-0000-0000-00008B170000}"/>
    <cellStyle name="Normal 4 2 2 4 2 2 3 2 4" xfId="20354" xr:uid="{00000000-0005-0000-0000-00008C170000}"/>
    <cellStyle name="Normal 4 2 2 4 2 2 3 2 5" xfId="35196" xr:uid="{00000000-0005-0000-0000-00008D170000}"/>
    <cellStyle name="Normal 4 2 2 4 2 2 3 2 6" xfId="17368" xr:uid="{00000000-0005-0000-0000-00008E170000}"/>
    <cellStyle name="Normal 4 2 2 4 2 2 3 3" xfId="5838" xr:uid="{00000000-0005-0000-0000-00008F170000}"/>
    <cellStyle name="Normal 4 2 2 4 2 2 3 3 2" xfId="11871" xr:uid="{00000000-0005-0000-0000-000090170000}"/>
    <cellStyle name="Normal 4 2 2 4 2 2 3 3 2 2" xfId="43156" xr:uid="{00000000-0005-0000-0000-000091170000}"/>
    <cellStyle name="Normal 4 2 2 4 2 2 3 3 2 3" xfId="29746" xr:uid="{00000000-0005-0000-0000-000092170000}"/>
    <cellStyle name="Normal 4 2 2 4 2 2 3 3 3" xfId="23774" xr:uid="{00000000-0005-0000-0000-000093170000}"/>
    <cellStyle name="Normal 4 2 2 4 2 2 3 3 4" xfId="34200" xr:uid="{00000000-0005-0000-0000-000094170000}"/>
    <cellStyle name="Normal 4 2 2 4 2 2 3 3 5" xfId="16372" xr:uid="{00000000-0005-0000-0000-000095170000}"/>
    <cellStyle name="Normal 4 2 2 4 2 2 3 4" xfId="3847" xr:uid="{00000000-0005-0000-0000-000096170000}"/>
    <cellStyle name="Normal 4 2 2 4 2 2 3 4 2" xfId="36626" xr:uid="{00000000-0005-0000-0000-000097170000}"/>
    <cellStyle name="Normal 4 2 2 4 2 2 3 4 3" xfId="21784" xr:uid="{00000000-0005-0000-0000-000098170000}"/>
    <cellStyle name="Normal 4 2 2 4 2 2 3 5" xfId="8824" xr:uid="{00000000-0005-0000-0000-000099170000}"/>
    <cellStyle name="Normal 4 2 2 4 2 2 3 5 2" xfId="40170" xr:uid="{00000000-0005-0000-0000-00009A170000}"/>
    <cellStyle name="Normal 4 2 2 4 2 2 3 5 3" xfId="26760" xr:uid="{00000000-0005-0000-0000-00009B170000}"/>
    <cellStyle name="Normal 4 2 2 4 2 2 3 6" xfId="19358" xr:uid="{00000000-0005-0000-0000-00009C170000}"/>
    <cellStyle name="Normal 4 2 2 4 2 2 3 7" xfId="32210" xr:uid="{00000000-0005-0000-0000-00009D170000}"/>
    <cellStyle name="Normal 4 2 2 4 2 2 3 8" xfId="14382" xr:uid="{00000000-0005-0000-0000-00009E170000}"/>
    <cellStyle name="Normal 4 2 2 4 2 2 4" xfId="1855" xr:uid="{00000000-0005-0000-0000-00009F170000}"/>
    <cellStyle name="Normal 4 2 2 4 2 2 4 2" xfId="6273" xr:uid="{00000000-0005-0000-0000-0000A0170000}"/>
    <cellStyle name="Normal 4 2 2 4 2 2 4 2 2" xfId="12306" xr:uid="{00000000-0005-0000-0000-0000A1170000}"/>
    <cellStyle name="Normal 4 2 2 4 2 2 4 2 2 2" xfId="43591" xr:uid="{00000000-0005-0000-0000-0000A2170000}"/>
    <cellStyle name="Normal 4 2 2 4 2 2 4 2 2 3" xfId="30181" xr:uid="{00000000-0005-0000-0000-0000A3170000}"/>
    <cellStyle name="Normal 4 2 2 4 2 2 4 2 3" xfId="37619" xr:uid="{00000000-0005-0000-0000-0000A4170000}"/>
    <cellStyle name="Normal 4 2 2 4 2 2 4 2 4" xfId="24209" xr:uid="{00000000-0005-0000-0000-0000A5170000}"/>
    <cellStyle name="Normal 4 2 2 4 2 2 4 3" xfId="9259" xr:uid="{00000000-0005-0000-0000-0000A6170000}"/>
    <cellStyle name="Normal 4 2 2 4 2 2 4 3 2" xfId="40605" xr:uid="{00000000-0005-0000-0000-0000A7170000}"/>
    <cellStyle name="Normal 4 2 2 4 2 2 4 3 3" xfId="27195" xr:uid="{00000000-0005-0000-0000-0000A8170000}"/>
    <cellStyle name="Normal 4 2 2 4 2 2 4 4" xfId="19793" xr:uid="{00000000-0005-0000-0000-0000A9170000}"/>
    <cellStyle name="Normal 4 2 2 4 2 2 4 5" xfId="34635" xr:uid="{00000000-0005-0000-0000-0000AA170000}"/>
    <cellStyle name="Normal 4 2 2 4 2 2 4 6" xfId="16807" xr:uid="{00000000-0005-0000-0000-0000AB170000}"/>
    <cellStyle name="Normal 4 2 2 4 2 2 5" xfId="4842" xr:uid="{00000000-0005-0000-0000-0000AC170000}"/>
    <cellStyle name="Normal 4 2 2 4 2 2 5 2" xfId="10877" xr:uid="{00000000-0005-0000-0000-0000AD170000}"/>
    <cellStyle name="Normal 4 2 2 4 2 2 5 2 2" xfId="42162" xr:uid="{00000000-0005-0000-0000-0000AE170000}"/>
    <cellStyle name="Normal 4 2 2 4 2 2 5 2 3" xfId="28752" xr:uid="{00000000-0005-0000-0000-0000AF170000}"/>
    <cellStyle name="Normal 4 2 2 4 2 2 5 3" xfId="22779" xr:uid="{00000000-0005-0000-0000-0000B0170000}"/>
    <cellStyle name="Normal 4 2 2 4 2 2 5 4" xfId="33205" xr:uid="{00000000-0005-0000-0000-0000B1170000}"/>
    <cellStyle name="Normal 4 2 2 4 2 2 5 5" xfId="15377" xr:uid="{00000000-0005-0000-0000-0000B2170000}"/>
    <cellStyle name="Normal 4 2 2 4 2 2 6" xfId="3286" xr:uid="{00000000-0005-0000-0000-0000B3170000}"/>
    <cellStyle name="Normal 4 2 2 4 2 2 6 2" xfId="36065" xr:uid="{00000000-0005-0000-0000-0000B4170000}"/>
    <cellStyle name="Normal 4 2 2 4 2 2 6 3" xfId="21223" xr:uid="{00000000-0005-0000-0000-0000B5170000}"/>
    <cellStyle name="Normal 4 2 2 4 2 2 7" xfId="7829" xr:uid="{00000000-0005-0000-0000-0000B6170000}"/>
    <cellStyle name="Normal 4 2 2 4 2 2 7 2" xfId="39175" xr:uid="{00000000-0005-0000-0000-0000B7170000}"/>
    <cellStyle name="Normal 4 2 2 4 2 2 7 3" xfId="25765" xr:uid="{00000000-0005-0000-0000-0000B8170000}"/>
    <cellStyle name="Normal 4 2 2 4 2 2 8" xfId="18363" xr:uid="{00000000-0005-0000-0000-0000B9170000}"/>
    <cellStyle name="Normal 4 2 2 4 2 2 9" xfId="31649" xr:uid="{00000000-0005-0000-0000-0000BA170000}"/>
    <cellStyle name="Normal 4 2 2 4 2 3" xfId="483" xr:uid="{00000000-0005-0000-0000-0000BB170000}"/>
    <cellStyle name="Normal 4 2 2 4 2 3 10" xfId="13923" xr:uid="{00000000-0005-0000-0000-0000BC170000}"/>
    <cellStyle name="Normal 4 2 2 4 2 3 2" xfId="917" xr:uid="{00000000-0005-0000-0000-0000BD170000}"/>
    <cellStyle name="Normal 4 2 2 4 2 3 2 2" xfId="2953" xr:uid="{00000000-0005-0000-0000-0000BE170000}"/>
    <cellStyle name="Normal 4 2 2 4 2 3 2 2 2" xfId="7370" xr:uid="{00000000-0005-0000-0000-0000BF170000}"/>
    <cellStyle name="Normal 4 2 2 4 2 3 2 2 2 2" xfId="13403" xr:uid="{00000000-0005-0000-0000-0000C0170000}"/>
    <cellStyle name="Normal 4 2 2 4 2 3 2 2 2 2 2" xfId="44688" xr:uid="{00000000-0005-0000-0000-0000C1170000}"/>
    <cellStyle name="Normal 4 2 2 4 2 3 2 2 2 2 3" xfId="31278" xr:uid="{00000000-0005-0000-0000-0000C2170000}"/>
    <cellStyle name="Normal 4 2 2 4 2 3 2 2 2 3" xfId="38716" xr:uid="{00000000-0005-0000-0000-0000C3170000}"/>
    <cellStyle name="Normal 4 2 2 4 2 3 2 2 2 4" xfId="25306" xr:uid="{00000000-0005-0000-0000-0000C4170000}"/>
    <cellStyle name="Normal 4 2 2 4 2 3 2 2 3" xfId="10356" xr:uid="{00000000-0005-0000-0000-0000C5170000}"/>
    <cellStyle name="Normal 4 2 2 4 2 3 2 2 3 2" xfId="41702" xr:uid="{00000000-0005-0000-0000-0000C6170000}"/>
    <cellStyle name="Normal 4 2 2 4 2 3 2 2 3 3" xfId="28292" xr:uid="{00000000-0005-0000-0000-0000C7170000}"/>
    <cellStyle name="Normal 4 2 2 4 2 3 2 2 4" xfId="20890" xr:uid="{00000000-0005-0000-0000-0000C8170000}"/>
    <cellStyle name="Normal 4 2 2 4 2 3 2 2 5" xfId="35732" xr:uid="{00000000-0005-0000-0000-0000C9170000}"/>
    <cellStyle name="Normal 4 2 2 4 2 3 2 2 6" xfId="17904" xr:uid="{00000000-0005-0000-0000-0000CA170000}"/>
    <cellStyle name="Normal 4 2 2 4 2 3 2 3" xfId="5378" xr:uid="{00000000-0005-0000-0000-0000CB170000}"/>
    <cellStyle name="Normal 4 2 2 4 2 3 2 3 2" xfId="11412" xr:uid="{00000000-0005-0000-0000-0000CC170000}"/>
    <cellStyle name="Normal 4 2 2 4 2 3 2 3 2 2" xfId="42697" xr:uid="{00000000-0005-0000-0000-0000CD170000}"/>
    <cellStyle name="Normal 4 2 2 4 2 3 2 3 2 3" xfId="29287" xr:uid="{00000000-0005-0000-0000-0000CE170000}"/>
    <cellStyle name="Normal 4 2 2 4 2 3 2 3 3" xfId="23315" xr:uid="{00000000-0005-0000-0000-0000CF170000}"/>
    <cellStyle name="Normal 4 2 2 4 2 3 2 3 4" xfId="33741" xr:uid="{00000000-0005-0000-0000-0000D0170000}"/>
    <cellStyle name="Normal 4 2 2 4 2 3 2 3 5" xfId="15913" xr:uid="{00000000-0005-0000-0000-0000D1170000}"/>
    <cellStyle name="Normal 4 2 2 4 2 3 2 4" xfId="4383" xr:uid="{00000000-0005-0000-0000-0000D2170000}"/>
    <cellStyle name="Normal 4 2 2 4 2 3 2 4 2" xfId="37162" xr:uid="{00000000-0005-0000-0000-0000D3170000}"/>
    <cellStyle name="Normal 4 2 2 4 2 3 2 4 3" xfId="22320" xr:uid="{00000000-0005-0000-0000-0000D4170000}"/>
    <cellStyle name="Normal 4 2 2 4 2 3 2 5" xfId="8365" xr:uid="{00000000-0005-0000-0000-0000D5170000}"/>
    <cellStyle name="Normal 4 2 2 4 2 3 2 5 2" xfId="39711" xr:uid="{00000000-0005-0000-0000-0000D6170000}"/>
    <cellStyle name="Normal 4 2 2 4 2 3 2 5 3" xfId="26301" xr:uid="{00000000-0005-0000-0000-0000D7170000}"/>
    <cellStyle name="Normal 4 2 2 4 2 3 2 6" xfId="18899" xr:uid="{00000000-0005-0000-0000-0000D8170000}"/>
    <cellStyle name="Normal 4 2 2 4 2 3 2 7" xfId="32746" xr:uid="{00000000-0005-0000-0000-0000D9170000}"/>
    <cellStyle name="Normal 4 2 2 4 2 3 2 8" xfId="14918" xr:uid="{00000000-0005-0000-0000-0000DA170000}"/>
    <cellStyle name="Normal 4 2 2 4 2 3 3" xfId="1522" xr:uid="{00000000-0005-0000-0000-0000DB170000}"/>
    <cellStyle name="Normal 4 2 2 4 2 3 3 2" xfId="2519" xr:uid="{00000000-0005-0000-0000-0000DC170000}"/>
    <cellStyle name="Normal 4 2 2 4 2 3 3 2 2" xfId="6936" xr:uid="{00000000-0005-0000-0000-0000DD170000}"/>
    <cellStyle name="Normal 4 2 2 4 2 3 3 2 2 2" xfId="12969" xr:uid="{00000000-0005-0000-0000-0000DE170000}"/>
    <cellStyle name="Normal 4 2 2 4 2 3 3 2 2 2 2" xfId="44254" xr:uid="{00000000-0005-0000-0000-0000DF170000}"/>
    <cellStyle name="Normal 4 2 2 4 2 3 3 2 2 2 3" xfId="30844" xr:uid="{00000000-0005-0000-0000-0000E0170000}"/>
    <cellStyle name="Normal 4 2 2 4 2 3 3 2 2 3" xfId="38282" xr:uid="{00000000-0005-0000-0000-0000E1170000}"/>
    <cellStyle name="Normal 4 2 2 4 2 3 3 2 2 4" xfId="24872" xr:uid="{00000000-0005-0000-0000-0000E2170000}"/>
    <cellStyle name="Normal 4 2 2 4 2 3 3 2 3" xfId="9922" xr:uid="{00000000-0005-0000-0000-0000E3170000}"/>
    <cellStyle name="Normal 4 2 2 4 2 3 3 2 3 2" xfId="41268" xr:uid="{00000000-0005-0000-0000-0000E4170000}"/>
    <cellStyle name="Normal 4 2 2 4 2 3 3 2 3 3" xfId="27858" xr:uid="{00000000-0005-0000-0000-0000E5170000}"/>
    <cellStyle name="Normal 4 2 2 4 2 3 3 2 4" xfId="20456" xr:uid="{00000000-0005-0000-0000-0000E6170000}"/>
    <cellStyle name="Normal 4 2 2 4 2 3 3 2 5" xfId="35298" xr:uid="{00000000-0005-0000-0000-0000E7170000}"/>
    <cellStyle name="Normal 4 2 2 4 2 3 3 2 6" xfId="17470" xr:uid="{00000000-0005-0000-0000-0000E8170000}"/>
    <cellStyle name="Normal 4 2 2 4 2 3 3 3" xfId="5940" xr:uid="{00000000-0005-0000-0000-0000E9170000}"/>
    <cellStyle name="Normal 4 2 2 4 2 3 3 3 2" xfId="11973" xr:uid="{00000000-0005-0000-0000-0000EA170000}"/>
    <cellStyle name="Normal 4 2 2 4 2 3 3 3 2 2" xfId="43258" xr:uid="{00000000-0005-0000-0000-0000EB170000}"/>
    <cellStyle name="Normal 4 2 2 4 2 3 3 3 2 3" xfId="29848" xr:uid="{00000000-0005-0000-0000-0000EC170000}"/>
    <cellStyle name="Normal 4 2 2 4 2 3 3 3 3" xfId="23876" xr:uid="{00000000-0005-0000-0000-0000ED170000}"/>
    <cellStyle name="Normal 4 2 2 4 2 3 3 3 4" xfId="34302" xr:uid="{00000000-0005-0000-0000-0000EE170000}"/>
    <cellStyle name="Normal 4 2 2 4 2 3 3 3 5" xfId="16474" xr:uid="{00000000-0005-0000-0000-0000EF170000}"/>
    <cellStyle name="Normal 4 2 2 4 2 3 3 4" xfId="3949" xr:uid="{00000000-0005-0000-0000-0000F0170000}"/>
    <cellStyle name="Normal 4 2 2 4 2 3 3 4 2" xfId="36728" xr:uid="{00000000-0005-0000-0000-0000F1170000}"/>
    <cellStyle name="Normal 4 2 2 4 2 3 3 4 3" xfId="21886" xr:uid="{00000000-0005-0000-0000-0000F2170000}"/>
    <cellStyle name="Normal 4 2 2 4 2 3 3 5" xfId="8926" xr:uid="{00000000-0005-0000-0000-0000F3170000}"/>
    <cellStyle name="Normal 4 2 2 4 2 3 3 5 2" xfId="40272" xr:uid="{00000000-0005-0000-0000-0000F4170000}"/>
    <cellStyle name="Normal 4 2 2 4 2 3 3 5 3" xfId="26862" xr:uid="{00000000-0005-0000-0000-0000F5170000}"/>
    <cellStyle name="Normal 4 2 2 4 2 3 3 6" xfId="19460" xr:uid="{00000000-0005-0000-0000-0000F6170000}"/>
    <cellStyle name="Normal 4 2 2 4 2 3 3 7" xfId="32312" xr:uid="{00000000-0005-0000-0000-0000F7170000}"/>
    <cellStyle name="Normal 4 2 2 4 2 3 3 8" xfId="14484" xr:uid="{00000000-0005-0000-0000-0000F8170000}"/>
    <cellStyle name="Normal 4 2 2 4 2 3 4" xfId="1957" xr:uid="{00000000-0005-0000-0000-0000F9170000}"/>
    <cellStyle name="Normal 4 2 2 4 2 3 4 2" xfId="6375" xr:uid="{00000000-0005-0000-0000-0000FA170000}"/>
    <cellStyle name="Normal 4 2 2 4 2 3 4 2 2" xfId="12408" xr:uid="{00000000-0005-0000-0000-0000FB170000}"/>
    <cellStyle name="Normal 4 2 2 4 2 3 4 2 2 2" xfId="43693" xr:uid="{00000000-0005-0000-0000-0000FC170000}"/>
    <cellStyle name="Normal 4 2 2 4 2 3 4 2 2 3" xfId="30283" xr:uid="{00000000-0005-0000-0000-0000FD170000}"/>
    <cellStyle name="Normal 4 2 2 4 2 3 4 2 3" xfId="37721" xr:uid="{00000000-0005-0000-0000-0000FE170000}"/>
    <cellStyle name="Normal 4 2 2 4 2 3 4 2 4" xfId="24311" xr:uid="{00000000-0005-0000-0000-0000FF170000}"/>
    <cellStyle name="Normal 4 2 2 4 2 3 4 3" xfId="9361" xr:uid="{00000000-0005-0000-0000-000000180000}"/>
    <cellStyle name="Normal 4 2 2 4 2 3 4 3 2" xfId="40707" xr:uid="{00000000-0005-0000-0000-000001180000}"/>
    <cellStyle name="Normal 4 2 2 4 2 3 4 3 3" xfId="27297" xr:uid="{00000000-0005-0000-0000-000002180000}"/>
    <cellStyle name="Normal 4 2 2 4 2 3 4 4" xfId="19895" xr:uid="{00000000-0005-0000-0000-000003180000}"/>
    <cellStyle name="Normal 4 2 2 4 2 3 4 5" xfId="34737" xr:uid="{00000000-0005-0000-0000-000004180000}"/>
    <cellStyle name="Normal 4 2 2 4 2 3 4 6" xfId="16909" xr:uid="{00000000-0005-0000-0000-000005180000}"/>
    <cellStyle name="Normal 4 2 2 4 2 3 5" xfId="4944" xr:uid="{00000000-0005-0000-0000-000006180000}"/>
    <cellStyle name="Normal 4 2 2 4 2 3 5 2" xfId="10979" xr:uid="{00000000-0005-0000-0000-000007180000}"/>
    <cellStyle name="Normal 4 2 2 4 2 3 5 2 2" xfId="42264" xr:uid="{00000000-0005-0000-0000-000008180000}"/>
    <cellStyle name="Normal 4 2 2 4 2 3 5 2 3" xfId="28854" xr:uid="{00000000-0005-0000-0000-000009180000}"/>
    <cellStyle name="Normal 4 2 2 4 2 3 5 3" xfId="22881" xr:uid="{00000000-0005-0000-0000-00000A180000}"/>
    <cellStyle name="Normal 4 2 2 4 2 3 5 4" xfId="33307" xr:uid="{00000000-0005-0000-0000-00000B180000}"/>
    <cellStyle name="Normal 4 2 2 4 2 3 5 5" xfId="15479" xr:uid="{00000000-0005-0000-0000-00000C180000}"/>
    <cellStyle name="Normal 4 2 2 4 2 3 6" xfId="3388" xr:uid="{00000000-0005-0000-0000-00000D180000}"/>
    <cellStyle name="Normal 4 2 2 4 2 3 6 2" xfId="36167" xr:uid="{00000000-0005-0000-0000-00000E180000}"/>
    <cellStyle name="Normal 4 2 2 4 2 3 6 3" xfId="21325" xr:uid="{00000000-0005-0000-0000-00000F180000}"/>
    <cellStyle name="Normal 4 2 2 4 2 3 7" xfId="7931" xr:uid="{00000000-0005-0000-0000-000010180000}"/>
    <cellStyle name="Normal 4 2 2 4 2 3 7 2" xfId="39277" xr:uid="{00000000-0005-0000-0000-000011180000}"/>
    <cellStyle name="Normal 4 2 2 4 2 3 7 3" xfId="25867" xr:uid="{00000000-0005-0000-0000-000012180000}"/>
    <cellStyle name="Normal 4 2 2 4 2 3 8" xfId="18465" xr:uid="{00000000-0005-0000-0000-000013180000}"/>
    <cellStyle name="Normal 4 2 2 4 2 3 9" xfId="31751" xr:uid="{00000000-0005-0000-0000-000014180000}"/>
    <cellStyle name="Normal 4 2 2 4 2 4" xfId="609" xr:uid="{00000000-0005-0000-0000-000015180000}"/>
    <cellStyle name="Normal 4 2 2 4 2 4 10" xfId="14049" xr:uid="{00000000-0005-0000-0000-000016180000}"/>
    <cellStyle name="Normal 4 2 2 4 2 4 2" xfId="1043" xr:uid="{00000000-0005-0000-0000-000017180000}"/>
    <cellStyle name="Normal 4 2 2 4 2 4 2 2" xfId="3079" xr:uid="{00000000-0005-0000-0000-000018180000}"/>
    <cellStyle name="Normal 4 2 2 4 2 4 2 2 2" xfId="7496" xr:uid="{00000000-0005-0000-0000-000019180000}"/>
    <cellStyle name="Normal 4 2 2 4 2 4 2 2 2 2" xfId="13529" xr:uid="{00000000-0005-0000-0000-00001A180000}"/>
    <cellStyle name="Normal 4 2 2 4 2 4 2 2 2 2 2" xfId="44814" xr:uid="{00000000-0005-0000-0000-00001B180000}"/>
    <cellStyle name="Normal 4 2 2 4 2 4 2 2 2 2 3" xfId="31404" xr:uid="{00000000-0005-0000-0000-00001C180000}"/>
    <cellStyle name="Normal 4 2 2 4 2 4 2 2 2 3" xfId="38842" xr:uid="{00000000-0005-0000-0000-00001D180000}"/>
    <cellStyle name="Normal 4 2 2 4 2 4 2 2 2 4" xfId="25432" xr:uid="{00000000-0005-0000-0000-00001E180000}"/>
    <cellStyle name="Normal 4 2 2 4 2 4 2 2 3" xfId="10482" xr:uid="{00000000-0005-0000-0000-00001F180000}"/>
    <cellStyle name="Normal 4 2 2 4 2 4 2 2 3 2" xfId="41828" xr:uid="{00000000-0005-0000-0000-000020180000}"/>
    <cellStyle name="Normal 4 2 2 4 2 4 2 2 3 3" xfId="28418" xr:uid="{00000000-0005-0000-0000-000021180000}"/>
    <cellStyle name="Normal 4 2 2 4 2 4 2 2 4" xfId="21016" xr:uid="{00000000-0005-0000-0000-000022180000}"/>
    <cellStyle name="Normal 4 2 2 4 2 4 2 2 5" xfId="35858" xr:uid="{00000000-0005-0000-0000-000023180000}"/>
    <cellStyle name="Normal 4 2 2 4 2 4 2 2 6" xfId="18030" xr:uid="{00000000-0005-0000-0000-000024180000}"/>
    <cellStyle name="Normal 4 2 2 4 2 4 2 3" xfId="5504" xr:uid="{00000000-0005-0000-0000-000025180000}"/>
    <cellStyle name="Normal 4 2 2 4 2 4 2 3 2" xfId="11538" xr:uid="{00000000-0005-0000-0000-000026180000}"/>
    <cellStyle name="Normal 4 2 2 4 2 4 2 3 2 2" xfId="42823" xr:uid="{00000000-0005-0000-0000-000027180000}"/>
    <cellStyle name="Normal 4 2 2 4 2 4 2 3 2 3" xfId="29413" xr:uid="{00000000-0005-0000-0000-000028180000}"/>
    <cellStyle name="Normal 4 2 2 4 2 4 2 3 3" xfId="23441" xr:uid="{00000000-0005-0000-0000-000029180000}"/>
    <cellStyle name="Normal 4 2 2 4 2 4 2 3 4" xfId="33867" xr:uid="{00000000-0005-0000-0000-00002A180000}"/>
    <cellStyle name="Normal 4 2 2 4 2 4 2 3 5" xfId="16039" xr:uid="{00000000-0005-0000-0000-00002B180000}"/>
    <cellStyle name="Normal 4 2 2 4 2 4 2 4" xfId="4509" xr:uid="{00000000-0005-0000-0000-00002C180000}"/>
    <cellStyle name="Normal 4 2 2 4 2 4 2 4 2" xfId="37288" xr:uid="{00000000-0005-0000-0000-00002D180000}"/>
    <cellStyle name="Normal 4 2 2 4 2 4 2 4 3" xfId="22446" xr:uid="{00000000-0005-0000-0000-00002E180000}"/>
    <cellStyle name="Normal 4 2 2 4 2 4 2 5" xfId="8491" xr:uid="{00000000-0005-0000-0000-00002F180000}"/>
    <cellStyle name="Normal 4 2 2 4 2 4 2 5 2" xfId="39837" xr:uid="{00000000-0005-0000-0000-000030180000}"/>
    <cellStyle name="Normal 4 2 2 4 2 4 2 5 3" xfId="26427" xr:uid="{00000000-0005-0000-0000-000031180000}"/>
    <cellStyle name="Normal 4 2 2 4 2 4 2 6" xfId="19025" xr:uid="{00000000-0005-0000-0000-000032180000}"/>
    <cellStyle name="Normal 4 2 2 4 2 4 2 7" xfId="32872" xr:uid="{00000000-0005-0000-0000-000033180000}"/>
    <cellStyle name="Normal 4 2 2 4 2 4 2 8" xfId="15044" xr:uid="{00000000-0005-0000-0000-000034180000}"/>
    <cellStyle name="Normal 4 2 2 4 2 4 3" xfId="1648" xr:uid="{00000000-0005-0000-0000-000035180000}"/>
    <cellStyle name="Normal 4 2 2 4 2 4 3 2" xfId="2645" xr:uid="{00000000-0005-0000-0000-000036180000}"/>
    <cellStyle name="Normal 4 2 2 4 2 4 3 2 2" xfId="7062" xr:uid="{00000000-0005-0000-0000-000037180000}"/>
    <cellStyle name="Normal 4 2 2 4 2 4 3 2 2 2" xfId="13095" xr:uid="{00000000-0005-0000-0000-000038180000}"/>
    <cellStyle name="Normal 4 2 2 4 2 4 3 2 2 2 2" xfId="44380" xr:uid="{00000000-0005-0000-0000-000039180000}"/>
    <cellStyle name="Normal 4 2 2 4 2 4 3 2 2 2 3" xfId="30970" xr:uid="{00000000-0005-0000-0000-00003A180000}"/>
    <cellStyle name="Normal 4 2 2 4 2 4 3 2 2 3" xfId="38408" xr:uid="{00000000-0005-0000-0000-00003B180000}"/>
    <cellStyle name="Normal 4 2 2 4 2 4 3 2 2 4" xfId="24998" xr:uid="{00000000-0005-0000-0000-00003C180000}"/>
    <cellStyle name="Normal 4 2 2 4 2 4 3 2 3" xfId="10048" xr:uid="{00000000-0005-0000-0000-00003D180000}"/>
    <cellStyle name="Normal 4 2 2 4 2 4 3 2 3 2" xfId="41394" xr:uid="{00000000-0005-0000-0000-00003E180000}"/>
    <cellStyle name="Normal 4 2 2 4 2 4 3 2 3 3" xfId="27984" xr:uid="{00000000-0005-0000-0000-00003F180000}"/>
    <cellStyle name="Normal 4 2 2 4 2 4 3 2 4" xfId="20582" xr:uid="{00000000-0005-0000-0000-000040180000}"/>
    <cellStyle name="Normal 4 2 2 4 2 4 3 2 5" xfId="35424" xr:uid="{00000000-0005-0000-0000-000041180000}"/>
    <cellStyle name="Normal 4 2 2 4 2 4 3 2 6" xfId="17596" xr:uid="{00000000-0005-0000-0000-000042180000}"/>
    <cellStyle name="Normal 4 2 2 4 2 4 3 3" xfId="6066" xr:uid="{00000000-0005-0000-0000-000043180000}"/>
    <cellStyle name="Normal 4 2 2 4 2 4 3 3 2" xfId="12099" xr:uid="{00000000-0005-0000-0000-000044180000}"/>
    <cellStyle name="Normal 4 2 2 4 2 4 3 3 2 2" xfId="43384" xr:uid="{00000000-0005-0000-0000-000045180000}"/>
    <cellStyle name="Normal 4 2 2 4 2 4 3 3 2 3" xfId="29974" xr:uid="{00000000-0005-0000-0000-000046180000}"/>
    <cellStyle name="Normal 4 2 2 4 2 4 3 3 3" xfId="24002" xr:uid="{00000000-0005-0000-0000-000047180000}"/>
    <cellStyle name="Normal 4 2 2 4 2 4 3 3 4" xfId="34428" xr:uid="{00000000-0005-0000-0000-000048180000}"/>
    <cellStyle name="Normal 4 2 2 4 2 4 3 3 5" xfId="16600" xr:uid="{00000000-0005-0000-0000-000049180000}"/>
    <cellStyle name="Normal 4 2 2 4 2 4 3 4" xfId="4075" xr:uid="{00000000-0005-0000-0000-00004A180000}"/>
    <cellStyle name="Normal 4 2 2 4 2 4 3 4 2" xfId="36854" xr:uid="{00000000-0005-0000-0000-00004B180000}"/>
    <cellStyle name="Normal 4 2 2 4 2 4 3 4 3" xfId="22012" xr:uid="{00000000-0005-0000-0000-00004C180000}"/>
    <cellStyle name="Normal 4 2 2 4 2 4 3 5" xfId="9052" xr:uid="{00000000-0005-0000-0000-00004D180000}"/>
    <cellStyle name="Normal 4 2 2 4 2 4 3 5 2" xfId="40398" xr:uid="{00000000-0005-0000-0000-00004E180000}"/>
    <cellStyle name="Normal 4 2 2 4 2 4 3 5 3" xfId="26988" xr:uid="{00000000-0005-0000-0000-00004F180000}"/>
    <cellStyle name="Normal 4 2 2 4 2 4 3 6" xfId="19586" xr:uid="{00000000-0005-0000-0000-000050180000}"/>
    <cellStyle name="Normal 4 2 2 4 2 4 3 7" xfId="32438" xr:uid="{00000000-0005-0000-0000-000051180000}"/>
    <cellStyle name="Normal 4 2 2 4 2 4 3 8" xfId="14610" xr:uid="{00000000-0005-0000-0000-000052180000}"/>
    <cellStyle name="Normal 4 2 2 4 2 4 4" xfId="2083" xr:uid="{00000000-0005-0000-0000-000053180000}"/>
    <cellStyle name="Normal 4 2 2 4 2 4 4 2" xfId="6501" xr:uid="{00000000-0005-0000-0000-000054180000}"/>
    <cellStyle name="Normal 4 2 2 4 2 4 4 2 2" xfId="12534" xr:uid="{00000000-0005-0000-0000-000055180000}"/>
    <cellStyle name="Normal 4 2 2 4 2 4 4 2 2 2" xfId="43819" xr:uid="{00000000-0005-0000-0000-000056180000}"/>
    <cellStyle name="Normal 4 2 2 4 2 4 4 2 2 3" xfId="30409" xr:uid="{00000000-0005-0000-0000-000057180000}"/>
    <cellStyle name="Normal 4 2 2 4 2 4 4 2 3" xfId="37847" xr:uid="{00000000-0005-0000-0000-000058180000}"/>
    <cellStyle name="Normal 4 2 2 4 2 4 4 2 4" xfId="24437" xr:uid="{00000000-0005-0000-0000-000059180000}"/>
    <cellStyle name="Normal 4 2 2 4 2 4 4 3" xfId="9487" xr:uid="{00000000-0005-0000-0000-00005A180000}"/>
    <cellStyle name="Normal 4 2 2 4 2 4 4 3 2" xfId="40833" xr:uid="{00000000-0005-0000-0000-00005B180000}"/>
    <cellStyle name="Normal 4 2 2 4 2 4 4 3 3" xfId="27423" xr:uid="{00000000-0005-0000-0000-00005C180000}"/>
    <cellStyle name="Normal 4 2 2 4 2 4 4 4" xfId="20021" xr:uid="{00000000-0005-0000-0000-00005D180000}"/>
    <cellStyle name="Normal 4 2 2 4 2 4 4 5" xfId="34863" xr:uid="{00000000-0005-0000-0000-00005E180000}"/>
    <cellStyle name="Normal 4 2 2 4 2 4 4 6" xfId="17035" xr:uid="{00000000-0005-0000-0000-00005F180000}"/>
    <cellStyle name="Normal 4 2 2 4 2 4 5" xfId="5070" xr:uid="{00000000-0005-0000-0000-000060180000}"/>
    <cellStyle name="Normal 4 2 2 4 2 4 5 2" xfId="11105" xr:uid="{00000000-0005-0000-0000-000061180000}"/>
    <cellStyle name="Normal 4 2 2 4 2 4 5 2 2" xfId="42390" xr:uid="{00000000-0005-0000-0000-000062180000}"/>
    <cellStyle name="Normal 4 2 2 4 2 4 5 2 3" xfId="28980" xr:uid="{00000000-0005-0000-0000-000063180000}"/>
    <cellStyle name="Normal 4 2 2 4 2 4 5 3" xfId="23007" xr:uid="{00000000-0005-0000-0000-000064180000}"/>
    <cellStyle name="Normal 4 2 2 4 2 4 5 4" xfId="33433" xr:uid="{00000000-0005-0000-0000-000065180000}"/>
    <cellStyle name="Normal 4 2 2 4 2 4 5 5" xfId="15605" xr:uid="{00000000-0005-0000-0000-000066180000}"/>
    <cellStyle name="Normal 4 2 2 4 2 4 6" xfId="3514" xr:uid="{00000000-0005-0000-0000-000067180000}"/>
    <cellStyle name="Normal 4 2 2 4 2 4 6 2" xfId="36293" xr:uid="{00000000-0005-0000-0000-000068180000}"/>
    <cellStyle name="Normal 4 2 2 4 2 4 6 3" xfId="21451" xr:uid="{00000000-0005-0000-0000-000069180000}"/>
    <cellStyle name="Normal 4 2 2 4 2 4 7" xfId="8057" xr:uid="{00000000-0005-0000-0000-00006A180000}"/>
    <cellStyle name="Normal 4 2 2 4 2 4 7 2" xfId="39403" xr:uid="{00000000-0005-0000-0000-00006B180000}"/>
    <cellStyle name="Normal 4 2 2 4 2 4 7 3" xfId="25993" xr:uid="{00000000-0005-0000-0000-00006C180000}"/>
    <cellStyle name="Normal 4 2 2 4 2 4 8" xfId="18591" xr:uid="{00000000-0005-0000-0000-00006D180000}"/>
    <cellStyle name="Normal 4 2 2 4 2 4 9" xfId="31877" xr:uid="{00000000-0005-0000-0000-00006E180000}"/>
    <cellStyle name="Normal 4 2 2 4 2 5" xfId="261" xr:uid="{00000000-0005-0000-0000-00006F180000}"/>
    <cellStyle name="Normal 4 2 2 4 2 5 2" xfId="1316" xr:uid="{00000000-0005-0000-0000-000070180000}"/>
    <cellStyle name="Normal 4 2 2 4 2 5 2 2" xfId="5734" xr:uid="{00000000-0005-0000-0000-000071180000}"/>
    <cellStyle name="Normal 4 2 2 4 2 5 2 2 2" xfId="11767" xr:uid="{00000000-0005-0000-0000-000072180000}"/>
    <cellStyle name="Normal 4 2 2 4 2 5 2 2 2 2" xfId="43052" xr:uid="{00000000-0005-0000-0000-000073180000}"/>
    <cellStyle name="Normal 4 2 2 4 2 5 2 2 2 3" xfId="29642" xr:uid="{00000000-0005-0000-0000-000074180000}"/>
    <cellStyle name="Normal 4 2 2 4 2 5 2 2 3" xfId="37391" xr:uid="{00000000-0005-0000-0000-000075180000}"/>
    <cellStyle name="Normal 4 2 2 4 2 5 2 2 4" xfId="23670" xr:uid="{00000000-0005-0000-0000-000076180000}"/>
    <cellStyle name="Normal 4 2 2 4 2 5 2 3" xfId="8720" xr:uid="{00000000-0005-0000-0000-000077180000}"/>
    <cellStyle name="Normal 4 2 2 4 2 5 2 3 2" xfId="40066" xr:uid="{00000000-0005-0000-0000-000078180000}"/>
    <cellStyle name="Normal 4 2 2 4 2 5 2 3 3" xfId="26656" xr:uid="{00000000-0005-0000-0000-000079180000}"/>
    <cellStyle name="Normal 4 2 2 4 2 5 2 4" xfId="19254" xr:uid="{00000000-0005-0000-0000-00007A180000}"/>
    <cellStyle name="Normal 4 2 2 4 2 5 2 5" xfId="34096" xr:uid="{00000000-0005-0000-0000-00007B180000}"/>
    <cellStyle name="Normal 4 2 2 4 2 5 2 6" xfId="16268" xr:uid="{00000000-0005-0000-0000-00007C180000}"/>
    <cellStyle name="Normal 4 2 2 4 2 5 3" xfId="2313" xr:uid="{00000000-0005-0000-0000-00007D180000}"/>
    <cellStyle name="Normal 4 2 2 4 2 5 3 2" xfId="6730" xr:uid="{00000000-0005-0000-0000-00007E180000}"/>
    <cellStyle name="Normal 4 2 2 4 2 5 3 2 2" xfId="12763" xr:uid="{00000000-0005-0000-0000-00007F180000}"/>
    <cellStyle name="Normal 4 2 2 4 2 5 3 2 2 2" xfId="44048" xr:uid="{00000000-0005-0000-0000-000080180000}"/>
    <cellStyle name="Normal 4 2 2 4 2 5 3 2 2 3" xfId="30638" xr:uid="{00000000-0005-0000-0000-000081180000}"/>
    <cellStyle name="Normal 4 2 2 4 2 5 3 2 3" xfId="38076" xr:uid="{00000000-0005-0000-0000-000082180000}"/>
    <cellStyle name="Normal 4 2 2 4 2 5 3 2 4" xfId="24666" xr:uid="{00000000-0005-0000-0000-000083180000}"/>
    <cellStyle name="Normal 4 2 2 4 2 5 3 3" xfId="9716" xr:uid="{00000000-0005-0000-0000-000084180000}"/>
    <cellStyle name="Normal 4 2 2 4 2 5 3 3 2" xfId="41062" xr:uid="{00000000-0005-0000-0000-000085180000}"/>
    <cellStyle name="Normal 4 2 2 4 2 5 3 3 3" xfId="27652" xr:uid="{00000000-0005-0000-0000-000086180000}"/>
    <cellStyle name="Normal 4 2 2 4 2 5 3 4" xfId="20250" xr:uid="{00000000-0005-0000-0000-000087180000}"/>
    <cellStyle name="Normal 4 2 2 4 2 5 3 5" xfId="35092" xr:uid="{00000000-0005-0000-0000-000088180000}"/>
    <cellStyle name="Normal 4 2 2 4 2 5 3 6" xfId="17264" xr:uid="{00000000-0005-0000-0000-000089180000}"/>
    <cellStyle name="Normal 4 2 2 4 2 5 4" xfId="4738" xr:uid="{00000000-0005-0000-0000-00008A180000}"/>
    <cellStyle name="Normal 4 2 2 4 2 5 4 2" xfId="10772" xr:uid="{00000000-0005-0000-0000-00008B180000}"/>
    <cellStyle name="Normal 4 2 2 4 2 5 4 2 2" xfId="42059" xr:uid="{00000000-0005-0000-0000-00008C180000}"/>
    <cellStyle name="Normal 4 2 2 4 2 5 4 2 3" xfId="28649" xr:uid="{00000000-0005-0000-0000-00008D180000}"/>
    <cellStyle name="Normal 4 2 2 4 2 5 4 3" xfId="22675" xr:uid="{00000000-0005-0000-0000-00008E180000}"/>
    <cellStyle name="Normal 4 2 2 4 2 5 4 4" xfId="33101" xr:uid="{00000000-0005-0000-0000-00008F180000}"/>
    <cellStyle name="Normal 4 2 2 4 2 5 4 5" xfId="15273" xr:uid="{00000000-0005-0000-0000-000090180000}"/>
    <cellStyle name="Normal 4 2 2 4 2 5 5" xfId="3743" xr:uid="{00000000-0005-0000-0000-000091180000}"/>
    <cellStyle name="Normal 4 2 2 4 2 5 5 2" xfId="36522" xr:uid="{00000000-0005-0000-0000-000092180000}"/>
    <cellStyle name="Normal 4 2 2 4 2 5 5 3" xfId="21680" xr:uid="{00000000-0005-0000-0000-000093180000}"/>
    <cellStyle name="Normal 4 2 2 4 2 5 6" xfId="7725" xr:uid="{00000000-0005-0000-0000-000094180000}"/>
    <cellStyle name="Normal 4 2 2 4 2 5 6 2" xfId="39071" xr:uid="{00000000-0005-0000-0000-000095180000}"/>
    <cellStyle name="Normal 4 2 2 4 2 5 6 3" xfId="25661" xr:uid="{00000000-0005-0000-0000-000096180000}"/>
    <cellStyle name="Normal 4 2 2 4 2 5 7" xfId="18259" xr:uid="{00000000-0005-0000-0000-000097180000}"/>
    <cellStyle name="Normal 4 2 2 4 2 5 8" xfId="32106" xr:uid="{00000000-0005-0000-0000-000098180000}"/>
    <cellStyle name="Normal 4 2 2 4 2 5 9" xfId="14278" xr:uid="{00000000-0005-0000-0000-000099180000}"/>
    <cellStyle name="Normal 4 2 2 4 2 6" xfId="711" xr:uid="{00000000-0005-0000-0000-00009A180000}"/>
    <cellStyle name="Normal 4 2 2 4 2 6 2" xfId="2747" xr:uid="{00000000-0005-0000-0000-00009B180000}"/>
    <cellStyle name="Normal 4 2 2 4 2 6 2 2" xfId="7164" xr:uid="{00000000-0005-0000-0000-00009C180000}"/>
    <cellStyle name="Normal 4 2 2 4 2 6 2 2 2" xfId="13197" xr:uid="{00000000-0005-0000-0000-00009D180000}"/>
    <cellStyle name="Normal 4 2 2 4 2 6 2 2 2 2" xfId="44482" xr:uid="{00000000-0005-0000-0000-00009E180000}"/>
    <cellStyle name="Normal 4 2 2 4 2 6 2 2 2 3" xfId="31072" xr:uid="{00000000-0005-0000-0000-00009F180000}"/>
    <cellStyle name="Normal 4 2 2 4 2 6 2 2 3" xfId="38510" xr:uid="{00000000-0005-0000-0000-0000A0180000}"/>
    <cellStyle name="Normal 4 2 2 4 2 6 2 2 4" xfId="25100" xr:uid="{00000000-0005-0000-0000-0000A1180000}"/>
    <cellStyle name="Normal 4 2 2 4 2 6 2 3" xfId="10150" xr:uid="{00000000-0005-0000-0000-0000A2180000}"/>
    <cellStyle name="Normal 4 2 2 4 2 6 2 3 2" xfId="41496" xr:uid="{00000000-0005-0000-0000-0000A3180000}"/>
    <cellStyle name="Normal 4 2 2 4 2 6 2 3 3" xfId="28086" xr:uid="{00000000-0005-0000-0000-0000A4180000}"/>
    <cellStyle name="Normal 4 2 2 4 2 6 2 4" xfId="20684" xr:uid="{00000000-0005-0000-0000-0000A5180000}"/>
    <cellStyle name="Normal 4 2 2 4 2 6 2 5" xfId="35526" xr:uid="{00000000-0005-0000-0000-0000A6180000}"/>
    <cellStyle name="Normal 4 2 2 4 2 6 2 6" xfId="17698" xr:uid="{00000000-0005-0000-0000-0000A7180000}"/>
    <cellStyle name="Normal 4 2 2 4 2 6 3" xfId="5172" xr:uid="{00000000-0005-0000-0000-0000A8180000}"/>
    <cellStyle name="Normal 4 2 2 4 2 6 3 2" xfId="11207" xr:uid="{00000000-0005-0000-0000-0000A9180000}"/>
    <cellStyle name="Normal 4 2 2 4 2 6 3 2 2" xfId="42492" xr:uid="{00000000-0005-0000-0000-0000AA180000}"/>
    <cellStyle name="Normal 4 2 2 4 2 6 3 2 3" xfId="29082" xr:uid="{00000000-0005-0000-0000-0000AB180000}"/>
    <cellStyle name="Normal 4 2 2 4 2 6 3 3" xfId="23109" xr:uid="{00000000-0005-0000-0000-0000AC180000}"/>
    <cellStyle name="Normal 4 2 2 4 2 6 3 4" xfId="33535" xr:uid="{00000000-0005-0000-0000-0000AD180000}"/>
    <cellStyle name="Normal 4 2 2 4 2 6 3 5" xfId="15707" xr:uid="{00000000-0005-0000-0000-0000AE180000}"/>
    <cellStyle name="Normal 4 2 2 4 2 6 4" xfId="4177" xr:uid="{00000000-0005-0000-0000-0000AF180000}"/>
    <cellStyle name="Normal 4 2 2 4 2 6 4 2" xfId="36956" xr:uid="{00000000-0005-0000-0000-0000B0180000}"/>
    <cellStyle name="Normal 4 2 2 4 2 6 4 3" xfId="22114" xr:uid="{00000000-0005-0000-0000-0000B1180000}"/>
    <cellStyle name="Normal 4 2 2 4 2 6 5" xfId="8159" xr:uid="{00000000-0005-0000-0000-0000B2180000}"/>
    <cellStyle name="Normal 4 2 2 4 2 6 5 2" xfId="39505" xr:uid="{00000000-0005-0000-0000-0000B3180000}"/>
    <cellStyle name="Normal 4 2 2 4 2 6 5 3" xfId="26095" xr:uid="{00000000-0005-0000-0000-0000B4180000}"/>
    <cellStyle name="Normal 4 2 2 4 2 6 6" xfId="18693" xr:uid="{00000000-0005-0000-0000-0000B5180000}"/>
    <cellStyle name="Normal 4 2 2 4 2 6 7" xfId="32540" xr:uid="{00000000-0005-0000-0000-0000B6180000}"/>
    <cellStyle name="Normal 4 2 2 4 2 6 8" xfId="14712" xr:uid="{00000000-0005-0000-0000-0000B7180000}"/>
    <cellStyle name="Normal 4 2 2 4 2 7" xfId="1214" xr:uid="{00000000-0005-0000-0000-0000B8180000}"/>
    <cellStyle name="Normal 4 2 2 4 2 7 2" xfId="2211" xr:uid="{00000000-0005-0000-0000-0000B9180000}"/>
    <cellStyle name="Normal 4 2 2 4 2 7 2 2" xfId="6628" xr:uid="{00000000-0005-0000-0000-0000BA180000}"/>
    <cellStyle name="Normal 4 2 2 4 2 7 2 2 2" xfId="12661" xr:uid="{00000000-0005-0000-0000-0000BB180000}"/>
    <cellStyle name="Normal 4 2 2 4 2 7 2 2 2 2" xfId="43946" xr:uid="{00000000-0005-0000-0000-0000BC180000}"/>
    <cellStyle name="Normal 4 2 2 4 2 7 2 2 2 3" xfId="30536" xr:uid="{00000000-0005-0000-0000-0000BD180000}"/>
    <cellStyle name="Normal 4 2 2 4 2 7 2 2 3" xfId="37974" xr:uid="{00000000-0005-0000-0000-0000BE180000}"/>
    <cellStyle name="Normal 4 2 2 4 2 7 2 2 4" xfId="24564" xr:uid="{00000000-0005-0000-0000-0000BF180000}"/>
    <cellStyle name="Normal 4 2 2 4 2 7 2 3" xfId="9614" xr:uid="{00000000-0005-0000-0000-0000C0180000}"/>
    <cellStyle name="Normal 4 2 2 4 2 7 2 3 2" xfId="40960" xr:uid="{00000000-0005-0000-0000-0000C1180000}"/>
    <cellStyle name="Normal 4 2 2 4 2 7 2 3 3" xfId="27550" xr:uid="{00000000-0005-0000-0000-0000C2180000}"/>
    <cellStyle name="Normal 4 2 2 4 2 7 2 4" xfId="20148" xr:uid="{00000000-0005-0000-0000-0000C3180000}"/>
    <cellStyle name="Normal 4 2 2 4 2 7 2 5" xfId="34990" xr:uid="{00000000-0005-0000-0000-0000C4180000}"/>
    <cellStyle name="Normal 4 2 2 4 2 7 2 6" xfId="17162" xr:uid="{00000000-0005-0000-0000-0000C5180000}"/>
    <cellStyle name="Normal 4 2 2 4 2 7 3" xfId="5632" xr:uid="{00000000-0005-0000-0000-0000C6180000}"/>
    <cellStyle name="Normal 4 2 2 4 2 7 3 2" xfId="11665" xr:uid="{00000000-0005-0000-0000-0000C7180000}"/>
    <cellStyle name="Normal 4 2 2 4 2 7 3 2 2" xfId="42950" xr:uid="{00000000-0005-0000-0000-0000C8180000}"/>
    <cellStyle name="Normal 4 2 2 4 2 7 3 2 3" xfId="29540" xr:uid="{00000000-0005-0000-0000-0000C9180000}"/>
    <cellStyle name="Normal 4 2 2 4 2 7 3 3" xfId="23568" xr:uid="{00000000-0005-0000-0000-0000CA180000}"/>
    <cellStyle name="Normal 4 2 2 4 2 7 3 4" xfId="33994" xr:uid="{00000000-0005-0000-0000-0000CB180000}"/>
    <cellStyle name="Normal 4 2 2 4 2 7 3 5" xfId="16166" xr:uid="{00000000-0005-0000-0000-0000CC180000}"/>
    <cellStyle name="Normal 4 2 2 4 2 7 4" xfId="3641" xr:uid="{00000000-0005-0000-0000-0000CD180000}"/>
    <cellStyle name="Normal 4 2 2 4 2 7 4 2" xfId="36420" xr:uid="{00000000-0005-0000-0000-0000CE180000}"/>
    <cellStyle name="Normal 4 2 2 4 2 7 4 3" xfId="21578" xr:uid="{00000000-0005-0000-0000-0000CF180000}"/>
    <cellStyle name="Normal 4 2 2 4 2 7 5" xfId="8618" xr:uid="{00000000-0005-0000-0000-0000D0180000}"/>
    <cellStyle name="Normal 4 2 2 4 2 7 5 2" xfId="39964" xr:uid="{00000000-0005-0000-0000-0000D1180000}"/>
    <cellStyle name="Normal 4 2 2 4 2 7 5 3" xfId="26554" xr:uid="{00000000-0005-0000-0000-0000D2180000}"/>
    <cellStyle name="Normal 4 2 2 4 2 7 6" xfId="19152" xr:uid="{00000000-0005-0000-0000-0000D3180000}"/>
    <cellStyle name="Normal 4 2 2 4 2 7 7" xfId="32004" xr:uid="{00000000-0005-0000-0000-0000D4180000}"/>
    <cellStyle name="Normal 4 2 2 4 2 7 8" xfId="14176" xr:uid="{00000000-0005-0000-0000-0000D5180000}"/>
    <cellStyle name="Normal 4 2 2 4 2 8" xfId="1751" xr:uid="{00000000-0005-0000-0000-0000D6180000}"/>
    <cellStyle name="Normal 4 2 2 4 2 8 2" xfId="6169" xr:uid="{00000000-0005-0000-0000-0000D7180000}"/>
    <cellStyle name="Normal 4 2 2 4 2 8 2 2" xfId="12202" xr:uid="{00000000-0005-0000-0000-0000D8180000}"/>
    <cellStyle name="Normal 4 2 2 4 2 8 2 2 2" xfId="43487" xr:uid="{00000000-0005-0000-0000-0000D9180000}"/>
    <cellStyle name="Normal 4 2 2 4 2 8 2 2 3" xfId="30077" xr:uid="{00000000-0005-0000-0000-0000DA180000}"/>
    <cellStyle name="Normal 4 2 2 4 2 8 2 3" xfId="37515" xr:uid="{00000000-0005-0000-0000-0000DB180000}"/>
    <cellStyle name="Normal 4 2 2 4 2 8 2 4" xfId="24105" xr:uid="{00000000-0005-0000-0000-0000DC180000}"/>
    <cellStyle name="Normal 4 2 2 4 2 8 3" xfId="9155" xr:uid="{00000000-0005-0000-0000-0000DD180000}"/>
    <cellStyle name="Normal 4 2 2 4 2 8 3 2" xfId="40501" xr:uid="{00000000-0005-0000-0000-0000DE180000}"/>
    <cellStyle name="Normal 4 2 2 4 2 8 3 3" xfId="27091" xr:uid="{00000000-0005-0000-0000-0000DF180000}"/>
    <cellStyle name="Normal 4 2 2 4 2 8 4" xfId="19689" xr:uid="{00000000-0005-0000-0000-0000E0180000}"/>
    <cellStyle name="Normal 4 2 2 4 2 8 5" xfId="34531" xr:uid="{00000000-0005-0000-0000-0000E1180000}"/>
    <cellStyle name="Normal 4 2 2 4 2 8 6" xfId="16703" xr:uid="{00000000-0005-0000-0000-0000E2180000}"/>
    <cellStyle name="Normal 4 2 2 4 2 9" xfId="4636" xr:uid="{00000000-0005-0000-0000-0000E3180000}"/>
    <cellStyle name="Normal 4 2 2 4 2 9 2" xfId="10670" xr:uid="{00000000-0005-0000-0000-0000E4180000}"/>
    <cellStyle name="Normal 4 2 2 4 2 9 2 2" xfId="41957" xr:uid="{00000000-0005-0000-0000-0000E5180000}"/>
    <cellStyle name="Normal 4 2 2 4 2 9 2 3" xfId="28547" xr:uid="{00000000-0005-0000-0000-0000E6180000}"/>
    <cellStyle name="Normal 4 2 2 4 2 9 3" xfId="22573" xr:uid="{00000000-0005-0000-0000-0000E7180000}"/>
    <cellStyle name="Normal 4 2 2 4 2 9 4" xfId="32999" xr:uid="{00000000-0005-0000-0000-0000E8180000}"/>
    <cellStyle name="Normal 4 2 2 4 2 9 5" xfId="15171" xr:uid="{00000000-0005-0000-0000-0000E9180000}"/>
    <cellStyle name="Normal 4 2 2 4 3" xfId="183" xr:uid="{00000000-0005-0000-0000-0000EA180000}"/>
    <cellStyle name="Normal 4 2 2 4 3 10" xfId="3206" xr:uid="{00000000-0005-0000-0000-0000EB180000}"/>
    <cellStyle name="Normal 4 2 2 4 3 10 2" xfId="35985" xr:uid="{00000000-0005-0000-0000-0000EC180000}"/>
    <cellStyle name="Normal 4 2 2 4 3 10 3" xfId="21143" xr:uid="{00000000-0005-0000-0000-0000ED180000}"/>
    <cellStyle name="Normal 4 2 2 4 3 11" xfId="7647" xr:uid="{00000000-0005-0000-0000-0000EE180000}"/>
    <cellStyle name="Normal 4 2 2 4 3 11 2" xfId="38993" xr:uid="{00000000-0005-0000-0000-0000EF180000}"/>
    <cellStyle name="Normal 4 2 2 4 3 11 3" xfId="25583" xr:uid="{00000000-0005-0000-0000-0000F0180000}"/>
    <cellStyle name="Normal 4 2 2 4 3 12" xfId="18181" xr:uid="{00000000-0005-0000-0000-0000F1180000}"/>
    <cellStyle name="Normal 4 2 2 4 3 13" xfId="31569" xr:uid="{00000000-0005-0000-0000-0000F2180000}"/>
    <cellStyle name="Normal 4 2 2 4 3 14" xfId="13741" xr:uid="{00000000-0005-0000-0000-0000F3180000}"/>
    <cellStyle name="Normal 4 2 2 4 3 2" xfId="405" xr:uid="{00000000-0005-0000-0000-0000F4180000}"/>
    <cellStyle name="Normal 4 2 2 4 3 2 10" xfId="13845" xr:uid="{00000000-0005-0000-0000-0000F5180000}"/>
    <cellStyle name="Normal 4 2 2 4 3 2 2" xfId="839" xr:uid="{00000000-0005-0000-0000-0000F6180000}"/>
    <cellStyle name="Normal 4 2 2 4 3 2 2 2" xfId="2875" xr:uid="{00000000-0005-0000-0000-0000F7180000}"/>
    <cellStyle name="Normal 4 2 2 4 3 2 2 2 2" xfId="7292" xr:uid="{00000000-0005-0000-0000-0000F8180000}"/>
    <cellStyle name="Normal 4 2 2 4 3 2 2 2 2 2" xfId="13325" xr:uid="{00000000-0005-0000-0000-0000F9180000}"/>
    <cellStyle name="Normal 4 2 2 4 3 2 2 2 2 2 2" xfId="44610" xr:uid="{00000000-0005-0000-0000-0000FA180000}"/>
    <cellStyle name="Normal 4 2 2 4 3 2 2 2 2 2 3" xfId="31200" xr:uid="{00000000-0005-0000-0000-0000FB180000}"/>
    <cellStyle name="Normal 4 2 2 4 3 2 2 2 2 3" xfId="38638" xr:uid="{00000000-0005-0000-0000-0000FC180000}"/>
    <cellStyle name="Normal 4 2 2 4 3 2 2 2 2 4" xfId="25228" xr:uid="{00000000-0005-0000-0000-0000FD180000}"/>
    <cellStyle name="Normal 4 2 2 4 3 2 2 2 3" xfId="10278" xr:uid="{00000000-0005-0000-0000-0000FE180000}"/>
    <cellStyle name="Normal 4 2 2 4 3 2 2 2 3 2" xfId="41624" xr:uid="{00000000-0005-0000-0000-0000FF180000}"/>
    <cellStyle name="Normal 4 2 2 4 3 2 2 2 3 3" xfId="28214" xr:uid="{00000000-0005-0000-0000-000000190000}"/>
    <cellStyle name="Normal 4 2 2 4 3 2 2 2 4" xfId="20812" xr:uid="{00000000-0005-0000-0000-000001190000}"/>
    <cellStyle name="Normal 4 2 2 4 3 2 2 2 5" xfId="35654" xr:uid="{00000000-0005-0000-0000-000002190000}"/>
    <cellStyle name="Normal 4 2 2 4 3 2 2 2 6" xfId="17826" xr:uid="{00000000-0005-0000-0000-000003190000}"/>
    <cellStyle name="Normal 4 2 2 4 3 2 2 3" xfId="5300" xr:uid="{00000000-0005-0000-0000-000004190000}"/>
    <cellStyle name="Normal 4 2 2 4 3 2 2 3 2" xfId="11334" xr:uid="{00000000-0005-0000-0000-000005190000}"/>
    <cellStyle name="Normal 4 2 2 4 3 2 2 3 2 2" xfId="42619" xr:uid="{00000000-0005-0000-0000-000006190000}"/>
    <cellStyle name="Normal 4 2 2 4 3 2 2 3 2 3" xfId="29209" xr:uid="{00000000-0005-0000-0000-000007190000}"/>
    <cellStyle name="Normal 4 2 2 4 3 2 2 3 3" xfId="23237" xr:uid="{00000000-0005-0000-0000-000008190000}"/>
    <cellStyle name="Normal 4 2 2 4 3 2 2 3 4" xfId="33663" xr:uid="{00000000-0005-0000-0000-000009190000}"/>
    <cellStyle name="Normal 4 2 2 4 3 2 2 3 5" xfId="15835" xr:uid="{00000000-0005-0000-0000-00000A190000}"/>
    <cellStyle name="Normal 4 2 2 4 3 2 2 4" xfId="4305" xr:uid="{00000000-0005-0000-0000-00000B190000}"/>
    <cellStyle name="Normal 4 2 2 4 3 2 2 4 2" xfId="37084" xr:uid="{00000000-0005-0000-0000-00000C190000}"/>
    <cellStyle name="Normal 4 2 2 4 3 2 2 4 3" xfId="22242" xr:uid="{00000000-0005-0000-0000-00000D190000}"/>
    <cellStyle name="Normal 4 2 2 4 3 2 2 5" xfId="8287" xr:uid="{00000000-0005-0000-0000-00000E190000}"/>
    <cellStyle name="Normal 4 2 2 4 3 2 2 5 2" xfId="39633" xr:uid="{00000000-0005-0000-0000-00000F190000}"/>
    <cellStyle name="Normal 4 2 2 4 3 2 2 5 3" xfId="26223" xr:uid="{00000000-0005-0000-0000-000010190000}"/>
    <cellStyle name="Normal 4 2 2 4 3 2 2 6" xfId="18821" xr:uid="{00000000-0005-0000-0000-000011190000}"/>
    <cellStyle name="Normal 4 2 2 4 3 2 2 7" xfId="32668" xr:uid="{00000000-0005-0000-0000-000012190000}"/>
    <cellStyle name="Normal 4 2 2 4 3 2 2 8" xfId="14840" xr:uid="{00000000-0005-0000-0000-000013190000}"/>
    <cellStyle name="Normal 4 2 2 4 3 2 3" xfId="1444" xr:uid="{00000000-0005-0000-0000-000014190000}"/>
    <cellStyle name="Normal 4 2 2 4 3 2 3 2" xfId="2441" xr:uid="{00000000-0005-0000-0000-000015190000}"/>
    <cellStyle name="Normal 4 2 2 4 3 2 3 2 2" xfId="6858" xr:uid="{00000000-0005-0000-0000-000016190000}"/>
    <cellStyle name="Normal 4 2 2 4 3 2 3 2 2 2" xfId="12891" xr:uid="{00000000-0005-0000-0000-000017190000}"/>
    <cellStyle name="Normal 4 2 2 4 3 2 3 2 2 2 2" xfId="44176" xr:uid="{00000000-0005-0000-0000-000018190000}"/>
    <cellStyle name="Normal 4 2 2 4 3 2 3 2 2 2 3" xfId="30766" xr:uid="{00000000-0005-0000-0000-000019190000}"/>
    <cellStyle name="Normal 4 2 2 4 3 2 3 2 2 3" xfId="38204" xr:uid="{00000000-0005-0000-0000-00001A190000}"/>
    <cellStyle name="Normal 4 2 2 4 3 2 3 2 2 4" xfId="24794" xr:uid="{00000000-0005-0000-0000-00001B190000}"/>
    <cellStyle name="Normal 4 2 2 4 3 2 3 2 3" xfId="9844" xr:uid="{00000000-0005-0000-0000-00001C190000}"/>
    <cellStyle name="Normal 4 2 2 4 3 2 3 2 3 2" xfId="41190" xr:uid="{00000000-0005-0000-0000-00001D190000}"/>
    <cellStyle name="Normal 4 2 2 4 3 2 3 2 3 3" xfId="27780" xr:uid="{00000000-0005-0000-0000-00001E190000}"/>
    <cellStyle name="Normal 4 2 2 4 3 2 3 2 4" xfId="20378" xr:uid="{00000000-0005-0000-0000-00001F190000}"/>
    <cellStyle name="Normal 4 2 2 4 3 2 3 2 5" xfId="35220" xr:uid="{00000000-0005-0000-0000-000020190000}"/>
    <cellStyle name="Normal 4 2 2 4 3 2 3 2 6" xfId="17392" xr:uid="{00000000-0005-0000-0000-000021190000}"/>
    <cellStyle name="Normal 4 2 2 4 3 2 3 3" xfId="5862" xr:uid="{00000000-0005-0000-0000-000022190000}"/>
    <cellStyle name="Normal 4 2 2 4 3 2 3 3 2" xfId="11895" xr:uid="{00000000-0005-0000-0000-000023190000}"/>
    <cellStyle name="Normal 4 2 2 4 3 2 3 3 2 2" xfId="43180" xr:uid="{00000000-0005-0000-0000-000024190000}"/>
    <cellStyle name="Normal 4 2 2 4 3 2 3 3 2 3" xfId="29770" xr:uid="{00000000-0005-0000-0000-000025190000}"/>
    <cellStyle name="Normal 4 2 2 4 3 2 3 3 3" xfId="23798" xr:uid="{00000000-0005-0000-0000-000026190000}"/>
    <cellStyle name="Normal 4 2 2 4 3 2 3 3 4" xfId="34224" xr:uid="{00000000-0005-0000-0000-000027190000}"/>
    <cellStyle name="Normal 4 2 2 4 3 2 3 3 5" xfId="16396" xr:uid="{00000000-0005-0000-0000-000028190000}"/>
    <cellStyle name="Normal 4 2 2 4 3 2 3 4" xfId="3871" xr:uid="{00000000-0005-0000-0000-000029190000}"/>
    <cellStyle name="Normal 4 2 2 4 3 2 3 4 2" xfId="36650" xr:uid="{00000000-0005-0000-0000-00002A190000}"/>
    <cellStyle name="Normal 4 2 2 4 3 2 3 4 3" xfId="21808" xr:uid="{00000000-0005-0000-0000-00002B190000}"/>
    <cellStyle name="Normal 4 2 2 4 3 2 3 5" xfId="8848" xr:uid="{00000000-0005-0000-0000-00002C190000}"/>
    <cellStyle name="Normal 4 2 2 4 3 2 3 5 2" xfId="40194" xr:uid="{00000000-0005-0000-0000-00002D190000}"/>
    <cellStyle name="Normal 4 2 2 4 3 2 3 5 3" xfId="26784" xr:uid="{00000000-0005-0000-0000-00002E190000}"/>
    <cellStyle name="Normal 4 2 2 4 3 2 3 6" xfId="19382" xr:uid="{00000000-0005-0000-0000-00002F190000}"/>
    <cellStyle name="Normal 4 2 2 4 3 2 3 7" xfId="32234" xr:uid="{00000000-0005-0000-0000-000030190000}"/>
    <cellStyle name="Normal 4 2 2 4 3 2 3 8" xfId="14406" xr:uid="{00000000-0005-0000-0000-000031190000}"/>
    <cellStyle name="Normal 4 2 2 4 3 2 4" xfId="1879" xr:uid="{00000000-0005-0000-0000-000032190000}"/>
    <cellStyle name="Normal 4 2 2 4 3 2 4 2" xfId="6297" xr:uid="{00000000-0005-0000-0000-000033190000}"/>
    <cellStyle name="Normal 4 2 2 4 3 2 4 2 2" xfId="12330" xr:uid="{00000000-0005-0000-0000-000034190000}"/>
    <cellStyle name="Normal 4 2 2 4 3 2 4 2 2 2" xfId="43615" xr:uid="{00000000-0005-0000-0000-000035190000}"/>
    <cellStyle name="Normal 4 2 2 4 3 2 4 2 2 3" xfId="30205" xr:uid="{00000000-0005-0000-0000-000036190000}"/>
    <cellStyle name="Normal 4 2 2 4 3 2 4 2 3" xfId="37643" xr:uid="{00000000-0005-0000-0000-000037190000}"/>
    <cellStyle name="Normal 4 2 2 4 3 2 4 2 4" xfId="24233" xr:uid="{00000000-0005-0000-0000-000038190000}"/>
    <cellStyle name="Normal 4 2 2 4 3 2 4 3" xfId="9283" xr:uid="{00000000-0005-0000-0000-000039190000}"/>
    <cellStyle name="Normal 4 2 2 4 3 2 4 3 2" xfId="40629" xr:uid="{00000000-0005-0000-0000-00003A190000}"/>
    <cellStyle name="Normal 4 2 2 4 3 2 4 3 3" xfId="27219" xr:uid="{00000000-0005-0000-0000-00003B190000}"/>
    <cellStyle name="Normal 4 2 2 4 3 2 4 4" xfId="19817" xr:uid="{00000000-0005-0000-0000-00003C190000}"/>
    <cellStyle name="Normal 4 2 2 4 3 2 4 5" xfId="34659" xr:uid="{00000000-0005-0000-0000-00003D190000}"/>
    <cellStyle name="Normal 4 2 2 4 3 2 4 6" xfId="16831" xr:uid="{00000000-0005-0000-0000-00003E190000}"/>
    <cellStyle name="Normal 4 2 2 4 3 2 5" xfId="4866" xr:uid="{00000000-0005-0000-0000-00003F190000}"/>
    <cellStyle name="Normal 4 2 2 4 3 2 5 2" xfId="10901" xr:uid="{00000000-0005-0000-0000-000040190000}"/>
    <cellStyle name="Normal 4 2 2 4 3 2 5 2 2" xfId="42186" xr:uid="{00000000-0005-0000-0000-000041190000}"/>
    <cellStyle name="Normal 4 2 2 4 3 2 5 2 3" xfId="28776" xr:uid="{00000000-0005-0000-0000-000042190000}"/>
    <cellStyle name="Normal 4 2 2 4 3 2 5 3" xfId="22803" xr:uid="{00000000-0005-0000-0000-000043190000}"/>
    <cellStyle name="Normal 4 2 2 4 3 2 5 4" xfId="33229" xr:uid="{00000000-0005-0000-0000-000044190000}"/>
    <cellStyle name="Normal 4 2 2 4 3 2 5 5" xfId="15401" xr:uid="{00000000-0005-0000-0000-000045190000}"/>
    <cellStyle name="Normal 4 2 2 4 3 2 6" xfId="3310" xr:uid="{00000000-0005-0000-0000-000046190000}"/>
    <cellStyle name="Normal 4 2 2 4 3 2 6 2" xfId="36089" xr:uid="{00000000-0005-0000-0000-000047190000}"/>
    <cellStyle name="Normal 4 2 2 4 3 2 6 3" xfId="21247" xr:uid="{00000000-0005-0000-0000-000048190000}"/>
    <cellStyle name="Normal 4 2 2 4 3 2 7" xfId="7853" xr:uid="{00000000-0005-0000-0000-000049190000}"/>
    <cellStyle name="Normal 4 2 2 4 3 2 7 2" xfId="39199" xr:uid="{00000000-0005-0000-0000-00004A190000}"/>
    <cellStyle name="Normal 4 2 2 4 3 2 7 3" xfId="25789" xr:uid="{00000000-0005-0000-0000-00004B190000}"/>
    <cellStyle name="Normal 4 2 2 4 3 2 8" xfId="18387" xr:uid="{00000000-0005-0000-0000-00004C190000}"/>
    <cellStyle name="Normal 4 2 2 4 3 2 9" xfId="31673" xr:uid="{00000000-0005-0000-0000-00004D190000}"/>
    <cellStyle name="Normal 4 2 2 4 3 3" xfId="507" xr:uid="{00000000-0005-0000-0000-00004E190000}"/>
    <cellStyle name="Normal 4 2 2 4 3 3 10" xfId="13947" xr:uid="{00000000-0005-0000-0000-00004F190000}"/>
    <cellStyle name="Normal 4 2 2 4 3 3 2" xfId="941" xr:uid="{00000000-0005-0000-0000-000050190000}"/>
    <cellStyle name="Normal 4 2 2 4 3 3 2 2" xfId="2977" xr:uid="{00000000-0005-0000-0000-000051190000}"/>
    <cellStyle name="Normal 4 2 2 4 3 3 2 2 2" xfId="7394" xr:uid="{00000000-0005-0000-0000-000052190000}"/>
    <cellStyle name="Normal 4 2 2 4 3 3 2 2 2 2" xfId="13427" xr:uid="{00000000-0005-0000-0000-000053190000}"/>
    <cellStyle name="Normal 4 2 2 4 3 3 2 2 2 2 2" xfId="44712" xr:uid="{00000000-0005-0000-0000-000054190000}"/>
    <cellStyle name="Normal 4 2 2 4 3 3 2 2 2 2 3" xfId="31302" xr:uid="{00000000-0005-0000-0000-000055190000}"/>
    <cellStyle name="Normal 4 2 2 4 3 3 2 2 2 3" xfId="38740" xr:uid="{00000000-0005-0000-0000-000056190000}"/>
    <cellStyle name="Normal 4 2 2 4 3 3 2 2 2 4" xfId="25330" xr:uid="{00000000-0005-0000-0000-000057190000}"/>
    <cellStyle name="Normal 4 2 2 4 3 3 2 2 3" xfId="10380" xr:uid="{00000000-0005-0000-0000-000058190000}"/>
    <cellStyle name="Normal 4 2 2 4 3 3 2 2 3 2" xfId="41726" xr:uid="{00000000-0005-0000-0000-000059190000}"/>
    <cellStyle name="Normal 4 2 2 4 3 3 2 2 3 3" xfId="28316" xr:uid="{00000000-0005-0000-0000-00005A190000}"/>
    <cellStyle name="Normal 4 2 2 4 3 3 2 2 4" xfId="20914" xr:uid="{00000000-0005-0000-0000-00005B190000}"/>
    <cellStyle name="Normal 4 2 2 4 3 3 2 2 5" xfId="35756" xr:uid="{00000000-0005-0000-0000-00005C190000}"/>
    <cellStyle name="Normal 4 2 2 4 3 3 2 2 6" xfId="17928" xr:uid="{00000000-0005-0000-0000-00005D190000}"/>
    <cellStyle name="Normal 4 2 2 4 3 3 2 3" xfId="5402" xr:uid="{00000000-0005-0000-0000-00005E190000}"/>
    <cellStyle name="Normal 4 2 2 4 3 3 2 3 2" xfId="11436" xr:uid="{00000000-0005-0000-0000-00005F190000}"/>
    <cellStyle name="Normal 4 2 2 4 3 3 2 3 2 2" xfId="42721" xr:uid="{00000000-0005-0000-0000-000060190000}"/>
    <cellStyle name="Normal 4 2 2 4 3 3 2 3 2 3" xfId="29311" xr:uid="{00000000-0005-0000-0000-000061190000}"/>
    <cellStyle name="Normal 4 2 2 4 3 3 2 3 3" xfId="23339" xr:uid="{00000000-0005-0000-0000-000062190000}"/>
    <cellStyle name="Normal 4 2 2 4 3 3 2 3 4" xfId="33765" xr:uid="{00000000-0005-0000-0000-000063190000}"/>
    <cellStyle name="Normal 4 2 2 4 3 3 2 3 5" xfId="15937" xr:uid="{00000000-0005-0000-0000-000064190000}"/>
    <cellStyle name="Normal 4 2 2 4 3 3 2 4" xfId="4407" xr:uid="{00000000-0005-0000-0000-000065190000}"/>
    <cellStyle name="Normal 4 2 2 4 3 3 2 4 2" xfId="37186" xr:uid="{00000000-0005-0000-0000-000066190000}"/>
    <cellStyle name="Normal 4 2 2 4 3 3 2 4 3" xfId="22344" xr:uid="{00000000-0005-0000-0000-000067190000}"/>
    <cellStyle name="Normal 4 2 2 4 3 3 2 5" xfId="8389" xr:uid="{00000000-0005-0000-0000-000068190000}"/>
    <cellStyle name="Normal 4 2 2 4 3 3 2 5 2" xfId="39735" xr:uid="{00000000-0005-0000-0000-000069190000}"/>
    <cellStyle name="Normal 4 2 2 4 3 3 2 5 3" xfId="26325" xr:uid="{00000000-0005-0000-0000-00006A190000}"/>
    <cellStyle name="Normal 4 2 2 4 3 3 2 6" xfId="18923" xr:uid="{00000000-0005-0000-0000-00006B190000}"/>
    <cellStyle name="Normal 4 2 2 4 3 3 2 7" xfId="32770" xr:uid="{00000000-0005-0000-0000-00006C190000}"/>
    <cellStyle name="Normal 4 2 2 4 3 3 2 8" xfId="14942" xr:uid="{00000000-0005-0000-0000-00006D190000}"/>
    <cellStyle name="Normal 4 2 2 4 3 3 3" xfId="1546" xr:uid="{00000000-0005-0000-0000-00006E190000}"/>
    <cellStyle name="Normal 4 2 2 4 3 3 3 2" xfId="2543" xr:uid="{00000000-0005-0000-0000-00006F190000}"/>
    <cellStyle name="Normal 4 2 2 4 3 3 3 2 2" xfId="6960" xr:uid="{00000000-0005-0000-0000-000070190000}"/>
    <cellStyle name="Normal 4 2 2 4 3 3 3 2 2 2" xfId="12993" xr:uid="{00000000-0005-0000-0000-000071190000}"/>
    <cellStyle name="Normal 4 2 2 4 3 3 3 2 2 2 2" xfId="44278" xr:uid="{00000000-0005-0000-0000-000072190000}"/>
    <cellStyle name="Normal 4 2 2 4 3 3 3 2 2 2 3" xfId="30868" xr:uid="{00000000-0005-0000-0000-000073190000}"/>
    <cellStyle name="Normal 4 2 2 4 3 3 3 2 2 3" xfId="38306" xr:uid="{00000000-0005-0000-0000-000074190000}"/>
    <cellStyle name="Normal 4 2 2 4 3 3 3 2 2 4" xfId="24896" xr:uid="{00000000-0005-0000-0000-000075190000}"/>
    <cellStyle name="Normal 4 2 2 4 3 3 3 2 3" xfId="9946" xr:uid="{00000000-0005-0000-0000-000076190000}"/>
    <cellStyle name="Normal 4 2 2 4 3 3 3 2 3 2" xfId="41292" xr:uid="{00000000-0005-0000-0000-000077190000}"/>
    <cellStyle name="Normal 4 2 2 4 3 3 3 2 3 3" xfId="27882" xr:uid="{00000000-0005-0000-0000-000078190000}"/>
    <cellStyle name="Normal 4 2 2 4 3 3 3 2 4" xfId="20480" xr:uid="{00000000-0005-0000-0000-000079190000}"/>
    <cellStyle name="Normal 4 2 2 4 3 3 3 2 5" xfId="35322" xr:uid="{00000000-0005-0000-0000-00007A190000}"/>
    <cellStyle name="Normal 4 2 2 4 3 3 3 2 6" xfId="17494" xr:uid="{00000000-0005-0000-0000-00007B190000}"/>
    <cellStyle name="Normal 4 2 2 4 3 3 3 3" xfId="5964" xr:uid="{00000000-0005-0000-0000-00007C190000}"/>
    <cellStyle name="Normal 4 2 2 4 3 3 3 3 2" xfId="11997" xr:uid="{00000000-0005-0000-0000-00007D190000}"/>
    <cellStyle name="Normal 4 2 2 4 3 3 3 3 2 2" xfId="43282" xr:uid="{00000000-0005-0000-0000-00007E190000}"/>
    <cellStyle name="Normal 4 2 2 4 3 3 3 3 2 3" xfId="29872" xr:uid="{00000000-0005-0000-0000-00007F190000}"/>
    <cellStyle name="Normal 4 2 2 4 3 3 3 3 3" xfId="23900" xr:uid="{00000000-0005-0000-0000-000080190000}"/>
    <cellStyle name="Normal 4 2 2 4 3 3 3 3 4" xfId="34326" xr:uid="{00000000-0005-0000-0000-000081190000}"/>
    <cellStyle name="Normal 4 2 2 4 3 3 3 3 5" xfId="16498" xr:uid="{00000000-0005-0000-0000-000082190000}"/>
    <cellStyle name="Normal 4 2 2 4 3 3 3 4" xfId="3973" xr:uid="{00000000-0005-0000-0000-000083190000}"/>
    <cellStyle name="Normal 4 2 2 4 3 3 3 4 2" xfId="36752" xr:uid="{00000000-0005-0000-0000-000084190000}"/>
    <cellStyle name="Normal 4 2 2 4 3 3 3 4 3" xfId="21910" xr:uid="{00000000-0005-0000-0000-000085190000}"/>
    <cellStyle name="Normal 4 2 2 4 3 3 3 5" xfId="8950" xr:uid="{00000000-0005-0000-0000-000086190000}"/>
    <cellStyle name="Normal 4 2 2 4 3 3 3 5 2" xfId="40296" xr:uid="{00000000-0005-0000-0000-000087190000}"/>
    <cellStyle name="Normal 4 2 2 4 3 3 3 5 3" xfId="26886" xr:uid="{00000000-0005-0000-0000-000088190000}"/>
    <cellStyle name="Normal 4 2 2 4 3 3 3 6" xfId="19484" xr:uid="{00000000-0005-0000-0000-000089190000}"/>
    <cellStyle name="Normal 4 2 2 4 3 3 3 7" xfId="32336" xr:uid="{00000000-0005-0000-0000-00008A190000}"/>
    <cellStyle name="Normal 4 2 2 4 3 3 3 8" xfId="14508" xr:uid="{00000000-0005-0000-0000-00008B190000}"/>
    <cellStyle name="Normal 4 2 2 4 3 3 4" xfId="1981" xr:uid="{00000000-0005-0000-0000-00008C190000}"/>
    <cellStyle name="Normal 4 2 2 4 3 3 4 2" xfId="6399" xr:uid="{00000000-0005-0000-0000-00008D190000}"/>
    <cellStyle name="Normal 4 2 2 4 3 3 4 2 2" xfId="12432" xr:uid="{00000000-0005-0000-0000-00008E190000}"/>
    <cellStyle name="Normal 4 2 2 4 3 3 4 2 2 2" xfId="43717" xr:uid="{00000000-0005-0000-0000-00008F190000}"/>
    <cellStyle name="Normal 4 2 2 4 3 3 4 2 2 3" xfId="30307" xr:uid="{00000000-0005-0000-0000-000090190000}"/>
    <cellStyle name="Normal 4 2 2 4 3 3 4 2 3" xfId="37745" xr:uid="{00000000-0005-0000-0000-000091190000}"/>
    <cellStyle name="Normal 4 2 2 4 3 3 4 2 4" xfId="24335" xr:uid="{00000000-0005-0000-0000-000092190000}"/>
    <cellStyle name="Normal 4 2 2 4 3 3 4 3" xfId="9385" xr:uid="{00000000-0005-0000-0000-000093190000}"/>
    <cellStyle name="Normal 4 2 2 4 3 3 4 3 2" xfId="40731" xr:uid="{00000000-0005-0000-0000-000094190000}"/>
    <cellStyle name="Normal 4 2 2 4 3 3 4 3 3" xfId="27321" xr:uid="{00000000-0005-0000-0000-000095190000}"/>
    <cellStyle name="Normal 4 2 2 4 3 3 4 4" xfId="19919" xr:uid="{00000000-0005-0000-0000-000096190000}"/>
    <cellStyle name="Normal 4 2 2 4 3 3 4 5" xfId="34761" xr:uid="{00000000-0005-0000-0000-000097190000}"/>
    <cellStyle name="Normal 4 2 2 4 3 3 4 6" xfId="16933" xr:uid="{00000000-0005-0000-0000-000098190000}"/>
    <cellStyle name="Normal 4 2 2 4 3 3 5" xfId="4968" xr:uid="{00000000-0005-0000-0000-000099190000}"/>
    <cellStyle name="Normal 4 2 2 4 3 3 5 2" xfId="11003" xr:uid="{00000000-0005-0000-0000-00009A190000}"/>
    <cellStyle name="Normal 4 2 2 4 3 3 5 2 2" xfId="42288" xr:uid="{00000000-0005-0000-0000-00009B190000}"/>
    <cellStyle name="Normal 4 2 2 4 3 3 5 2 3" xfId="28878" xr:uid="{00000000-0005-0000-0000-00009C190000}"/>
    <cellStyle name="Normal 4 2 2 4 3 3 5 3" xfId="22905" xr:uid="{00000000-0005-0000-0000-00009D190000}"/>
    <cellStyle name="Normal 4 2 2 4 3 3 5 4" xfId="33331" xr:uid="{00000000-0005-0000-0000-00009E190000}"/>
    <cellStyle name="Normal 4 2 2 4 3 3 5 5" xfId="15503" xr:uid="{00000000-0005-0000-0000-00009F190000}"/>
    <cellStyle name="Normal 4 2 2 4 3 3 6" xfId="3412" xr:uid="{00000000-0005-0000-0000-0000A0190000}"/>
    <cellStyle name="Normal 4 2 2 4 3 3 6 2" xfId="36191" xr:uid="{00000000-0005-0000-0000-0000A1190000}"/>
    <cellStyle name="Normal 4 2 2 4 3 3 6 3" xfId="21349" xr:uid="{00000000-0005-0000-0000-0000A2190000}"/>
    <cellStyle name="Normal 4 2 2 4 3 3 7" xfId="7955" xr:uid="{00000000-0005-0000-0000-0000A3190000}"/>
    <cellStyle name="Normal 4 2 2 4 3 3 7 2" xfId="39301" xr:uid="{00000000-0005-0000-0000-0000A4190000}"/>
    <cellStyle name="Normal 4 2 2 4 3 3 7 3" xfId="25891" xr:uid="{00000000-0005-0000-0000-0000A5190000}"/>
    <cellStyle name="Normal 4 2 2 4 3 3 8" xfId="18489" xr:uid="{00000000-0005-0000-0000-0000A6190000}"/>
    <cellStyle name="Normal 4 2 2 4 3 3 9" xfId="31775" xr:uid="{00000000-0005-0000-0000-0000A7190000}"/>
    <cellStyle name="Normal 4 2 2 4 3 4" xfId="633" xr:uid="{00000000-0005-0000-0000-0000A8190000}"/>
    <cellStyle name="Normal 4 2 2 4 3 4 10" xfId="14073" xr:uid="{00000000-0005-0000-0000-0000A9190000}"/>
    <cellStyle name="Normal 4 2 2 4 3 4 2" xfId="1067" xr:uid="{00000000-0005-0000-0000-0000AA190000}"/>
    <cellStyle name="Normal 4 2 2 4 3 4 2 2" xfId="3103" xr:uid="{00000000-0005-0000-0000-0000AB190000}"/>
    <cellStyle name="Normal 4 2 2 4 3 4 2 2 2" xfId="7520" xr:uid="{00000000-0005-0000-0000-0000AC190000}"/>
    <cellStyle name="Normal 4 2 2 4 3 4 2 2 2 2" xfId="13553" xr:uid="{00000000-0005-0000-0000-0000AD190000}"/>
    <cellStyle name="Normal 4 2 2 4 3 4 2 2 2 2 2" xfId="44838" xr:uid="{00000000-0005-0000-0000-0000AE190000}"/>
    <cellStyle name="Normal 4 2 2 4 3 4 2 2 2 2 3" xfId="31428" xr:uid="{00000000-0005-0000-0000-0000AF190000}"/>
    <cellStyle name="Normal 4 2 2 4 3 4 2 2 2 3" xfId="38866" xr:uid="{00000000-0005-0000-0000-0000B0190000}"/>
    <cellStyle name="Normal 4 2 2 4 3 4 2 2 2 4" xfId="25456" xr:uid="{00000000-0005-0000-0000-0000B1190000}"/>
    <cellStyle name="Normal 4 2 2 4 3 4 2 2 3" xfId="10506" xr:uid="{00000000-0005-0000-0000-0000B2190000}"/>
    <cellStyle name="Normal 4 2 2 4 3 4 2 2 3 2" xfId="41852" xr:uid="{00000000-0005-0000-0000-0000B3190000}"/>
    <cellStyle name="Normal 4 2 2 4 3 4 2 2 3 3" xfId="28442" xr:uid="{00000000-0005-0000-0000-0000B4190000}"/>
    <cellStyle name="Normal 4 2 2 4 3 4 2 2 4" xfId="21040" xr:uid="{00000000-0005-0000-0000-0000B5190000}"/>
    <cellStyle name="Normal 4 2 2 4 3 4 2 2 5" xfId="35882" xr:uid="{00000000-0005-0000-0000-0000B6190000}"/>
    <cellStyle name="Normal 4 2 2 4 3 4 2 2 6" xfId="18054" xr:uid="{00000000-0005-0000-0000-0000B7190000}"/>
    <cellStyle name="Normal 4 2 2 4 3 4 2 3" xfId="5528" xr:uid="{00000000-0005-0000-0000-0000B8190000}"/>
    <cellStyle name="Normal 4 2 2 4 3 4 2 3 2" xfId="11562" xr:uid="{00000000-0005-0000-0000-0000B9190000}"/>
    <cellStyle name="Normal 4 2 2 4 3 4 2 3 2 2" xfId="42847" xr:uid="{00000000-0005-0000-0000-0000BA190000}"/>
    <cellStyle name="Normal 4 2 2 4 3 4 2 3 2 3" xfId="29437" xr:uid="{00000000-0005-0000-0000-0000BB190000}"/>
    <cellStyle name="Normal 4 2 2 4 3 4 2 3 3" xfId="23465" xr:uid="{00000000-0005-0000-0000-0000BC190000}"/>
    <cellStyle name="Normal 4 2 2 4 3 4 2 3 4" xfId="33891" xr:uid="{00000000-0005-0000-0000-0000BD190000}"/>
    <cellStyle name="Normal 4 2 2 4 3 4 2 3 5" xfId="16063" xr:uid="{00000000-0005-0000-0000-0000BE190000}"/>
    <cellStyle name="Normal 4 2 2 4 3 4 2 4" xfId="4533" xr:uid="{00000000-0005-0000-0000-0000BF190000}"/>
    <cellStyle name="Normal 4 2 2 4 3 4 2 4 2" xfId="37312" xr:uid="{00000000-0005-0000-0000-0000C0190000}"/>
    <cellStyle name="Normal 4 2 2 4 3 4 2 4 3" xfId="22470" xr:uid="{00000000-0005-0000-0000-0000C1190000}"/>
    <cellStyle name="Normal 4 2 2 4 3 4 2 5" xfId="8515" xr:uid="{00000000-0005-0000-0000-0000C2190000}"/>
    <cellStyle name="Normal 4 2 2 4 3 4 2 5 2" xfId="39861" xr:uid="{00000000-0005-0000-0000-0000C3190000}"/>
    <cellStyle name="Normal 4 2 2 4 3 4 2 5 3" xfId="26451" xr:uid="{00000000-0005-0000-0000-0000C4190000}"/>
    <cellStyle name="Normal 4 2 2 4 3 4 2 6" xfId="19049" xr:uid="{00000000-0005-0000-0000-0000C5190000}"/>
    <cellStyle name="Normal 4 2 2 4 3 4 2 7" xfId="32896" xr:uid="{00000000-0005-0000-0000-0000C6190000}"/>
    <cellStyle name="Normal 4 2 2 4 3 4 2 8" xfId="15068" xr:uid="{00000000-0005-0000-0000-0000C7190000}"/>
    <cellStyle name="Normal 4 2 2 4 3 4 3" xfId="1672" xr:uid="{00000000-0005-0000-0000-0000C8190000}"/>
    <cellStyle name="Normal 4 2 2 4 3 4 3 2" xfId="2669" xr:uid="{00000000-0005-0000-0000-0000C9190000}"/>
    <cellStyle name="Normal 4 2 2 4 3 4 3 2 2" xfId="7086" xr:uid="{00000000-0005-0000-0000-0000CA190000}"/>
    <cellStyle name="Normal 4 2 2 4 3 4 3 2 2 2" xfId="13119" xr:uid="{00000000-0005-0000-0000-0000CB190000}"/>
    <cellStyle name="Normal 4 2 2 4 3 4 3 2 2 2 2" xfId="44404" xr:uid="{00000000-0005-0000-0000-0000CC190000}"/>
    <cellStyle name="Normal 4 2 2 4 3 4 3 2 2 2 3" xfId="30994" xr:uid="{00000000-0005-0000-0000-0000CD190000}"/>
    <cellStyle name="Normal 4 2 2 4 3 4 3 2 2 3" xfId="38432" xr:uid="{00000000-0005-0000-0000-0000CE190000}"/>
    <cellStyle name="Normal 4 2 2 4 3 4 3 2 2 4" xfId="25022" xr:uid="{00000000-0005-0000-0000-0000CF190000}"/>
    <cellStyle name="Normal 4 2 2 4 3 4 3 2 3" xfId="10072" xr:uid="{00000000-0005-0000-0000-0000D0190000}"/>
    <cellStyle name="Normal 4 2 2 4 3 4 3 2 3 2" xfId="41418" xr:uid="{00000000-0005-0000-0000-0000D1190000}"/>
    <cellStyle name="Normal 4 2 2 4 3 4 3 2 3 3" xfId="28008" xr:uid="{00000000-0005-0000-0000-0000D2190000}"/>
    <cellStyle name="Normal 4 2 2 4 3 4 3 2 4" xfId="20606" xr:uid="{00000000-0005-0000-0000-0000D3190000}"/>
    <cellStyle name="Normal 4 2 2 4 3 4 3 2 5" xfId="35448" xr:uid="{00000000-0005-0000-0000-0000D4190000}"/>
    <cellStyle name="Normal 4 2 2 4 3 4 3 2 6" xfId="17620" xr:uid="{00000000-0005-0000-0000-0000D5190000}"/>
    <cellStyle name="Normal 4 2 2 4 3 4 3 3" xfId="6090" xr:uid="{00000000-0005-0000-0000-0000D6190000}"/>
    <cellStyle name="Normal 4 2 2 4 3 4 3 3 2" xfId="12123" xr:uid="{00000000-0005-0000-0000-0000D7190000}"/>
    <cellStyle name="Normal 4 2 2 4 3 4 3 3 2 2" xfId="43408" xr:uid="{00000000-0005-0000-0000-0000D8190000}"/>
    <cellStyle name="Normal 4 2 2 4 3 4 3 3 2 3" xfId="29998" xr:uid="{00000000-0005-0000-0000-0000D9190000}"/>
    <cellStyle name="Normal 4 2 2 4 3 4 3 3 3" xfId="24026" xr:uid="{00000000-0005-0000-0000-0000DA190000}"/>
    <cellStyle name="Normal 4 2 2 4 3 4 3 3 4" xfId="34452" xr:uid="{00000000-0005-0000-0000-0000DB190000}"/>
    <cellStyle name="Normal 4 2 2 4 3 4 3 3 5" xfId="16624" xr:uid="{00000000-0005-0000-0000-0000DC190000}"/>
    <cellStyle name="Normal 4 2 2 4 3 4 3 4" xfId="4099" xr:uid="{00000000-0005-0000-0000-0000DD190000}"/>
    <cellStyle name="Normal 4 2 2 4 3 4 3 4 2" xfId="36878" xr:uid="{00000000-0005-0000-0000-0000DE190000}"/>
    <cellStyle name="Normal 4 2 2 4 3 4 3 4 3" xfId="22036" xr:uid="{00000000-0005-0000-0000-0000DF190000}"/>
    <cellStyle name="Normal 4 2 2 4 3 4 3 5" xfId="9076" xr:uid="{00000000-0005-0000-0000-0000E0190000}"/>
    <cellStyle name="Normal 4 2 2 4 3 4 3 5 2" xfId="40422" xr:uid="{00000000-0005-0000-0000-0000E1190000}"/>
    <cellStyle name="Normal 4 2 2 4 3 4 3 5 3" xfId="27012" xr:uid="{00000000-0005-0000-0000-0000E2190000}"/>
    <cellStyle name="Normal 4 2 2 4 3 4 3 6" xfId="19610" xr:uid="{00000000-0005-0000-0000-0000E3190000}"/>
    <cellStyle name="Normal 4 2 2 4 3 4 3 7" xfId="32462" xr:uid="{00000000-0005-0000-0000-0000E4190000}"/>
    <cellStyle name="Normal 4 2 2 4 3 4 3 8" xfId="14634" xr:uid="{00000000-0005-0000-0000-0000E5190000}"/>
    <cellStyle name="Normal 4 2 2 4 3 4 4" xfId="2107" xr:uid="{00000000-0005-0000-0000-0000E6190000}"/>
    <cellStyle name="Normal 4 2 2 4 3 4 4 2" xfId="6525" xr:uid="{00000000-0005-0000-0000-0000E7190000}"/>
    <cellStyle name="Normal 4 2 2 4 3 4 4 2 2" xfId="12558" xr:uid="{00000000-0005-0000-0000-0000E8190000}"/>
    <cellStyle name="Normal 4 2 2 4 3 4 4 2 2 2" xfId="43843" xr:uid="{00000000-0005-0000-0000-0000E9190000}"/>
    <cellStyle name="Normal 4 2 2 4 3 4 4 2 2 3" xfId="30433" xr:uid="{00000000-0005-0000-0000-0000EA190000}"/>
    <cellStyle name="Normal 4 2 2 4 3 4 4 2 3" xfId="37871" xr:uid="{00000000-0005-0000-0000-0000EB190000}"/>
    <cellStyle name="Normal 4 2 2 4 3 4 4 2 4" xfId="24461" xr:uid="{00000000-0005-0000-0000-0000EC190000}"/>
    <cellStyle name="Normal 4 2 2 4 3 4 4 3" xfId="9511" xr:uid="{00000000-0005-0000-0000-0000ED190000}"/>
    <cellStyle name="Normal 4 2 2 4 3 4 4 3 2" xfId="40857" xr:uid="{00000000-0005-0000-0000-0000EE190000}"/>
    <cellStyle name="Normal 4 2 2 4 3 4 4 3 3" xfId="27447" xr:uid="{00000000-0005-0000-0000-0000EF190000}"/>
    <cellStyle name="Normal 4 2 2 4 3 4 4 4" xfId="20045" xr:uid="{00000000-0005-0000-0000-0000F0190000}"/>
    <cellStyle name="Normal 4 2 2 4 3 4 4 5" xfId="34887" xr:uid="{00000000-0005-0000-0000-0000F1190000}"/>
    <cellStyle name="Normal 4 2 2 4 3 4 4 6" xfId="17059" xr:uid="{00000000-0005-0000-0000-0000F2190000}"/>
    <cellStyle name="Normal 4 2 2 4 3 4 5" xfId="5094" xr:uid="{00000000-0005-0000-0000-0000F3190000}"/>
    <cellStyle name="Normal 4 2 2 4 3 4 5 2" xfId="11129" xr:uid="{00000000-0005-0000-0000-0000F4190000}"/>
    <cellStyle name="Normal 4 2 2 4 3 4 5 2 2" xfId="42414" xr:uid="{00000000-0005-0000-0000-0000F5190000}"/>
    <cellStyle name="Normal 4 2 2 4 3 4 5 2 3" xfId="29004" xr:uid="{00000000-0005-0000-0000-0000F6190000}"/>
    <cellStyle name="Normal 4 2 2 4 3 4 5 3" xfId="23031" xr:uid="{00000000-0005-0000-0000-0000F7190000}"/>
    <cellStyle name="Normal 4 2 2 4 3 4 5 4" xfId="33457" xr:uid="{00000000-0005-0000-0000-0000F8190000}"/>
    <cellStyle name="Normal 4 2 2 4 3 4 5 5" xfId="15629" xr:uid="{00000000-0005-0000-0000-0000F9190000}"/>
    <cellStyle name="Normal 4 2 2 4 3 4 6" xfId="3538" xr:uid="{00000000-0005-0000-0000-0000FA190000}"/>
    <cellStyle name="Normal 4 2 2 4 3 4 6 2" xfId="36317" xr:uid="{00000000-0005-0000-0000-0000FB190000}"/>
    <cellStyle name="Normal 4 2 2 4 3 4 6 3" xfId="21475" xr:uid="{00000000-0005-0000-0000-0000FC190000}"/>
    <cellStyle name="Normal 4 2 2 4 3 4 7" xfId="8081" xr:uid="{00000000-0005-0000-0000-0000FD190000}"/>
    <cellStyle name="Normal 4 2 2 4 3 4 7 2" xfId="39427" xr:uid="{00000000-0005-0000-0000-0000FE190000}"/>
    <cellStyle name="Normal 4 2 2 4 3 4 7 3" xfId="26017" xr:uid="{00000000-0005-0000-0000-0000FF190000}"/>
    <cellStyle name="Normal 4 2 2 4 3 4 8" xfId="18615" xr:uid="{00000000-0005-0000-0000-0000001A0000}"/>
    <cellStyle name="Normal 4 2 2 4 3 4 9" xfId="31901" xr:uid="{00000000-0005-0000-0000-0000011A0000}"/>
    <cellStyle name="Normal 4 2 2 4 3 5" xfId="285" xr:uid="{00000000-0005-0000-0000-0000021A0000}"/>
    <cellStyle name="Normal 4 2 2 4 3 5 2" xfId="1340" xr:uid="{00000000-0005-0000-0000-0000031A0000}"/>
    <cellStyle name="Normal 4 2 2 4 3 5 2 2" xfId="5758" xr:uid="{00000000-0005-0000-0000-0000041A0000}"/>
    <cellStyle name="Normal 4 2 2 4 3 5 2 2 2" xfId="11791" xr:uid="{00000000-0005-0000-0000-0000051A0000}"/>
    <cellStyle name="Normal 4 2 2 4 3 5 2 2 2 2" xfId="43076" xr:uid="{00000000-0005-0000-0000-0000061A0000}"/>
    <cellStyle name="Normal 4 2 2 4 3 5 2 2 2 3" xfId="29666" xr:uid="{00000000-0005-0000-0000-0000071A0000}"/>
    <cellStyle name="Normal 4 2 2 4 3 5 2 2 3" xfId="37415" xr:uid="{00000000-0005-0000-0000-0000081A0000}"/>
    <cellStyle name="Normal 4 2 2 4 3 5 2 2 4" xfId="23694" xr:uid="{00000000-0005-0000-0000-0000091A0000}"/>
    <cellStyle name="Normal 4 2 2 4 3 5 2 3" xfId="8744" xr:uid="{00000000-0005-0000-0000-00000A1A0000}"/>
    <cellStyle name="Normal 4 2 2 4 3 5 2 3 2" xfId="40090" xr:uid="{00000000-0005-0000-0000-00000B1A0000}"/>
    <cellStyle name="Normal 4 2 2 4 3 5 2 3 3" xfId="26680" xr:uid="{00000000-0005-0000-0000-00000C1A0000}"/>
    <cellStyle name="Normal 4 2 2 4 3 5 2 4" xfId="19278" xr:uid="{00000000-0005-0000-0000-00000D1A0000}"/>
    <cellStyle name="Normal 4 2 2 4 3 5 2 5" xfId="34120" xr:uid="{00000000-0005-0000-0000-00000E1A0000}"/>
    <cellStyle name="Normal 4 2 2 4 3 5 2 6" xfId="16292" xr:uid="{00000000-0005-0000-0000-00000F1A0000}"/>
    <cellStyle name="Normal 4 2 2 4 3 5 3" xfId="2337" xr:uid="{00000000-0005-0000-0000-0000101A0000}"/>
    <cellStyle name="Normal 4 2 2 4 3 5 3 2" xfId="6754" xr:uid="{00000000-0005-0000-0000-0000111A0000}"/>
    <cellStyle name="Normal 4 2 2 4 3 5 3 2 2" xfId="12787" xr:uid="{00000000-0005-0000-0000-0000121A0000}"/>
    <cellStyle name="Normal 4 2 2 4 3 5 3 2 2 2" xfId="44072" xr:uid="{00000000-0005-0000-0000-0000131A0000}"/>
    <cellStyle name="Normal 4 2 2 4 3 5 3 2 2 3" xfId="30662" xr:uid="{00000000-0005-0000-0000-0000141A0000}"/>
    <cellStyle name="Normal 4 2 2 4 3 5 3 2 3" xfId="38100" xr:uid="{00000000-0005-0000-0000-0000151A0000}"/>
    <cellStyle name="Normal 4 2 2 4 3 5 3 2 4" xfId="24690" xr:uid="{00000000-0005-0000-0000-0000161A0000}"/>
    <cellStyle name="Normal 4 2 2 4 3 5 3 3" xfId="9740" xr:uid="{00000000-0005-0000-0000-0000171A0000}"/>
    <cellStyle name="Normal 4 2 2 4 3 5 3 3 2" xfId="41086" xr:uid="{00000000-0005-0000-0000-0000181A0000}"/>
    <cellStyle name="Normal 4 2 2 4 3 5 3 3 3" xfId="27676" xr:uid="{00000000-0005-0000-0000-0000191A0000}"/>
    <cellStyle name="Normal 4 2 2 4 3 5 3 4" xfId="20274" xr:uid="{00000000-0005-0000-0000-00001A1A0000}"/>
    <cellStyle name="Normal 4 2 2 4 3 5 3 5" xfId="35116" xr:uid="{00000000-0005-0000-0000-00001B1A0000}"/>
    <cellStyle name="Normal 4 2 2 4 3 5 3 6" xfId="17288" xr:uid="{00000000-0005-0000-0000-00001C1A0000}"/>
    <cellStyle name="Normal 4 2 2 4 3 5 4" xfId="4762" xr:uid="{00000000-0005-0000-0000-00001D1A0000}"/>
    <cellStyle name="Normal 4 2 2 4 3 5 4 2" xfId="10796" xr:uid="{00000000-0005-0000-0000-00001E1A0000}"/>
    <cellStyle name="Normal 4 2 2 4 3 5 4 2 2" xfId="42083" xr:uid="{00000000-0005-0000-0000-00001F1A0000}"/>
    <cellStyle name="Normal 4 2 2 4 3 5 4 2 3" xfId="28673" xr:uid="{00000000-0005-0000-0000-0000201A0000}"/>
    <cellStyle name="Normal 4 2 2 4 3 5 4 3" xfId="22699" xr:uid="{00000000-0005-0000-0000-0000211A0000}"/>
    <cellStyle name="Normal 4 2 2 4 3 5 4 4" xfId="33125" xr:uid="{00000000-0005-0000-0000-0000221A0000}"/>
    <cellStyle name="Normal 4 2 2 4 3 5 4 5" xfId="15297" xr:uid="{00000000-0005-0000-0000-0000231A0000}"/>
    <cellStyle name="Normal 4 2 2 4 3 5 5" xfId="3767" xr:uid="{00000000-0005-0000-0000-0000241A0000}"/>
    <cellStyle name="Normal 4 2 2 4 3 5 5 2" xfId="36546" xr:uid="{00000000-0005-0000-0000-0000251A0000}"/>
    <cellStyle name="Normal 4 2 2 4 3 5 5 3" xfId="21704" xr:uid="{00000000-0005-0000-0000-0000261A0000}"/>
    <cellStyle name="Normal 4 2 2 4 3 5 6" xfId="7749" xr:uid="{00000000-0005-0000-0000-0000271A0000}"/>
    <cellStyle name="Normal 4 2 2 4 3 5 6 2" xfId="39095" xr:uid="{00000000-0005-0000-0000-0000281A0000}"/>
    <cellStyle name="Normal 4 2 2 4 3 5 6 3" xfId="25685" xr:uid="{00000000-0005-0000-0000-0000291A0000}"/>
    <cellStyle name="Normal 4 2 2 4 3 5 7" xfId="18283" xr:uid="{00000000-0005-0000-0000-00002A1A0000}"/>
    <cellStyle name="Normal 4 2 2 4 3 5 8" xfId="32130" xr:uid="{00000000-0005-0000-0000-00002B1A0000}"/>
    <cellStyle name="Normal 4 2 2 4 3 5 9" xfId="14302" xr:uid="{00000000-0005-0000-0000-00002C1A0000}"/>
    <cellStyle name="Normal 4 2 2 4 3 6" xfId="735" xr:uid="{00000000-0005-0000-0000-00002D1A0000}"/>
    <cellStyle name="Normal 4 2 2 4 3 6 2" xfId="2771" xr:uid="{00000000-0005-0000-0000-00002E1A0000}"/>
    <cellStyle name="Normal 4 2 2 4 3 6 2 2" xfId="7188" xr:uid="{00000000-0005-0000-0000-00002F1A0000}"/>
    <cellStyle name="Normal 4 2 2 4 3 6 2 2 2" xfId="13221" xr:uid="{00000000-0005-0000-0000-0000301A0000}"/>
    <cellStyle name="Normal 4 2 2 4 3 6 2 2 2 2" xfId="44506" xr:uid="{00000000-0005-0000-0000-0000311A0000}"/>
    <cellStyle name="Normal 4 2 2 4 3 6 2 2 2 3" xfId="31096" xr:uid="{00000000-0005-0000-0000-0000321A0000}"/>
    <cellStyle name="Normal 4 2 2 4 3 6 2 2 3" xfId="38534" xr:uid="{00000000-0005-0000-0000-0000331A0000}"/>
    <cellStyle name="Normal 4 2 2 4 3 6 2 2 4" xfId="25124" xr:uid="{00000000-0005-0000-0000-0000341A0000}"/>
    <cellStyle name="Normal 4 2 2 4 3 6 2 3" xfId="10174" xr:uid="{00000000-0005-0000-0000-0000351A0000}"/>
    <cellStyle name="Normal 4 2 2 4 3 6 2 3 2" xfId="41520" xr:uid="{00000000-0005-0000-0000-0000361A0000}"/>
    <cellStyle name="Normal 4 2 2 4 3 6 2 3 3" xfId="28110" xr:uid="{00000000-0005-0000-0000-0000371A0000}"/>
    <cellStyle name="Normal 4 2 2 4 3 6 2 4" xfId="20708" xr:uid="{00000000-0005-0000-0000-0000381A0000}"/>
    <cellStyle name="Normal 4 2 2 4 3 6 2 5" xfId="35550" xr:uid="{00000000-0005-0000-0000-0000391A0000}"/>
    <cellStyle name="Normal 4 2 2 4 3 6 2 6" xfId="17722" xr:uid="{00000000-0005-0000-0000-00003A1A0000}"/>
    <cellStyle name="Normal 4 2 2 4 3 6 3" xfId="5196" xr:uid="{00000000-0005-0000-0000-00003B1A0000}"/>
    <cellStyle name="Normal 4 2 2 4 3 6 3 2" xfId="11231" xr:uid="{00000000-0005-0000-0000-00003C1A0000}"/>
    <cellStyle name="Normal 4 2 2 4 3 6 3 2 2" xfId="42516" xr:uid="{00000000-0005-0000-0000-00003D1A0000}"/>
    <cellStyle name="Normal 4 2 2 4 3 6 3 2 3" xfId="29106" xr:uid="{00000000-0005-0000-0000-00003E1A0000}"/>
    <cellStyle name="Normal 4 2 2 4 3 6 3 3" xfId="23133" xr:uid="{00000000-0005-0000-0000-00003F1A0000}"/>
    <cellStyle name="Normal 4 2 2 4 3 6 3 4" xfId="33559" xr:uid="{00000000-0005-0000-0000-0000401A0000}"/>
    <cellStyle name="Normal 4 2 2 4 3 6 3 5" xfId="15731" xr:uid="{00000000-0005-0000-0000-0000411A0000}"/>
    <cellStyle name="Normal 4 2 2 4 3 6 4" xfId="4201" xr:uid="{00000000-0005-0000-0000-0000421A0000}"/>
    <cellStyle name="Normal 4 2 2 4 3 6 4 2" xfId="36980" xr:uid="{00000000-0005-0000-0000-0000431A0000}"/>
    <cellStyle name="Normal 4 2 2 4 3 6 4 3" xfId="22138" xr:uid="{00000000-0005-0000-0000-0000441A0000}"/>
    <cellStyle name="Normal 4 2 2 4 3 6 5" xfId="8183" xr:uid="{00000000-0005-0000-0000-0000451A0000}"/>
    <cellStyle name="Normal 4 2 2 4 3 6 5 2" xfId="39529" xr:uid="{00000000-0005-0000-0000-0000461A0000}"/>
    <cellStyle name="Normal 4 2 2 4 3 6 5 3" xfId="26119" xr:uid="{00000000-0005-0000-0000-0000471A0000}"/>
    <cellStyle name="Normal 4 2 2 4 3 6 6" xfId="18717" xr:uid="{00000000-0005-0000-0000-0000481A0000}"/>
    <cellStyle name="Normal 4 2 2 4 3 6 7" xfId="32564" xr:uid="{00000000-0005-0000-0000-0000491A0000}"/>
    <cellStyle name="Normal 4 2 2 4 3 6 8" xfId="14736" xr:uid="{00000000-0005-0000-0000-00004A1A0000}"/>
    <cellStyle name="Normal 4 2 2 4 3 7" xfId="1238" xr:uid="{00000000-0005-0000-0000-00004B1A0000}"/>
    <cellStyle name="Normal 4 2 2 4 3 7 2" xfId="2235" xr:uid="{00000000-0005-0000-0000-00004C1A0000}"/>
    <cellStyle name="Normal 4 2 2 4 3 7 2 2" xfId="6652" xr:uid="{00000000-0005-0000-0000-00004D1A0000}"/>
    <cellStyle name="Normal 4 2 2 4 3 7 2 2 2" xfId="12685" xr:uid="{00000000-0005-0000-0000-00004E1A0000}"/>
    <cellStyle name="Normal 4 2 2 4 3 7 2 2 2 2" xfId="43970" xr:uid="{00000000-0005-0000-0000-00004F1A0000}"/>
    <cellStyle name="Normal 4 2 2 4 3 7 2 2 2 3" xfId="30560" xr:uid="{00000000-0005-0000-0000-0000501A0000}"/>
    <cellStyle name="Normal 4 2 2 4 3 7 2 2 3" xfId="37998" xr:uid="{00000000-0005-0000-0000-0000511A0000}"/>
    <cellStyle name="Normal 4 2 2 4 3 7 2 2 4" xfId="24588" xr:uid="{00000000-0005-0000-0000-0000521A0000}"/>
    <cellStyle name="Normal 4 2 2 4 3 7 2 3" xfId="9638" xr:uid="{00000000-0005-0000-0000-0000531A0000}"/>
    <cellStyle name="Normal 4 2 2 4 3 7 2 3 2" xfId="40984" xr:uid="{00000000-0005-0000-0000-0000541A0000}"/>
    <cellStyle name="Normal 4 2 2 4 3 7 2 3 3" xfId="27574" xr:uid="{00000000-0005-0000-0000-0000551A0000}"/>
    <cellStyle name="Normal 4 2 2 4 3 7 2 4" xfId="20172" xr:uid="{00000000-0005-0000-0000-0000561A0000}"/>
    <cellStyle name="Normal 4 2 2 4 3 7 2 5" xfId="35014" xr:uid="{00000000-0005-0000-0000-0000571A0000}"/>
    <cellStyle name="Normal 4 2 2 4 3 7 2 6" xfId="17186" xr:uid="{00000000-0005-0000-0000-0000581A0000}"/>
    <cellStyle name="Normal 4 2 2 4 3 7 3" xfId="5656" xr:uid="{00000000-0005-0000-0000-0000591A0000}"/>
    <cellStyle name="Normal 4 2 2 4 3 7 3 2" xfId="11689" xr:uid="{00000000-0005-0000-0000-00005A1A0000}"/>
    <cellStyle name="Normal 4 2 2 4 3 7 3 2 2" xfId="42974" xr:uid="{00000000-0005-0000-0000-00005B1A0000}"/>
    <cellStyle name="Normal 4 2 2 4 3 7 3 2 3" xfId="29564" xr:uid="{00000000-0005-0000-0000-00005C1A0000}"/>
    <cellStyle name="Normal 4 2 2 4 3 7 3 3" xfId="23592" xr:uid="{00000000-0005-0000-0000-00005D1A0000}"/>
    <cellStyle name="Normal 4 2 2 4 3 7 3 4" xfId="34018" xr:uid="{00000000-0005-0000-0000-00005E1A0000}"/>
    <cellStyle name="Normal 4 2 2 4 3 7 3 5" xfId="16190" xr:uid="{00000000-0005-0000-0000-00005F1A0000}"/>
    <cellStyle name="Normal 4 2 2 4 3 7 4" xfId="3665" xr:uid="{00000000-0005-0000-0000-0000601A0000}"/>
    <cellStyle name="Normal 4 2 2 4 3 7 4 2" xfId="36444" xr:uid="{00000000-0005-0000-0000-0000611A0000}"/>
    <cellStyle name="Normal 4 2 2 4 3 7 4 3" xfId="21602" xr:uid="{00000000-0005-0000-0000-0000621A0000}"/>
    <cellStyle name="Normal 4 2 2 4 3 7 5" xfId="8642" xr:uid="{00000000-0005-0000-0000-0000631A0000}"/>
    <cellStyle name="Normal 4 2 2 4 3 7 5 2" xfId="39988" xr:uid="{00000000-0005-0000-0000-0000641A0000}"/>
    <cellStyle name="Normal 4 2 2 4 3 7 5 3" xfId="26578" xr:uid="{00000000-0005-0000-0000-0000651A0000}"/>
    <cellStyle name="Normal 4 2 2 4 3 7 6" xfId="19176" xr:uid="{00000000-0005-0000-0000-0000661A0000}"/>
    <cellStyle name="Normal 4 2 2 4 3 7 7" xfId="32028" xr:uid="{00000000-0005-0000-0000-0000671A0000}"/>
    <cellStyle name="Normal 4 2 2 4 3 7 8" xfId="14200" xr:uid="{00000000-0005-0000-0000-0000681A0000}"/>
    <cellStyle name="Normal 4 2 2 4 3 8" xfId="1775" xr:uid="{00000000-0005-0000-0000-0000691A0000}"/>
    <cellStyle name="Normal 4 2 2 4 3 8 2" xfId="6193" xr:uid="{00000000-0005-0000-0000-00006A1A0000}"/>
    <cellStyle name="Normal 4 2 2 4 3 8 2 2" xfId="12226" xr:uid="{00000000-0005-0000-0000-00006B1A0000}"/>
    <cellStyle name="Normal 4 2 2 4 3 8 2 2 2" xfId="43511" xr:uid="{00000000-0005-0000-0000-00006C1A0000}"/>
    <cellStyle name="Normal 4 2 2 4 3 8 2 2 3" xfId="30101" xr:uid="{00000000-0005-0000-0000-00006D1A0000}"/>
    <cellStyle name="Normal 4 2 2 4 3 8 2 3" xfId="37539" xr:uid="{00000000-0005-0000-0000-00006E1A0000}"/>
    <cellStyle name="Normal 4 2 2 4 3 8 2 4" xfId="24129" xr:uid="{00000000-0005-0000-0000-00006F1A0000}"/>
    <cellStyle name="Normal 4 2 2 4 3 8 3" xfId="9179" xr:uid="{00000000-0005-0000-0000-0000701A0000}"/>
    <cellStyle name="Normal 4 2 2 4 3 8 3 2" xfId="40525" xr:uid="{00000000-0005-0000-0000-0000711A0000}"/>
    <cellStyle name="Normal 4 2 2 4 3 8 3 3" xfId="27115" xr:uid="{00000000-0005-0000-0000-0000721A0000}"/>
    <cellStyle name="Normal 4 2 2 4 3 8 4" xfId="19713" xr:uid="{00000000-0005-0000-0000-0000731A0000}"/>
    <cellStyle name="Normal 4 2 2 4 3 8 5" xfId="34555" xr:uid="{00000000-0005-0000-0000-0000741A0000}"/>
    <cellStyle name="Normal 4 2 2 4 3 8 6" xfId="16727" xr:uid="{00000000-0005-0000-0000-0000751A0000}"/>
    <cellStyle name="Normal 4 2 2 4 3 9" xfId="4660" xr:uid="{00000000-0005-0000-0000-0000761A0000}"/>
    <cellStyle name="Normal 4 2 2 4 3 9 2" xfId="10694" xr:uid="{00000000-0005-0000-0000-0000771A0000}"/>
    <cellStyle name="Normal 4 2 2 4 3 9 2 2" xfId="41981" xr:uid="{00000000-0005-0000-0000-0000781A0000}"/>
    <cellStyle name="Normal 4 2 2 4 3 9 2 3" xfId="28571" xr:uid="{00000000-0005-0000-0000-0000791A0000}"/>
    <cellStyle name="Normal 4 2 2 4 3 9 3" xfId="22597" xr:uid="{00000000-0005-0000-0000-00007A1A0000}"/>
    <cellStyle name="Normal 4 2 2 4 3 9 4" xfId="33023" xr:uid="{00000000-0005-0000-0000-00007B1A0000}"/>
    <cellStyle name="Normal 4 2 2 4 3 9 5" xfId="15195" xr:uid="{00000000-0005-0000-0000-00007C1A0000}"/>
    <cellStyle name="Normal 4 2 2 4 4" xfId="207" xr:uid="{00000000-0005-0000-0000-00007D1A0000}"/>
    <cellStyle name="Normal 4 2 2 4 4 10" xfId="3230" xr:uid="{00000000-0005-0000-0000-00007E1A0000}"/>
    <cellStyle name="Normal 4 2 2 4 4 10 2" xfId="36009" xr:uid="{00000000-0005-0000-0000-00007F1A0000}"/>
    <cellStyle name="Normal 4 2 2 4 4 10 3" xfId="21167" xr:uid="{00000000-0005-0000-0000-0000801A0000}"/>
    <cellStyle name="Normal 4 2 2 4 4 11" xfId="7671" xr:uid="{00000000-0005-0000-0000-0000811A0000}"/>
    <cellStyle name="Normal 4 2 2 4 4 11 2" xfId="39017" xr:uid="{00000000-0005-0000-0000-0000821A0000}"/>
    <cellStyle name="Normal 4 2 2 4 4 11 3" xfId="25607" xr:uid="{00000000-0005-0000-0000-0000831A0000}"/>
    <cellStyle name="Normal 4 2 2 4 4 12" xfId="18205" xr:uid="{00000000-0005-0000-0000-0000841A0000}"/>
    <cellStyle name="Normal 4 2 2 4 4 13" xfId="31593" xr:uid="{00000000-0005-0000-0000-0000851A0000}"/>
    <cellStyle name="Normal 4 2 2 4 4 14" xfId="13765" xr:uid="{00000000-0005-0000-0000-0000861A0000}"/>
    <cellStyle name="Normal 4 2 2 4 4 2" xfId="429" xr:uid="{00000000-0005-0000-0000-0000871A0000}"/>
    <cellStyle name="Normal 4 2 2 4 4 2 10" xfId="13869" xr:uid="{00000000-0005-0000-0000-0000881A0000}"/>
    <cellStyle name="Normal 4 2 2 4 4 2 2" xfId="863" xr:uid="{00000000-0005-0000-0000-0000891A0000}"/>
    <cellStyle name="Normal 4 2 2 4 4 2 2 2" xfId="2899" xr:uid="{00000000-0005-0000-0000-00008A1A0000}"/>
    <cellStyle name="Normal 4 2 2 4 4 2 2 2 2" xfId="7316" xr:uid="{00000000-0005-0000-0000-00008B1A0000}"/>
    <cellStyle name="Normal 4 2 2 4 4 2 2 2 2 2" xfId="13349" xr:uid="{00000000-0005-0000-0000-00008C1A0000}"/>
    <cellStyle name="Normal 4 2 2 4 4 2 2 2 2 2 2" xfId="44634" xr:uid="{00000000-0005-0000-0000-00008D1A0000}"/>
    <cellStyle name="Normal 4 2 2 4 4 2 2 2 2 2 3" xfId="31224" xr:uid="{00000000-0005-0000-0000-00008E1A0000}"/>
    <cellStyle name="Normal 4 2 2 4 4 2 2 2 2 3" xfId="38662" xr:uid="{00000000-0005-0000-0000-00008F1A0000}"/>
    <cellStyle name="Normal 4 2 2 4 4 2 2 2 2 4" xfId="25252" xr:uid="{00000000-0005-0000-0000-0000901A0000}"/>
    <cellStyle name="Normal 4 2 2 4 4 2 2 2 3" xfId="10302" xr:uid="{00000000-0005-0000-0000-0000911A0000}"/>
    <cellStyle name="Normal 4 2 2 4 4 2 2 2 3 2" xfId="41648" xr:uid="{00000000-0005-0000-0000-0000921A0000}"/>
    <cellStyle name="Normal 4 2 2 4 4 2 2 2 3 3" xfId="28238" xr:uid="{00000000-0005-0000-0000-0000931A0000}"/>
    <cellStyle name="Normal 4 2 2 4 4 2 2 2 4" xfId="20836" xr:uid="{00000000-0005-0000-0000-0000941A0000}"/>
    <cellStyle name="Normal 4 2 2 4 4 2 2 2 5" xfId="35678" xr:uid="{00000000-0005-0000-0000-0000951A0000}"/>
    <cellStyle name="Normal 4 2 2 4 4 2 2 2 6" xfId="17850" xr:uid="{00000000-0005-0000-0000-0000961A0000}"/>
    <cellStyle name="Normal 4 2 2 4 4 2 2 3" xfId="5324" xr:uid="{00000000-0005-0000-0000-0000971A0000}"/>
    <cellStyle name="Normal 4 2 2 4 4 2 2 3 2" xfId="11358" xr:uid="{00000000-0005-0000-0000-0000981A0000}"/>
    <cellStyle name="Normal 4 2 2 4 4 2 2 3 2 2" xfId="42643" xr:uid="{00000000-0005-0000-0000-0000991A0000}"/>
    <cellStyle name="Normal 4 2 2 4 4 2 2 3 2 3" xfId="29233" xr:uid="{00000000-0005-0000-0000-00009A1A0000}"/>
    <cellStyle name="Normal 4 2 2 4 4 2 2 3 3" xfId="23261" xr:uid="{00000000-0005-0000-0000-00009B1A0000}"/>
    <cellStyle name="Normal 4 2 2 4 4 2 2 3 4" xfId="33687" xr:uid="{00000000-0005-0000-0000-00009C1A0000}"/>
    <cellStyle name="Normal 4 2 2 4 4 2 2 3 5" xfId="15859" xr:uid="{00000000-0005-0000-0000-00009D1A0000}"/>
    <cellStyle name="Normal 4 2 2 4 4 2 2 4" xfId="4329" xr:uid="{00000000-0005-0000-0000-00009E1A0000}"/>
    <cellStyle name="Normal 4 2 2 4 4 2 2 4 2" xfId="37108" xr:uid="{00000000-0005-0000-0000-00009F1A0000}"/>
    <cellStyle name="Normal 4 2 2 4 4 2 2 4 3" xfId="22266" xr:uid="{00000000-0005-0000-0000-0000A01A0000}"/>
    <cellStyle name="Normal 4 2 2 4 4 2 2 5" xfId="8311" xr:uid="{00000000-0005-0000-0000-0000A11A0000}"/>
    <cellStyle name="Normal 4 2 2 4 4 2 2 5 2" xfId="39657" xr:uid="{00000000-0005-0000-0000-0000A21A0000}"/>
    <cellStyle name="Normal 4 2 2 4 4 2 2 5 3" xfId="26247" xr:uid="{00000000-0005-0000-0000-0000A31A0000}"/>
    <cellStyle name="Normal 4 2 2 4 4 2 2 6" xfId="18845" xr:uid="{00000000-0005-0000-0000-0000A41A0000}"/>
    <cellStyle name="Normal 4 2 2 4 4 2 2 7" xfId="32692" xr:uid="{00000000-0005-0000-0000-0000A51A0000}"/>
    <cellStyle name="Normal 4 2 2 4 4 2 2 8" xfId="14864" xr:uid="{00000000-0005-0000-0000-0000A61A0000}"/>
    <cellStyle name="Normal 4 2 2 4 4 2 3" xfId="1468" xr:uid="{00000000-0005-0000-0000-0000A71A0000}"/>
    <cellStyle name="Normal 4 2 2 4 4 2 3 2" xfId="2465" xr:uid="{00000000-0005-0000-0000-0000A81A0000}"/>
    <cellStyle name="Normal 4 2 2 4 4 2 3 2 2" xfId="6882" xr:uid="{00000000-0005-0000-0000-0000A91A0000}"/>
    <cellStyle name="Normal 4 2 2 4 4 2 3 2 2 2" xfId="12915" xr:uid="{00000000-0005-0000-0000-0000AA1A0000}"/>
    <cellStyle name="Normal 4 2 2 4 4 2 3 2 2 2 2" xfId="44200" xr:uid="{00000000-0005-0000-0000-0000AB1A0000}"/>
    <cellStyle name="Normal 4 2 2 4 4 2 3 2 2 2 3" xfId="30790" xr:uid="{00000000-0005-0000-0000-0000AC1A0000}"/>
    <cellStyle name="Normal 4 2 2 4 4 2 3 2 2 3" xfId="38228" xr:uid="{00000000-0005-0000-0000-0000AD1A0000}"/>
    <cellStyle name="Normal 4 2 2 4 4 2 3 2 2 4" xfId="24818" xr:uid="{00000000-0005-0000-0000-0000AE1A0000}"/>
    <cellStyle name="Normal 4 2 2 4 4 2 3 2 3" xfId="9868" xr:uid="{00000000-0005-0000-0000-0000AF1A0000}"/>
    <cellStyle name="Normal 4 2 2 4 4 2 3 2 3 2" xfId="41214" xr:uid="{00000000-0005-0000-0000-0000B01A0000}"/>
    <cellStyle name="Normal 4 2 2 4 4 2 3 2 3 3" xfId="27804" xr:uid="{00000000-0005-0000-0000-0000B11A0000}"/>
    <cellStyle name="Normal 4 2 2 4 4 2 3 2 4" xfId="20402" xr:uid="{00000000-0005-0000-0000-0000B21A0000}"/>
    <cellStyle name="Normal 4 2 2 4 4 2 3 2 5" xfId="35244" xr:uid="{00000000-0005-0000-0000-0000B31A0000}"/>
    <cellStyle name="Normal 4 2 2 4 4 2 3 2 6" xfId="17416" xr:uid="{00000000-0005-0000-0000-0000B41A0000}"/>
    <cellStyle name="Normal 4 2 2 4 4 2 3 3" xfId="5886" xr:uid="{00000000-0005-0000-0000-0000B51A0000}"/>
    <cellStyle name="Normal 4 2 2 4 4 2 3 3 2" xfId="11919" xr:uid="{00000000-0005-0000-0000-0000B61A0000}"/>
    <cellStyle name="Normal 4 2 2 4 4 2 3 3 2 2" xfId="43204" xr:uid="{00000000-0005-0000-0000-0000B71A0000}"/>
    <cellStyle name="Normal 4 2 2 4 4 2 3 3 2 3" xfId="29794" xr:uid="{00000000-0005-0000-0000-0000B81A0000}"/>
    <cellStyle name="Normal 4 2 2 4 4 2 3 3 3" xfId="23822" xr:uid="{00000000-0005-0000-0000-0000B91A0000}"/>
    <cellStyle name="Normal 4 2 2 4 4 2 3 3 4" xfId="34248" xr:uid="{00000000-0005-0000-0000-0000BA1A0000}"/>
    <cellStyle name="Normal 4 2 2 4 4 2 3 3 5" xfId="16420" xr:uid="{00000000-0005-0000-0000-0000BB1A0000}"/>
    <cellStyle name="Normal 4 2 2 4 4 2 3 4" xfId="3895" xr:uid="{00000000-0005-0000-0000-0000BC1A0000}"/>
    <cellStyle name="Normal 4 2 2 4 4 2 3 4 2" xfId="36674" xr:uid="{00000000-0005-0000-0000-0000BD1A0000}"/>
    <cellStyle name="Normal 4 2 2 4 4 2 3 4 3" xfId="21832" xr:uid="{00000000-0005-0000-0000-0000BE1A0000}"/>
    <cellStyle name="Normal 4 2 2 4 4 2 3 5" xfId="8872" xr:uid="{00000000-0005-0000-0000-0000BF1A0000}"/>
    <cellStyle name="Normal 4 2 2 4 4 2 3 5 2" xfId="40218" xr:uid="{00000000-0005-0000-0000-0000C01A0000}"/>
    <cellStyle name="Normal 4 2 2 4 4 2 3 5 3" xfId="26808" xr:uid="{00000000-0005-0000-0000-0000C11A0000}"/>
    <cellStyle name="Normal 4 2 2 4 4 2 3 6" xfId="19406" xr:uid="{00000000-0005-0000-0000-0000C21A0000}"/>
    <cellStyle name="Normal 4 2 2 4 4 2 3 7" xfId="32258" xr:uid="{00000000-0005-0000-0000-0000C31A0000}"/>
    <cellStyle name="Normal 4 2 2 4 4 2 3 8" xfId="14430" xr:uid="{00000000-0005-0000-0000-0000C41A0000}"/>
    <cellStyle name="Normal 4 2 2 4 4 2 4" xfId="1903" xr:uid="{00000000-0005-0000-0000-0000C51A0000}"/>
    <cellStyle name="Normal 4 2 2 4 4 2 4 2" xfId="6321" xr:uid="{00000000-0005-0000-0000-0000C61A0000}"/>
    <cellStyle name="Normal 4 2 2 4 4 2 4 2 2" xfId="12354" xr:uid="{00000000-0005-0000-0000-0000C71A0000}"/>
    <cellStyle name="Normal 4 2 2 4 4 2 4 2 2 2" xfId="43639" xr:uid="{00000000-0005-0000-0000-0000C81A0000}"/>
    <cellStyle name="Normal 4 2 2 4 4 2 4 2 2 3" xfId="30229" xr:uid="{00000000-0005-0000-0000-0000C91A0000}"/>
    <cellStyle name="Normal 4 2 2 4 4 2 4 2 3" xfId="37667" xr:uid="{00000000-0005-0000-0000-0000CA1A0000}"/>
    <cellStyle name="Normal 4 2 2 4 4 2 4 2 4" xfId="24257" xr:uid="{00000000-0005-0000-0000-0000CB1A0000}"/>
    <cellStyle name="Normal 4 2 2 4 4 2 4 3" xfId="9307" xr:uid="{00000000-0005-0000-0000-0000CC1A0000}"/>
    <cellStyle name="Normal 4 2 2 4 4 2 4 3 2" xfId="40653" xr:uid="{00000000-0005-0000-0000-0000CD1A0000}"/>
    <cellStyle name="Normal 4 2 2 4 4 2 4 3 3" xfId="27243" xr:uid="{00000000-0005-0000-0000-0000CE1A0000}"/>
    <cellStyle name="Normal 4 2 2 4 4 2 4 4" xfId="19841" xr:uid="{00000000-0005-0000-0000-0000CF1A0000}"/>
    <cellStyle name="Normal 4 2 2 4 4 2 4 5" xfId="34683" xr:uid="{00000000-0005-0000-0000-0000D01A0000}"/>
    <cellStyle name="Normal 4 2 2 4 4 2 4 6" xfId="16855" xr:uid="{00000000-0005-0000-0000-0000D11A0000}"/>
    <cellStyle name="Normal 4 2 2 4 4 2 5" xfId="4890" xr:uid="{00000000-0005-0000-0000-0000D21A0000}"/>
    <cellStyle name="Normal 4 2 2 4 4 2 5 2" xfId="10925" xr:uid="{00000000-0005-0000-0000-0000D31A0000}"/>
    <cellStyle name="Normal 4 2 2 4 4 2 5 2 2" xfId="42210" xr:uid="{00000000-0005-0000-0000-0000D41A0000}"/>
    <cellStyle name="Normal 4 2 2 4 4 2 5 2 3" xfId="28800" xr:uid="{00000000-0005-0000-0000-0000D51A0000}"/>
    <cellStyle name="Normal 4 2 2 4 4 2 5 3" xfId="22827" xr:uid="{00000000-0005-0000-0000-0000D61A0000}"/>
    <cellStyle name="Normal 4 2 2 4 4 2 5 4" xfId="33253" xr:uid="{00000000-0005-0000-0000-0000D71A0000}"/>
    <cellStyle name="Normal 4 2 2 4 4 2 5 5" xfId="15425" xr:uid="{00000000-0005-0000-0000-0000D81A0000}"/>
    <cellStyle name="Normal 4 2 2 4 4 2 6" xfId="3334" xr:uid="{00000000-0005-0000-0000-0000D91A0000}"/>
    <cellStyle name="Normal 4 2 2 4 4 2 6 2" xfId="36113" xr:uid="{00000000-0005-0000-0000-0000DA1A0000}"/>
    <cellStyle name="Normal 4 2 2 4 4 2 6 3" xfId="21271" xr:uid="{00000000-0005-0000-0000-0000DB1A0000}"/>
    <cellStyle name="Normal 4 2 2 4 4 2 7" xfId="7877" xr:uid="{00000000-0005-0000-0000-0000DC1A0000}"/>
    <cellStyle name="Normal 4 2 2 4 4 2 7 2" xfId="39223" xr:uid="{00000000-0005-0000-0000-0000DD1A0000}"/>
    <cellStyle name="Normal 4 2 2 4 4 2 7 3" xfId="25813" xr:uid="{00000000-0005-0000-0000-0000DE1A0000}"/>
    <cellStyle name="Normal 4 2 2 4 4 2 8" xfId="18411" xr:uid="{00000000-0005-0000-0000-0000DF1A0000}"/>
    <cellStyle name="Normal 4 2 2 4 4 2 9" xfId="31697" xr:uid="{00000000-0005-0000-0000-0000E01A0000}"/>
    <cellStyle name="Normal 4 2 2 4 4 3" xfId="531" xr:uid="{00000000-0005-0000-0000-0000E11A0000}"/>
    <cellStyle name="Normal 4 2 2 4 4 3 10" xfId="13971" xr:uid="{00000000-0005-0000-0000-0000E21A0000}"/>
    <cellStyle name="Normal 4 2 2 4 4 3 2" xfId="965" xr:uid="{00000000-0005-0000-0000-0000E31A0000}"/>
    <cellStyle name="Normal 4 2 2 4 4 3 2 2" xfId="3001" xr:uid="{00000000-0005-0000-0000-0000E41A0000}"/>
    <cellStyle name="Normal 4 2 2 4 4 3 2 2 2" xfId="7418" xr:uid="{00000000-0005-0000-0000-0000E51A0000}"/>
    <cellStyle name="Normal 4 2 2 4 4 3 2 2 2 2" xfId="13451" xr:uid="{00000000-0005-0000-0000-0000E61A0000}"/>
    <cellStyle name="Normal 4 2 2 4 4 3 2 2 2 2 2" xfId="44736" xr:uid="{00000000-0005-0000-0000-0000E71A0000}"/>
    <cellStyle name="Normal 4 2 2 4 4 3 2 2 2 2 3" xfId="31326" xr:uid="{00000000-0005-0000-0000-0000E81A0000}"/>
    <cellStyle name="Normal 4 2 2 4 4 3 2 2 2 3" xfId="38764" xr:uid="{00000000-0005-0000-0000-0000E91A0000}"/>
    <cellStyle name="Normal 4 2 2 4 4 3 2 2 2 4" xfId="25354" xr:uid="{00000000-0005-0000-0000-0000EA1A0000}"/>
    <cellStyle name="Normal 4 2 2 4 4 3 2 2 3" xfId="10404" xr:uid="{00000000-0005-0000-0000-0000EB1A0000}"/>
    <cellStyle name="Normal 4 2 2 4 4 3 2 2 3 2" xfId="41750" xr:uid="{00000000-0005-0000-0000-0000EC1A0000}"/>
    <cellStyle name="Normal 4 2 2 4 4 3 2 2 3 3" xfId="28340" xr:uid="{00000000-0005-0000-0000-0000ED1A0000}"/>
    <cellStyle name="Normal 4 2 2 4 4 3 2 2 4" xfId="20938" xr:uid="{00000000-0005-0000-0000-0000EE1A0000}"/>
    <cellStyle name="Normal 4 2 2 4 4 3 2 2 5" xfId="35780" xr:uid="{00000000-0005-0000-0000-0000EF1A0000}"/>
    <cellStyle name="Normal 4 2 2 4 4 3 2 2 6" xfId="17952" xr:uid="{00000000-0005-0000-0000-0000F01A0000}"/>
    <cellStyle name="Normal 4 2 2 4 4 3 2 3" xfId="5426" xr:uid="{00000000-0005-0000-0000-0000F11A0000}"/>
    <cellStyle name="Normal 4 2 2 4 4 3 2 3 2" xfId="11460" xr:uid="{00000000-0005-0000-0000-0000F21A0000}"/>
    <cellStyle name="Normal 4 2 2 4 4 3 2 3 2 2" xfId="42745" xr:uid="{00000000-0005-0000-0000-0000F31A0000}"/>
    <cellStyle name="Normal 4 2 2 4 4 3 2 3 2 3" xfId="29335" xr:uid="{00000000-0005-0000-0000-0000F41A0000}"/>
    <cellStyle name="Normal 4 2 2 4 4 3 2 3 3" xfId="23363" xr:uid="{00000000-0005-0000-0000-0000F51A0000}"/>
    <cellStyle name="Normal 4 2 2 4 4 3 2 3 4" xfId="33789" xr:uid="{00000000-0005-0000-0000-0000F61A0000}"/>
    <cellStyle name="Normal 4 2 2 4 4 3 2 3 5" xfId="15961" xr:uid="{00000000-0005-0000-0000-0000F71A0000}"/>
    <cellStyle name="Normal 4 2 2 4 4 3 2 4" xfId="4431" xr:uid="{00000000-0005-0000-0000-0000F81A0000}"/>
    <cellStyle name="Normal 4 2 2 4 4 3 2 4 2" xfId="37210" xr:uid="{00000000-0005-0000-0000-0000F91A0000}"/>
    <cellStyle name="Normal 4 2 2 4 4 3 2 4 3" xfId="22368" xr:uid="{00000000-0005-0000-0000-0000FA1A0000}"/>
    <cellStyle name="Normal 4 2 2 4 4 3 2 5" xfId="8413" xr:uid="{00000000-0005-0000-0000-0000FB1A0000}"/>
    <cellStyle name="Normal 4 2 2 4 4 3 2 5 2" xfId="39759" xr:uid="{00000000-0005-0000-0000-0000FC1A0000}"/>
    <cellStyle name="Normal 4 2 2 4 4 3 2 5 3" xfId="26349" xr:uid="{00000000-0005-0000-0000-0000FD1A0000}"/>
    <cellStyle name="Normal 4 2 2 4 4 3 2 6" xfId="18947" xr:uid="{00000000-0005-0000-0000-0000FE1A0000}"/>
    <cellStyle name="Normal 4 2 2 4 4 3 2 7" xfId="32794" xr:uid="{00000000-0005-0000-0000-0000FF1A0000}"/>
    <cellStyle name="Normal 4 2 2 4 4 3 2 8" xfId="14966" xr:uid="{00000000-0005-0000-0000-0000001B0000}"/>
    <cellStyle name="Normal 4 2 2 4 4 3 3" xfId="1570" xr:uid="{00000000-0005-0000-0000-0000011B0000}"/>
    <cellStyle name="Normal 4 2 2 4 4 3 3 2" xfId="2567" xr:uid="{00000000-0005-0000-0000-0000021B0000}"/>
    <cellStyle name="Normal 4 2 2 4 4 3 3 2 2" xfId="6984" xr:uid="{00000000-0005-0000-0000-0000031B0000}"/>
    <cellStyle name="Normal 4 2 2 4 4 3 3 2 2 2" xfId="13017" xr:uid="{00000000-0005-0000-0000-0000041B0000}"/>
    <cellStyle name="Normal 4 2 2 4 4 3 3 2 2 2 2" xfId="44302" xr:uid="{00000000-0005-0000-0000-0000051B0000}"/>
    <cellStyle name="Normal 4 2 2 4 4 3 3 2 2 2 3" xfId="30892" xr:uid="{00000000-0005-0000-0000-0000061B0000}"/>
    <cellStyle name="Normal 4 2 2 4 4 3 3 2 2 3" xfId="38330" xr:uid="{00000000-0005-0000-0000-0000071B0000}"/>
    <cellStyle name="Normal 4 2 2 4 4 3 3 2 2 4" xfId="24920" xr:uid="{00000000-0005-0000-0000-0000081B0000}"/>
    <cellStyle name="Normal 4 2 2 4 4 3 3 2 3" xfId="9970" xr:uid="{00000000-0005-0000-0000-0000091B0000}"/>
    <cellStyle name="Normal 4 2 2 4 4 3 3 2 3 2" xfId="41316" xr:uid="{00000000-0005-0000-0000-00000A1B0000}"/>
    <cellStyle name="Normal 4 2 2 4 4 3 3 2 3 3" xfId="27906" xr:uid="{00000000-0005-0000-0000-00000B1B0000}"/>
    <cellStyle name="Normal 4 2 2 4 4 3 3 2 4" xfId="20504" xr:uid="{00000000-0005-0000-0000-00000C1B0000}"/>
    <cellStyle name="Normal 4 2 2 4 4 3 3 2 5" xfId="35346" xr:uid="{00000000-0005-0000-0000-00000D1B0000}"/>
    <cellStyle name="Normal 4 2 2 4 4 3 3 2 6" xfId="17518" xr:uid="{00000000-0005-0000-0000-00000E1B0000}"/>
    <cellStyle name="Normal 4 2 2 4 4 3 3 3" xfId="5988" xr:uid="{00000000-0005-0000-0000-00000F1B0000}"/>
    <cellStyle name="Normal 4 2 2 4 4 3 3 3 2" xfId="12021" xr:uid="{00000000-0005-0000-0000-0000101B0000}"/>
    <cellStyle name="Normal 4 2 2 4 4 3 3 3 2 2" xfId="43306" xr:uid="{00000000-0005-0000-0000-0000111B0000}"/>
    <cellStyle name="Normal 4 2 2 4 4 3 3 3 2 3" xfId="29896" xr:uid="{00000000-0005-0000-0000-0000121B0000}"/>
    <cellStyle name="Normal 4 2 2 4 4 3 3 3 3" xfId="23924" xr:uid="{00000000-0005-0000-0000-0000131B0000}"/>
    <cellStyle name="Normal 4 2 2 4 4 3 3 3 4" xfId="34350" xr:uid="{00000000-0005-0000-0000-0000141B0000}"/>
    <cellStyle name="Normal 4 2 2 4 4 3 3 3 5" xfId="16522" xr:uid="{00000000-0005-0000-0000-0000151B0000}"/>
    <cellStyle name="Normal 4 2 2 4 4 3 3 4" xfId="3997" xr:uid="{00000000-0005-0000-0000-0000161B0000}"/>
    <cellStyle name="Normal 4 2 2 4 4 3 3 4 2" xfId="36776" xr:uid="{00000000-0005-0000-0000-0000171B0000}"/>
    <cellStyle name="Normal 4 2 2 4 4 3 3 4 3" xfId="21934" xr:uid="{00000000-0005-0000-0000-0000181B0000}"/>
    <cellStyle name="Normal 4 2 2 4 4 3 3 5" xfId="8974" xr:uid="{00000000-0005-0000-0000-0000191B0000}"/>
    <cellStyle name="Normal 4 2 2 4 4 3 3 5 2" xfId="40320" xr:uid="{00000000-0005-0000-0000-00001A1B0000}"/>
    <cellStyle name="Normal 4 2 2 4 4 3 3 5 3" xfId="26910" xr:uid="{00000000-0005-0000-0000-00001B1B0000}"/>
    <cellStyle name="Normal 4 2 2 4 4 3 3 6" xfId="19508" xr:uid="{00000000-0005-0000-0000-00001C1B0000}"/>
    <cellStyle name="Normal 4 2 2 4 4 3 3 7" xfId="32360" xr:uid="{00000000-0005-0000-0000-00001D1B0000}"/>
    <cellStyle name="Normal 4 2 2 4 4 3 3 8" xfId="14532" xr:uid="{00000000-0005-0000-0000-00001E1B0000}"/>
    <cellStyle name="Normal 4 2 2 4 4 3 4" xfId="2005" xr:uid="{00000000-0005-0000-0000-00001F1B0000}"/>
    <cellStyle name="Normal 4 2 2 4 4 3 4 2" xfId="6423" xr:uid="{00000000-0005-0000-0000-0000201B0000}"/>
    <cellStyle name="Normal 4 2 2 4 4 3 4 2 2" xfId="12456" xr:uid="{00000000-0005-0000-0000-0000211B0000}"/>
    <cellStyle name="Normal 4 2 2 4 4 3 4 2 2 2" xfId="43741" xr:uid="{00000000-0005-0000-0000-0000221B0000}"/>
    <cellStyle name="Normal 4 2 2 4 4 3 4 2 2 3" xfId="30331" xr:uid="{00000000-0005-0000-0000-0000231B0000}"/>
    <cellStyle name="Normal 4 2 2 4 4 3 4 2 3" xfId="37769" xr:uid="{00000000-0005-0000-0000-0000241B0000}"/>
    <cellStyle name="Normal 4 2 2 4 4 3 4 2 4" xfId="24359" xr:uid="{00000000-0005-0000-0000-0000251B0000}"/>
    <cellStyle name="Normal 4 2 2 4 4 3 4 3" xfId="9409" xr:uid="{00000000-0005-0000-0000-0000261B0000}"/>
    <cellStyle name="Normal 4 2 2 4 4 3 4 3 2" xfId="40755" xr:uid="{00000000-0005-0000-0000-0000271B0000}"/>
    <cellStyle name="Normal 4 2 2 4 4 3 4 3 3" xfId="27345" xr:uid="{00000000-0005-0000-0000-0000281B0000}"/>
    <cellStyle name="Normal 4 2 2 4 4 3 4 4" xfId="19943" xr:uid="{00000000-0005-0000-0000-0000291B0000}"/>
    <cellStyle name="Normal 4 2 2 4 4 3 4 5" xfId="34785" xr:uid="{00000000-0005-0000-0000-00002A1B0000}"/>
    <cellStyle name="Normal 4 2 2 4 4 3 4 6" xfId="16957" xr:uid="{00000000-0005-0000-0000-00002B1B0000}"/>
    <cellStyle name="Normal 4 2 2 4 4 3 5" xfId="4992" xr:uid="{00000000-0005-0000-0000-00002C1B0000}"/>
    <cellStyle name="Normal 4 2 2 4 4 3 5 2" xfId="11027" xr:uid="{00000000-0005-0000-0000-00002D1B0000}"/>
    <cellStyle name="Normal 4 2 2 4 4 3 5 2 2" xfId="42312" xr:uid="{00000000-0005-0000-0000-00002E1B0000}"/>
    <cellStyle name="Normal 4 2 2 4 4 3 5 2 3" xfId="28902" xr:uid="{00000000-0005-0000-0000-00002F1B0000}"/>
    <cellStyle name="Normal 4 2 2 4 4 3 5 3" xfId="22929" xr:uid="{00000000-0005-0000-0000-0000301B0000}"/>
    <cellStyle name="Normal 4 2 2 4 4 3 5 4" xfId="33355" xr:uid="{00000000-0005-0000-0000-0000311B0000}"/>
    <cellStyle name="Normal 4 2 2 4 4 3 5 5" xfId="15527" xr:uid="{00000000-0005-0000-0000-0000321B0000}"/>
    <cellStyle name="Normal 4 2 2 4 4 3 6" xfId="3436" xr:uid="{00000000-0005-0000-0000-0000331B0000}"/>
    <cellStyle name="Normal 4 2 2 4 4 3 6 2" xfId="36215" xr:uid="{00000000-0005-0000-0000-0000341B0000}"/>
    <cellStyle name="Normal 4 2 2 4 4 3 6 3" xfId="21373" xr:uid="{00000000-0005-0000-0000-0000351B0000}"/>
    <cellStyle name="Normal 4 2 2 4 4 3 7" xfId="7979" xr:uid="{00000000-0005-0000-0000-0000361B0000}"/>
    <cellStyle name="Normal 4 2 2 4 4 3 7 2" xfId="39325" xr:uid="{00000000-0005-0000-0000-0000371B0000}"/>
    <cellStyle name="Normal 4 2 2 4 4 3 7 3" xfId="25915" xr:uid="{00000000-0005-0000-0000-0000381B0000}"/>
    <cellStyle name="Normal 4 2 2 4 4 3 8" xfId="18513" xr:uid="{00000000-0005-0000-0000-0000391B0000}"/>
    <cellStyle name="Normal 4 2 2 4 4 3 9" xfId="31799" xr:uid="{00000000-0005-0000-0000-00003A1B0000}"/>
    <cellStyle name="Normal 4 2 2 4 4 4" xfId="657" xr:uid="{00000000-0005-0000-0000-00003B1B0000}"/>
    <cellStyle name="Normal 4 2 2 4 4 4 10" xfId="14097" xr:uid="{00000000-0005-0000-0000-00003C1B0000}"/>
    <cellStyle name="Normal 4 2 2 4 4 4 2" xfId="1091" xr:uid="{00000000-0005-0000-0000-00003D1B0000}"/>
    <cellStyle name="Normal 4 2 2 4 4 4 2 2" xfId="3127" xr:uid="{00000000-0005-0000-0000-00003E1B0000}"/>
    <cellStyle name="Normal 4 2 2 4 4 4 2 2 2" xfId="7544" xr:uid="{00000000-0005-0000-0000-00003F1B0000}"/>
    <cellStyle name="Normal 4 2 2 4 4 4 2 2 2 2" xfId="13577" xr:uid="{00000000-0005-0000-0000-0000401B0000}"/>
    <cellStyle name="Normal 4 2 2 4 4 4 2 2 2 2 2" xfId="44862" xr:uid="{00000000-0005-0000-0000-0000411B0000}"/>
    <cellStyle name="Normal 4 2 2 4 4 4 2 2 2 2 3" xfId="31452" xr:uid="{00000000-0005-0000-0000-0000421B0000}"/>
    <cellStyle name="Normal 4 2 2 4 4 4 2 2 2 3" xfId="38890" xr:uid="{00000000-0005-0000-0000-0000431B0000}"/>
    <cellStyle name="Normal 4 2 2 4 4 4 2 2 2 4" xfId="25480" xr:uid="{00000000-0005-0000-0000-0000441B0000}"/>
    <cellStyle name="Normal 4 2 2 4 4 4 2 2 3" xfId="10530" xr:uid="{00000000-0005-0000-0000-0000451B0000}"/>
    <cellStyle name="Normal 4 2 2 4 4 4 2 2 3 2" xfId="41876" xr:uid="{00000000-0005-0000-0000-0000461B0000}"/>
    <cellStyle name="Normal 4 2 2 4 4 4 2 2 3 3" xfId="28466" xr:uid="{00000000-0005-0000-0000-0000471B0000}"/>
    <cellStyle name="Normal 4 2 2 4 4 4 2 2 4" xfId="21064" xr:uid="{00000000-0005-0000-0000-0000481B0000}"/>
    <cellStyle name="Normal 4 2 2 4 4 4 2 2 5" xfId="35906" xr:uid="{00000000-0005-0000-0000-0000491B0000}"/>
    <cellStyle name="Normal 4 2 2 4 4 4 2 2 6" xfId="18078" xr:uid="{00000000-0005-0000-0000-00004A1B0000}"/>
    <cellStyle name="Normal 4 2 2 4 4 4 2 3" xfId="5552" xr:uid="{00000000-0005-0000-0000-00004B1B0000}"/>
    <cellStyle name="Normal 4 2 2 4 4 4 2 3 2" xfId="11586" xr:uid="{00000000-0005-0000-0000-00004C1B0000}"/>
    <cellStyle name="Normal 4 2 2 4 4 4 2 3 2 2" xfId="42871" xr:uid="{00000000-0005-0000-0000-00004D1B0000}"/>
    <cellStyle name="Normal 4 2 2 4 4 4 2 3 2 3" xfId="29461" xr:uid="{00000000-0005-0000-0000-00004E1B0000}"/>
    <cellStyle name="Normal 4 2 2 4 4 4 2 3 3" xfId="23489" xr:uid="{00000000-0005-0000-0000-00004F1B0000}"/>
    <cellStyle name="Normal 4 2 2 4 4 4 2 3 4" xfId="33915" xr:uid="{00000000-0005-0000-0000-0000501B0000}"/>
    <cellStyle name="Normal 4 2 2 4 4 4 2 3 5" xfId="16087" xr:uid="{00000000-0005-0000-0000-0000511B0000}"/>
    <cellStyle name="Normal 4 2 2 4 4 4 2 4" xfId="4557" xr:uid="{00000000-0005-0000-0000-0000521B0000}"/>
    <cellStyle name="Normal 4 2 2 4 4 4 2 4 2" xfId="37336" xr:uid="{00000000-0005-0000-0000-0000531B0000}"/>
    <cellStyle name="Normal 4 2 2 4 4 4 2 4 3" xfId="22494" xr:uid="{00000000-0005-0000-0000-0000541B0000}"/>
    <cellStyle name="Normal 4 2 2 4 4 4 2 5" xfId="8539" xr:uid="{00000000-0005-0000-0000-0000551B0000}"/>
    <cellStyle name="Normal 4 2 2 4 4 4 2 5 2" xfId="39885" xr:uid="{00000000-0005-0000-0000-0000561B0000}"/>
    <cellStyle name="Normal 4 2 2 4 4 4 2 5 3" xfId="26475" xr:uid="{00000000-0005-0000-0000-0000571B0000}"/>
    <cellStyle name="Normal 4 2 2 4 4 4 2 6" xfId="19073" xr:uid="{00000000-0005-0000-0000-0000581B0000}"/>
    <cellStyle name="Normal 4 2 2 4 4 4 2 7" xfId="32920" xr:uid="{00000000-0005-0000-0000-0000591B0000}"/>
    <cellStyle name="Normal 4 2 2 4 4 4 2 8" xfId="15092" xr:uid="{00000000-0005-0000-0000-00005A1B0000}"/>
    <cellStyle name="Normal 4 2 2 4 4 4 3" xfId="1696" xr:uid="{00000000-0005-0000-0000-00005B1B0000}"/>
    <cellStyle name="Normal 4 2 2 4 4 4 3 2" xfId="2693" xr:uid="{00000000-0005-0000-0000-00005C1B0000}"/>
    <cellStyle name="Normal 4 2 2 4 4 4 3 2 2" xfId="7110" xr:uid="{00000000-0005-0000-0000-00005D1B0000}"/>
    <cellStyle name="Normal 4 2 2 4 4 4 3 2 2 2" xfId="13143" xr:uid="{00000000-0005-0000-0000-00005E1B0000}"/>
    <cellStyle name="Normal 4 2 2 4 4 4 3 2 2 2 2" xfId="44428" xr:uid="{00000000-0005-0000-0000-00005F1B0000}"/>
    <cellStyle name="Normal 4 2 2 4 4 4 3 2 2 2 3" xfId="31018" xr:uid="{00000000-0005-0000-0000-0000601B0000}"/>
    <cellStyle name="Normal 4 2 2 4 4 4 3 2 2 3" xfId="38456" xr:uid="{00000000-0005-0000-0000-0000611B0000}"/>
    <cellStyle name="Normal 4 2 2 4 4 4 3 2 2 4" xfId="25046" xr:uid="{00000000-0005-0000-0000-0000621B0000}"/>
    <cellStyle name="Normal 4 2 2 4 4 4 3 2 3" xfId="10096" xr:uid="{00000000-0005-0000-0000-0000631B0000}"/>
    <cellStyle name="Normal 4 2 2 4 4 4 3 2 3 2" xfId="41442" xr:uid="{00000000-0005-0000-0000-0000641B0000}"/>
    <cellStyle name="Normal 4 2 2 4 4 4 3 2 3 3" xfId="28032" xr:uid="{00000000-0005-0000-0000-0000651B0000}"/>
    <cellStyle name="Normal 4 2 2 4 4 4 3 2 4" xfId="20630" xr:uid="{00000000-0005-0000-0000-0000661B0000}"/>
    <cellStyle name="Normal 4 2 2 4 4 4 3 2 5" xfId="35472" xr:uid="{00000000-0005-0000-0000-0000671B0000}"/>
    <cellStyle name="Normal 4 2 2 4 4 4 3 2 6" xfId="17644" xr:uid="{00000000-0005-0000-0000-0000681B0000}"/>
    <cellStyle name="Normal 4 2 2 4 4 4 3 3" xfId="6114" xr:uid="{00000000-0005-0000-0000-0000691B0000}"/>
    <cellStyle name="Normal 4 2 2 4 4 4 3 3 2" xfId="12147" xr:uid="{00000000-0005-0000-0000-00006A1B0000}"/>
    <cellStyle name="Normal 4 2 2 4 4 4 3 3 2 2" xfId="43432" xr:uid="{00000000-0005-0000-0000-00006B1B0000}"/>
    <cellStyle name="Normal 4 2 2 4 4 4 3 3 2 3" xfId="30022" xr:uid="{00000000-0005-0000-0000-00006C1B0000}"/>
    <cellStyle name="Normal 4 2 2 4 4 4 3 3 3" xfId="24050" xr:uid="{00000000-0005-0000-0000-00006D1B0000}"/>
    <cellStyle name="Normal 4 2 2 4 4 4 3 3 4" xfId="34476" xr:uid="{00000000-0005-0000-0000-00006E1B0000}"/>
    <cellStyle name="Normal 4 2 2 4 4 4 3 3 5" xfId="16648" xr:uid="{00000000-0005-0000-0000-00006F1B0000}"/>
    <cellStyle name="Normal 4 2 2 4 4 4 3 4" xfId="4123" xr:uid="{00000000-0005-0000-0000-0000701B0000}"/>
    <cellStyle name="Normal 4 2 2 4 4 4 3 4 2" xfId="36902" xr:uid="{00000000-0005-0000-0000-0000711B0000}"/>
    <cellStyle name="Normal 4 2 2 4 4 4 3 4 3" xfId="22060" xr:uid="{00000000-0005-0000-0000-0000721B0000}"/>
    <cellStyle name="Normal 4 2 2 4 4 4 3 5" xfId="9100" xr:uid="{00000000-0005-0000-0000-0000731B0000}"/>
    <cellStyle name="Normal 4 2 2 4 4 4 3 5 2" xfId="40446" xr:uid="{00000000-0005-0000-0000-0000741B0000}"/>
    <cellStyle name="Normal 4 2 2 4 4 4 3 5 3" xfId="27036" xr:uid="{00000000-0005-0000-0000-0000751B0000}"/>
    <cellStyle name="Normal 4 2 2 4 4 4 3 6" xfId="19634" xr:uid="{00000000-0005-0000-0000-0000761B0000}"/>
    <cellStyle name="Normal 4 2 2 4 4 4 3 7" xfId="32486" xr:uid="{00000000-0005-0000-0000-0000771B0000}"/>
    <cellStyle name="Normal 4 2 2 4 4 4 3 8" xfId="14658" xr:uid="{00000000-0005-0000-0000-0000781B0000}"/>
    <cellStyle name="Normal 4 2 2 4 4 4 4" xfId="2131" xr:uid="{00000000-0005-0000-0000-0000791B0000}"/>
    <cellStyle name="Normal 4 2 2 4 4 4 4 2" xfId="6549" xr:uid="{00000000-0005-0000-0000-00007A1B0000}"/>
    <cellStyle name="Normal 4 2 2 4 4 4 4 2 2" xfId="12582" xr:uid="{00000000-0005-0000-0000-00007B1B0000}"/>
    <cellStyle name="Normal 4 2 2 4 4 4 4 2 2 2" xfId="43867" xr:uid="{00000000-0005-0000-0000-00007C1B0000}"/>
    <cellStyle name="Normal 4 2 2 4 4 4 4 2 2 3" xfId="30457" xr:uid="{00000000-0005-0000-0000-00007D1B0000}"/>
    <cellStyle name="Normal 4 2 2 4 4 4 4 2 3" xfId="37895" xr:uid="{00000000-0005-0000-0000-00007E1B0000}"/>
    <cellStyle name="Normal 4 2 2 4 4 4 4 2 4" xfId="24485" xr:uid="{00000000-0005-0000-0000-00007F1B0000}"/>
    <cellStyle name="Normal 4 2 2 4 4 4 4 3" xfId="9535" xr:uid="{00000000-0005-0000-0000-0000801B0000}"/>
    <cellStyle name="Normal 4 2 2 4 4 4 4 3 2" xfId="40881" xr:uid="{00000000-0005-0000-0000-0000811B0000}"/>
    <cellStyle name="Normal 4 2 2 4 4 4 4 3 3" xfId="27471" xr:uid="{00000000-0005-0000-0000-0000821B0000}"/>
    <cellStyle name="Normal 4 2 2 4 4 4 4 4" xfId="20069" xr:uid="{00000000-0005-0000-0000-0000831B0000}"/>
    <cellStyle name="Normal 4 2 2 4 4 4 4 5" xfId="34911" xr:uid="{00000000-0005-0000-0000-0000841B0000}"/>
    <cellStyle name="Normal 4 2 2 4 4 4 4 6" xfId="17083" xr:uid="{00000000-0005-0000-0000-0000851B0000}"/>
    <cellStyle name="Normal 4 2 2 4 4 4 5" xfId="5118" xr:uid="{00000000-0005-0000-0000-0000861B0000}"/>
    <cellStyle name="Normal 4 2 2 4 4 4 5 2" xfId="11153" xr:uid="{00000000-0005-0000-0000-0000871B0000}"/>
    <cellStyle name="Normal 4 2 2 4 4 4 5 2 2" xfId="42438" xr:uid="{00000000-0005-0000-0000-0000881B0000}"/>
    <cellStyle name="Normal 4 2 2 4 4 4 5 2 3" xfId="29028" xr:uid="{00000000-0005-0000-0000-0000891B0000}"/>
    <cellStyle name="Normal 4 2 2 4 4 4 5 3" xfId="23055" xr:uid="{00000000-0005-0000-0000-00008A1B0000}"/>
    <cellStyle name="Normal 4 2 2 4 4 4 5 4" xfId="33481" xr:uid="{00000000-0005-0000-0000-00008B1B0000}"/>
    <cellStyle name="Normal 4 2 2 4 4 4 5 5" xfId="15653" xr:uid="{00000000-0005-0000-0000-00008C1B0000}"/>
    <cellStyle name="Normal 4 2 2 4 4 4 6" xfId="3562" xr:uid="{00000000-0005-0000-0000-00008D1B0000}"/>
    <cellStyle name="Normal 4 2 2 4 4 4 6 2" xfId="36341" xr:uid="{00000000-0005-0000-0000-00008E1B0000}"/>
    <cellStyle name="Normal 4 2 2 4 4 4 6 3" xfId="21499" xr:uid="{00000000-0005-0000-0000-00008F1B0000}"/>
    <cellStyle name="Normal 4 2 2 4 4 4 7" xfId="8105" xr:uid="{00000000-0005-0000-0000-0000901B0000}"/>
    <cellStyle name="Normal 4 2 2 4 4 4 7 2" xfId="39451" xr:uid="{00000000-0005-0000-0000-0000911B0000}"/>
    <cellStyle name="Normal 4 2 2 4 4 4 7 3" xfId="26041" xr:uid="{00000000-0005-0000-0000-0000921B0000}"/>
    <cellStyle name="Normal 4 2 2 4 4 4 8" xfId="18639" xr:uid="{00000000-0005-0000-0000-0000931B0000}"/>
    <cellStyle name="Normal 4 2 2 4 4 4 9" xfId="31925" xr:uid="{00000000-0005-0000-0000-0000941B0000}"/>
    <cellStyle name="Normal 4 2 2 4 4 5" xfId="309" xr:uid="{00000000-0005-0000-0000-0000951B0000}"/>
    <cellStyle name="Normal 4 2 2 4 4 5 2" xfId="1364" xr:uid="{00000000-0005-0000-0000-0000961B0000}"/>
    <cellStyle name="Normal 4 2 2 4 4 5 2 2" xfId="5782" xr:uid="{00000000-0005-0000-0000-0000971B0000}"/>
    <cellStyle name="Normal 4 2 2 4 4 5 2 2 2" xfId="11815" xr:uid="{00000000-0005-0000-0000-0000981B0000}"/>
    <cellStyle name="Normal 4 2 2 4 4 5 2 2 2 2" xfId="43100" xr:uid="{00000000-0005-0000-0000-0000991B0000}"/>
    <cellStyle name="Normal 4 2 2 4 4 5 2 2 2 3" xfId="29690" xr:uid="{00000000-0005-0000-0000-00009A1B0000}"/>
    <cellStyle name="Normal 4 2 2 4 4 5 2 2 3" xfId="37439" xr:uid="{00000000-0005-0000-0000-00009B1B0000}"/>
    <cellStyle name="Normal 4 2 2 4 4 5 2 2 4" xfId="23718" xr:uid="{00000000-0005-0000-0000-00009C1B0000}"/>
    <cellStyle name="Normal 4 2 2 4 4 5 2 3" xfId="8768" xr:uid="{00000000-0005-0000-0000-00009D1B0000}"/>
    <cellStyle name="Normal 4 2 2 4 4 5 2 3 2" xfId="40114" xr:uid="{00000000-0005-0000-0000-00009E1B0000}"/>
    <cellStyle name="Normal 4 2 2 4 4 5 2 3 3" xfId="26704" xr:uid="{00000000-0005-0000-0000-00009F1B0000}"/>
    <cellStyle name="Normal 4 2 2 4 4 5 2 4" xfId="19302" xr:uid="{00000000-0005-0000-0000-0000A01B0000}"/>
    <cellStyle name="Normal 4 2 2 4 4 5 2 5" xfId="34144" xr:uid="{00000000-0005-0000-0000-0000A11B0000}"/>
    <cellStyle name="Normal 4 2 2 4 4 5 2 6" xfId="16316" xr:uid="{00000000-0005-0000-0000-0000A21B0000}"/>
    <cellStyle name="Normal 4 2 2 4 4 5 3" xfId="2361" xr:uid="{00000000-0005-0000-0000-0000A31B0000}"/>
    <cellStyle name="Normal 4 2 2 4 4 5 3 2" xfId="6778" xr:uid="{00000000-0005-0000-0000-0000A41B0000}"/>
    <cellStyle name="Normal 4 2 2 4 4 5 3 2 2" xfId="12811" xr:uid="{00000000-0005-0000-0000-0000A51B0000}"/>
    <cellStyle name="Normal 4 2 2 4 4 5 3 2 2 2" xfId="44096" xr:uid="{00000000-0005-0000-0000-0000A61B0000}"/>
    <cellStyle name="Normal 4 2 2 4 4 5 3 2 2 3" xfId="30686" xr:uid="{00000000-0005-0000-0000-0000A71B0000}"/>
    <cellStyle name="Normal 4 2 2 4 4 5 3 2 3" xfId="38124" xr:uid="{00000000-0005-0000-0000-0000A81B0000}"/>
    <cellStyle name="Normal 4 2 2 4 4 5 3 2 4" xfId="24714" xr:uid="{00000000-0005-0000-0000-0000A91B0000}"/>
    <cellStyle name="Normal 4 2 2 4 4 5 3 3" xfId="9764" xr:uid="{00000000-0005-0000-0000-0000AA1B0000}"/>
    <cellStyle name="Normal 4 2 2 4 4 5 3 3 2" xfId="41110" xr:uid="{00000000-0005-0000-0000-0000AB1B0000}"/>
    <cellStyle name="Normal 4 2 2 4 4 5 3 3 3" xfId="27700" xr:uid="{00000000-0005-0000-0000-0000AC1B0000}"/>
    <cellStyle name="Normal 4 2 2 4 4 5 3 4" xfId="20298" xr:uid="{00000000-0005-0000-0000-0000AD1B0000}"/>
    <cellStyle name="Normal 4 2 2 4 4 5 3 5" xfId="35140" xr:uid="{00000000-0005-0000-0000-0000AE1B0000}"/>
    <cellStyle name="Normal 4 2 2 4 4 5 3 6" xfId="17312" xr:uid="{00000000-0005-0000-0000-0000AF1B0000}"/>
    <cellStyle name="Normal 4 2 2 4 4 5 4" xfId="4786" xr:uid="{00000000-0005-0000-0000-0000B01B0000}"/>
    <cellStyle name="Normal 4 2 2 4 4 5 4 2" xfId="10820" xr:uid="{00000000-0005-0000-0000-0000B11B0000}"/>
    <cellStyle name="Normal 4 2 2 4 4 5 4 2 2" xfId="42107" xr:uid="{00000000-0005-0000-0000-0000B21B0000}"/>
    <cellStyle name="Normal 4 2 2 4 4 5 4 2 3" xfId="28697" xr:uid="{00000000-0005-0000-0000-0000B31B0000}"/>
    <cellStyle name="Normal 4 2 2 4 4 5 4 3" xfId="22723" xr:uid="{00000000-0005-0000-0000-0000B41B0000}"/>
    <cellStyle name="Normal 4 2 2 4 4 5 4 4" xfId="33149" xr:uid="{00000000-0005-0000-0000-0000B51B0000}"/>
    <cellStyle name="Normal 4 2 2 4 4 5 4 5" xfId="15321" xr:uid="{00000000-0005-0000-0000-0000B61B0000}"/>
    <cellStyle name="Normal 4 2 2 4 4 5 5" xfId="3791" xr:uid="{00000000-0005-0000-0000-0000B71B0000}"/>
    <cellStyle name="Normal 4 2 2 4 4 5 5 2" xfId="36570" xr:uid="{00000000-0005-0000-0000-0000B81B0000}"/>
    <cellStyle name="Normal 4 2 2 4 4 5 5 3" xfId="21728" xr:uid="{00000000-0005-0000-0000-0000B91B0000}"/>
    <cellStyle name="Normal 4 2 2 4 4 5 6" xfId="7773" xr:uid="{00000000-0005-0000-0000-0000BA1B0000}"/>
    <cellStyle name="Normal 4 2 2 4 4 5 6 2" xfId="39119" xr:uid="{00000000-0005-0000-0000-0000BB1B0000}"/>
    <cellStyle name="Normal 4 2 2 4 4 5 6 3" xfId="25709" xr:uid="{00000000-0005-0000-0000-0000BC1B0000}"/>
    <cellStyle name="Normal 4 2 2 4 4 5 7" xfId="18307" xr:uid="{00000000-0005-0000-0000-0000BD1B0000}"/>
    <cellStyle name="Normal 4 2 2 4 4 5 8" xfId="32154" xr:uid="{00000000-0005-0000-0000-0000BE1B0000}"/>
    <cellStyle name="Normal 4 2 2 4 4 5 9" xfId="14326" xr:uid="{00000000-0005-0000-0000-0000BF1B0000}"/>
    <cellStyle name="Normal 4 2 2 4 4 6" xfId="759" xr:uid="{00000000-0005-0000-0000-0000C01B0000}"/>
    <cellStyle name="Normal 4 2 2 4 4 6 2" xfId="2795" xr:uid="{00000000-0005-0000-0000-0000C11B0000}"/>
    <cellStyle name="Normal 4 2 2 4 4 6 2 2" xfId="7212" xr:uid="{00000000-0005-0000-0000-0000C21B0000}"/>
    <cellStyle name="Normal 4 2 2 4 4 6 2 2 2" xfId="13245" xr:uid="{00000000-0005-0000-0000-0000C31B0000}"/>
    <cellStyle name="Normal 4 2 2 4 4 6 2 2 2 2" xfId="44530" xr:uid="{00000000-0005-0000-0000-0000C41B0000}"/>
    <cellStyle name="Normal 4 2 2 4 4 6 2 2 2 3" xfId="31120" xr:uid="{00000000-0005-0000-0000-0000C51B0000}"/>
    <cellStyle name="Normal 4 2 2 4 4 6 2 2 3" xfId="38558" xr:uid="{00000000-0005-0000-0000-0000C61B0000}"/>
    <cellStyle name="Normal 4 2 2 4 4 6 2 2 4" xfId="25148" xr:uid="{00000000-0005-0000-0000-0000C71B0000}"/>
    <cellStyle name="Normal 4 2 2 4 4 6 2 3" xfId="10198" xr:uid="{00000000-0005-0000-0000-0000C81B0000}"/>
    <cellStyle name="Normal 4 2 2 4 4 6 2 3 2" xfId="41544" xr:uid="{00000000-0005-0000-0000-0000C91B0000}"/>
    <cellStyle name="Normal 4 2 2 4 4 6 2 3 3" xfId="28134" xr:uid="{00000000-0005-0000-0000-0000CA1B0000}"/>
    <cellStyle name="Normal 4 2 2 4 4 6 2 4" xfId="20732" xr:uid="{00000000-0005-0000-0000-0000CB1B0000}"/>
    <cellStyle name="Normal 4 2 2 4 4 6 2 5" xfId="35574" xr:uid="{00000000-0005-0000-0000-0000CC1B0000}"/>
    <cellStyle name="Normal 4 2 2 4 4 6 2 6" xfId="17746" xr:uid="{00000000-0005-0000-0000-0000CD1B0000}"/>
    <cellStyle name="Normal 4 2 2 4 4 6 3" xfId="5220" xr:uid="{00000000-0005-0000-0000-0000CE1B0000}"/>
    <cellStyle name="Normal 4 2 2 4 4 6 3 2" xfId="11255" xr:uid="{00000000-0005-0000-0000-0000CF1B0000}"/>
    <cellStyle name="Normal 4 2 2 4 4 6 3 2 2" xfId="42540" xr:uid="{00000000-0005-0000-0000-0000D01B0000}"/>
    <cellStyle name="Normal 4 2 2 4 4 6 3 2 3" xfId="29130" xr:uid="{00000000-0005-0000-0000-0000D11B0000}"/>
    <cellStyle name="Normal 4 2 2 4 4 6 3 3" xfId="23157" xr:uid="{00000000-0005-0000-0000-0000D21B0000}"/>
    <cellStyle name="Normal 4 2 2 4 4 6 3 4" xfId="33583" xr:uid="{00000000-0005-0000-0000-0000D31B0000}"/>
    <cellStyle name="Normal 4 2 2 4 4 6 3 5" xfId="15755" xr:uid="{00000000-0005-0000-0000-0000D41B0000}"/>
    <cellStyle name="Normal 4 2 2 4 4 6 4" xfId="4225" xr:uid="{00000000-0005-0000-0000-0000D51B0000}"/>
    <cellStyle name="Normal 4 2 2 4 4 6 4 2" xfId="37004" xr:uid="{00000000-0005-0000-0000-0000D61B0000}"/>
    <cellStyle name="Normal 4 2 2 4 4 6 4 3" xfId="22162" xr:uid="{00000000-0005-0000-0000-0000D71B0000}"/>
    <cellStyle name="Normal 4 2 2 4 4 6 5" xfId="8207" xr:uid="{00000000-0005-0000-0000-0000D81B0000}"/>
    <cellStyle name="Normal 4 2 2 4 4 6 5 2" xfId="39553" xr:uid="{00000000-0005-0000-0000-0000D91B0000}"/>
    <cellStyle name="Normal 4 2 2 4 4 6 5 3" xfId="26143" xr:uid="{00000000-0005-0000-0000-0000DA1B0000}"/>
    <cellStyle name="Normal 4 2 2 4 4 6 6" xfId="18741" xr:uid="{00000000-0005-0000-0000-0000DB1B0000}"/>
    <cellStyle name="Normal 4 2 2 4 4 6 7" xfId="32588" xr:uid="{00000000-0005-0000-0000-0000DC1B0000}"/>
    <cellStyle name="Normal 4 2 2 4 4 6 8" xfId="14760" xr:uid="{00000000-0005-0000-0000-0000DD1B0000}"/>
    <cellStyle name="Normal 4 2 2 4 4 7" xfId="1262" xr:uid="{00000000-0005-0000-0000-0000DE1B0000}"/>
    <cellStyle name="Normal 4 2 2 4 4 7 2" xfId="2259" xr:uid="{00000000-0005-0000-0000-0000DF1B0000}"/>
    <cellStyle name="Normal 4 2 2 4 4 7 2 2" xfId="6676" xr:uid="{00000000-0005-0000-0000-0000E01B0000}"/>
    <cellStyle name="Normal 4 2 2 4 4 7 2 2 2" xfId="12709" xr:uid="{00000000-0005-0000-0000-0000E11B0000}"/>
    <cellStyle name="Normal 4 2 2 4 4 7 2 2 2 2" xfId="43994" xr:uid="{00000000-0005-0000-0000-0000E21B0000}"/>
    <cellStyle name="Normal 4 2 2 4 4 7 2 2 2 3" xfId="30584" xr:uid="{00000000-0005-0000-0000-0000E31B0000}"/>
    <cellStyle name="Normal 4 2 2 4 4 7 2 2 3" xfId="38022" xr:uid="{00000000-0005-0000-0000-0000E41B0000}"/>
    <cellStyle name="Normal 4 2 2 4 4 7 2 2 4" xfId="24612" xr:uid="{00000000-0005-0000-0000-0000E51B0000}"/>
    <cellStyle name="Normal 4 2 2 4 4 7 2 3" xfId="9662" xr:uid="{00000000-0005-0000-0000-0000E61B0000}"/>
    <cellStyle name="Normal 4 2 2 4 4 7 2 3 2" xfId="41008" xr:uid="{00000000-0005-0000-0000-0000E71B0000}"/>
    <cellStyle name="Normal 4 2 2 4 4 7 2 3 3" xfId="27598" xr:uid="{00000000-0005-0000-0000-0000E81B0000}"/>
    <cellStyle name="Normal 4 2 2 4 4 7 2 4" xfId="20196" xr:uid="{00000000-0005-0000-0000-0000E91B0000}"/>
    <cellStyle name="Normal 4 2 2 4 4 7 2 5" xfId="35038" xr:uid="{00000000-0005-0000-0000-0000EA1B0000}"/>
    <cellStyle name="Normal 4 2 2 4 4 7 2 6" xfId="17210" xr:uid="{00000000-0005-0000-0000-0000EB1B0000}"/>
    <cellStyle name="Normal 4 2 2 4 4 7 3" xfId="5680" xr:uid="{00000000-0005-0000-0000-0000EC1B0000}"/>
    <cellStyle name="Normal 4 2 2 4 4 7 3 2" xfId="11713" xr:uid="{00000000-0005-0000-0000-0000ED1B0000}"/>
    <cellStyle name="Normal 4 2 2 4 4 7 3 2 2" xfId="42998" xr:uid="{00000000-0005-0000-0000-0000EE1B0000}"/>
    <cellStyle name="Normal 4 2 2 4 4 7 3 2 3" xfId="29588" xr:uid="{00000000-0005-0000-0000-0000EF1B0000}"/>
    <cellStyle name="Normal 4 2 2 4 4 7 3 3" xfId="23616" xr:uid="{00000000-0005-0000-0000-0000F01B0000}"/>
    <cellStyle name="Normal 4 2 2 4 4 7 3 4" xfId="34042" xr:uid="{00000000-0005-0000-0000-0000F11B0000}"/>
    <cellStyle name="Normal 4 2 2 4 4 7 3 5" xfId="16214" xr:uid="{00000000-0005-0000-0000-0000F21B0000}"/>
    <cellStyle name="Normal 4 2 2 4 4 7 4" xfId="3689" xr:uid="{00000000-0005-0000-0000-0000F31B0000}"/>
    <cellStyle name="Normal 4 2 2 4 4 7 4 2" xfId="36468" xr:uid="{00000000-0005-0000-0000-0000F41B0000}"/>
    <cellStyle name="Normal 4 2 2 4 4 7 4 3" xfId="21626" xr:uid="{00000000-0005-0000-0000-0000F51B0000}"/>
    <cellStyle name="Normal 4 2 2 4 4 7 5" xfId="8666" xr:uid="{00000000-0005-0000-0000-0000F61B0000}"/>
    <cellStyle name="Normal 4 2 2 4 4 7 5 2" xfId="40012" xr:uid="{00000000-0005-0000-0000-0000F71B0000}"/>
    <cellStyle name="Normal 4 2 2 4 4 7 5 3" xfId="26602" xr:uid="{00000000-0005-0000-0000-0000F81B0000}"/>
    <cellStyle name="Normal 4 2 2 4 4 7 6" xfId="19200" xr:uid="{00000000-0005-0000-0000-0000F91B0000}"/>
    <cellStyle name="Normal 4 2 2 4 4 7 7" xfId="32052" xr:uid="{00000000-0005-0000-0000-0000FA1B0000}"/>
    <cellStyle name="Normal 4 2 2 4 4 7 8" xfId="14224" xr:uid="{00000000-0005-0000-0000-0000FB1B0000}"/>
    <cellStyle name="Normal 4 2 2 4 4 8" xfId="1799" xr:uid="{00000000-0005-0000-0000-0000FC1B0000}"/>
    <cellStyle name="Normal 4 2 2 4 4 8 2" xfId="6217" xr:uid="{00000000-0005-0000-0000-0000FD1B0000}"/>
    <cellStyle name="Normal 4 2 2 4 4 8 2 2" xfId="12250" xr:uid="{00000000-0005-0000-0000-0000FE1B0000}"/>
    <cellStyle name="Normal 4 2 2 4 4 8 2 2 2" xfId="43535" xr:uid="{00000000-0005-0000-0000-0000FF1B0000}"/>
    <cellStyle name="Normal 4 2 2 4 4 8 2 2 3" xfId="30125" xr:uid="{00000000-0005-0000-0000-0000001C0000}"/>
    <cellStyle name="Normal 4 2 2 4 4 8 2 3" xfId="37563" xr:uid="{00000000-0005-0000-0000-0000011C0000}"/>
    <cellStyle name="Normal 4 2 2 4 4 8 2 4" xfId="24153" xr:uid="{00000000-0005-0000-0000-0000021C0000}"/>
    <cellStyle name="Normal 4 2 2 4 4 8 3" xfId="9203" xr:uid="{00000000-0005-0000-0000-0000031C0000}"/>
    <cellStyle name="Normal 4 2 2 4 4 8 3 2" xfId="40549" xr:uid="{00000000-0005-0000-0000-0000041C0000}"/>
    <cellStyle name="Normal 4 2 2 4 4 8 3 3" xfId="27139" xr:uid="{00000000-0005-0000-0000-0000051C0000}"/>
    <cellStyle name="Normal 4 2 2 4 4 8 4" xfId="19737" xr:uid="{00000000-0005-0000-0000-0000061C0000}"/>
    <cellStyle name="Normal 4 2 2 4 4 8 5" xfId="34579" xr:uid="{00000000-0005-0000-0000-0000071C0000}"/>
    <cellStyle name="Normal 4 2 2 4 4 8 6" xfId="16751" xr:uid="{00000000-0005-0000-0000-0000081C0000}"/>
    <cellStyle name="Normal 4 2 2 4 4 9" xfId="4684" xr:uid="{00000000-0005-0000-0000-0000091C0000}"/>
    <cellStyle name="Normal 4 2 2 4 4 9 2" xfId="10718" xr:uid="{00000000-0005-0000-0000-00000A1C0000}"/>
    <cellStyle name="Normal 4 2 2 4 4 9 2 2" xfId="42005" xr:uid="{00000000-0005-0000-0000-00000B1C0000}"/>
    <cellStyle name="Normal 4 2 2 4 4 9 2 3" xfId="28595" xr:uid="{00000000-0005-0000-0000-00000C1C0000}"/>
    <cellStyle name="Normal 4 2 2 4 4 9 3" xfId="22621" xr:uid="{00000000-0005-0000-0000-00000D1C0000}"/>
    <cellStyle name="Normal 4 2 2 4 4 9 4" xfId="33047" xr:uid="{00000000-0005-0000-0000-00000E1C0000}"/>
    <cellStyle name="Normal 4 2 2 4 4 9 5" xfId="15219" xr:uid="{00000000-0005-0000-0000-00000F1C0000}"/>
    <cellStyle name="Normal 4 2 2 4 5" xfId="141" xr:uid="{00000000-0005-0000-0000-0000101C0000}"/>
    <cellStyle name="Normal 4 2 2 4 5 10" xfId="18139" xr:uid="{00000000-0005-0000-0000-0000111C0000}"/>
    <cellStyle name="Normal 4 2 2 4 5 11" xfId="31631" xr:uid="{00000000-0005-0000-0000-0000121C0000}"/>
    <cellStyle name="Normal 4 2 2 4 5 12" xfId="13803" xr:uid="{00000000-0005-0000-0000-0000131C0000}"/>
    <cellStyle name="Normal 4 2 2 4 5 2" xfId="591" xr:uid="{00000000-0005-0000-0000-0000141C0000}"/>
    <cellStyle name="Normal 4 2 2 4 5 2 10" xfId="14031" xr:uid="{00000000-0005-0000-0000-0000151C0000}"/>
    <cellStyle name="Normal 4 2 2 4 5 2 2" xfId="1025" xr:uid="{00000000-0005-0000-0000-0000161C0000}"/>
    <cellStyle name="Normal 4 2 2 4 5 2 2 2" xfId="3061" xr:uid="{00000000-0005-0000-0000-0000171C0000}"/>
    <cellStyle name="Normal 4 2 2 4 5 2 2 2 2" xfId="7478" xr:uid="{00000000-0005-0000-0000-0000181C0000}"/>
    <cellStyle name="Normal 4 2 2 4 5 2 2 2 2 2" xfId="13511" xr:uid="{00000000-0005-0000-0000-0000191C0000}"/>
    <cellStyle name="Normal 4 2 2 4 5 2 2 2 2 2 2" xfId="44796" xr:uid="{00000000-0005-0000-0000-00001A1C0000}"/>
    <cellStyle name="Normal 4 2 2 4 5 2 2 2 2 2 3" xfId="31386" xr:uid="{00000000-0005-0000-0000-00001B1C0000}"/>
    <cellStyle name="Normal 4 2 2 4 5 2 2 2 2 3" xfId="38824" xr:uid="{00000000-0005-0000-0000-00001C1C0000}"/>
    <cellStyle name="Normal 4 2 2 4 5 2 2 2 2 4" xfId="25414" xr:uid="{00000000-0005-0000-0000-00001D1C0000}"/>
    <cellStyle name="Normal 4 2 2 4 5 2 2 2 3" xfId="10464" xr:uid="{00000000-0005-0000-0000-00001E1C0000}"/>
    <cellStyle name="Normal 4 2 2 4 5 2 2 2 3 2" xfId="41810" xr:uid="{00000000-0005-0000-0000-00001F1C0000}"/>
    <cellStyle name="Normal 4 2 2 4 5 2 2 2 3 3" xfId="28400" xr:uid="{00000000-0005-0000-0000-0000201C0000}"/>
    <cellStyle name="Normal 4 2 2 4 5 2 2 2 4" xfId="20998" xr:uid="{00000000-0005-0000-0000-0000211C0000}"/>
    <cellStyle name="Normal 4 2 2 4 5 2 2 2 5" xfId="35840" xr:uid="{00000000-0005-0000-0000-0000221C0000}"/>
    <cellStyle name="Normal 4 2 2 4 5 2 2 2 6" xfId="18012" xr:uid="{00000000-0005-0000-0000-0000231C0000}"/>
    <cellStyle name="Normal 4 2 2 4 5 2 2 3" xfId="5486" xr:uid="{00000000-0005-0000-0000-0000241C0000}"/>
    <cellStyle name="Normal 4 2 2 4 5 2 2 3 2" xfId="11520" xr:uid="{00000000-0005-0000-0000-0000251C0000}"/>
    <cellStyle name="Normal 4 2 2 4 5 2 2 3 2 2" xfId="42805" xr:uid="{00000000-0005-0000-0000-0000261C0000}"/>
    <cellStyle name="Normal 4 2 2 4 5 2 2 3 2 3" xfId="29395" xr:uid="{00000000-0005-0000-0000-0000271C0000}"/>
    <cellStyle name="Normal 4 2 2 4 5 2 2 3 3" xfId="23423" xr:uid="{00000000-0005-0000-0000-0000281C0000}"/>
    <cellStyle name="Normal 4 2 2 4 5 2 2 3 4" xfId="33849" xr:uid="{00000000-0005-0000-0000-0000291C0000}"/>
    <cellStyle name="Normal 4 2 2 4 5 2 2 3 5" xfId="16021" xr:uid="{00000000-0005-0000-0000-00002A1C0000}"/>
    <cellStyle name="Normal 4 2 2 4 5 2 2 4" xfId="4491" xr:uid="{00000000-0005-0000-0000-00002B1C0000}"/>
    <cellStyle name="Normal 4 2 2 4 5 2 2 4 2" xfId="37270" xr:uid="{00000000-0005-0000-0000-00002C1C0000}"/>
    <cellStyle name="Normal 4 2 2 4 5 2 2 4 3" xfId="22428" xr:uid="{00000000-0005-0000-0000-00002D1C0000}"/>
    <cellStyle name="Normal 4 2 2 4 5 2 2 5" xfId="8473" xr:uid="{00000000-0005-0000-0000-00002E1C0000}"/>
    <cellStyle name="Normal 4 2 2 4 5 2 2 5 2" xfId="39819" xr:uid="{00000000-0005-0000-0000-00002F1C0000}"/>
    <cellStyle name="Normal 4 2 2 4 5 2 2 5 3" xfId="26409" xr:uid="{00000000-0005-0000-0000-0000301C0000}"/>
    <cellStyle name="Normal 4 2 2 4 5 2 2 6" xfId="19007" xr:uid="{00000000-0005-0000-0000-0000311C0000}"/>
    <cellStyle name="Normal 4 2 2 4 5 2 2 7" xfId="32854" xr:uid="{00000000-0005-0000-0000-0000321C0000}"/>
    <cellStyle name="Normal 4 2 2 4 5 2 2 8" xfId="15026" xr:uid="{00000000-0005-0000-0000-0000331C0000}"/>
    <cellStyle name="Normal 4 2 2 4 5 2 3" xfId="1630" xr:uid="{00000000-0005-0000-0000-0000341C0000}"/>
    <cellStyle name="Normal 4 2 2 4 5 2 3 2" xfId="2627" xr:uid="{00000000-0005-0000-0000-0000351C0000}"/>
    <cellStyle name="Normal 4 2 2 4 5 2 3 2 2" xfId="7044" xr:uid="{00000000-0005-0000-0000-0000361C0000}"/>
    <cellStyle name="Normal 4 2 2 4 5 2 3 2 2 2" xfId="13077" xr:uid="{00000000-0005-0000-0000-0000371C0000}"/>
    <cellStyle name="Normal 4 2 2 4 5 2 3 2 2 2 2" xfId="44362" xr:uid="{00000000-0005-0000-0000-0000381C0000}"/>
    <cellStyle name="Normal 4 2 2 4 5 2 3 2 2 2 3" xfId="30952" xr:uid="{00000000-0005-0000-0000-0000391C0000}"/>
    <cellStyle name="Normal 4 2 2 4 5 2 3 2 2 3" xfId="38390" xr:uid="{00000000-0005-0000-0000-00003A1C0000}"/>
    <cellStyle name="Normal 4 2 2 4 5 2 3 2 2 4" xfId="24980" xr:uid="{00000000-0005-0000-0000-00003B1C0000}"/>
    <cellStyle name="Normal 4 2 2 4 5 2 3 2 3" xfId="10030" xr:uid="{00000000-0005-0000-0000-00003C1C0000}"/>
    <cellStyle name="Normal 4 2 2 4 5 2 3 2 3 2" xfId="41376" xr:uid="{00000000-0005-0000-0000-00003D1C0000}"/>
    <cellStyle name="Normal 4 2 2 4 5 2 3 2 3 3" xfId="27966" xr:uid="{00000000-0005-0000-0000-00003E1C0000}"/>
    <cellStyle name="Normal 4 2 2 4 5 2 3 2 4" xfId="20564" xr:uid="{00000000-0005-0000-0000-00003F1C0000}"/>
    <cellStyle name="Normal 4 2 2 4 5 2 3 2 5" xfId="35406" xr:uid="{00000000-0005-0000-0000-0000401C0000}"/>
    <cellStyle name="Normal 4 2 2 4 5 2 3 2 6" xfId="17578" xr:uid="{00000000-0005-0000-0000-0000411C0000}"/>
    <cellStyle name="Normal 4 2 2 4 5 2 3 3" xfId="6048" xr:uid="{00000000-0005-0000-0000-0000421C0000}"/>
    <cellStyle name="Normal 4 2 2 4 5 2 3 3 2" xfId="12081" xr:uid="{00000000-0005-0000-0000-0000431C0000}"/>
    <cellStyle name="Normal 4 2 2 4 5 2 3 3 2 2" xfId="43366" xr:uid="{00000000-0005-0000-0000-0000441C0000}"/>
    <cellStyle name="Normal 4 2 2 4 5 2 3 3 2 3" xfId="29956" xr:uid="{00000000-0005-0000-0000-0000451C0000}"/>
    <cellStyle name="Normal 4 2 2 4 5 2 3 3 3" xfId="23984" xr:uid="{00000000-0005-0000-0000-0000461C0000}"/>
    <cellStyle name="Normal 4 2 2 4 5 2 3 3 4" xfId="34410" xr:uid="{00000000-0005-0000-0000-0000471C0000}"/>
    <cellStyle name="Normal 4 2 2 4 5 2 3 3 5" xfId="16582" xr:uid="{00000000-0005-0000-0000-0000481C0000}"/>
    <cellStyle name="Normal 4 2 2 4 5 2 3 4" xfId="4057" xr:uid="{00000000-0005-0000-0000-0000491C0000}"/>
    <cellStyle name="Normal 4 2 2 4 5 2 3 4 2" xfId="36836" xr:uid="{00000000-0005-0000-0000-00004A1C0000}"/>
    <cellStyle name="Normal 4 2 2 4 5 2 3 4 3" xfId="21994" xr:uid="{00000000-0005-0000-0000-00004B1C0000}"/>
    <cellStyle name="Normal 4 2 2 4 5 2 3 5" xfId="9034" xr:uid="{00000000-0005-0000-0000-00004C1C0000}"/>
    <cellStyle name="Normal 4 2 2 4 5 2 3 5 2" xfId="40380" xr:uid="{00000000-0005-0000-0000-00004D1C0000}"/>
    <cellStyle name="Normal 4 2 2 4 5 2 3 5 3" xfId="26970" xr:uid="{00000000-0005-0000-0000-00004E1C0000}"/>
    <cellStyle name="Normal 4 2 2 4 5 2 3 6" xfId="19568" xr:uid="{00000000-0005-0000-0000-00004F1C0000}"/>
    <cellStyle name="Normal 4 2 2 4 5 2 3 7" xfId="32420" xr:uid="{00000000-0005-0000-0000-0000501C0000}"/>
    <cellStyle name="Normal 4 2 2 4 5 2 3 8" xfId="14592" xr:uid="{00000000-0005-0000-0000-0000511C0000}"/>
    <cellStyle name="Normal 4 2 2 4 5 2 4" xfId="2065" xr:uid="{00000000-0005-0000-0000-0000521C0000}"/>
    <cellStyle name="Normal 4 2 2 4 5 2 4 2" xfId="6483" xr:uid="{00000000-0005-0000-0000-0000531C0000}"/>
    <cellStyle name="Normal 4 2 2 4 5 2 4 2 2" xfId="12516" xr:uid="{00000000-0005-0000-0000-0000541C0000}"/>
    <cellStyle name="Normal 4 2 2 4 5 2 4 2 2 2" xfId="43801" xr:uid="{00000000-0005-0000-0000-0000551C0000}"/>
    <cellStyle name="Normal 4 2 2 4 5 2 4 2 2 3" xfId="30391" xr:uid="{00000000-0005-0000-0000-0000561C0000}"/>
    <cellStyle name="Normal 4 2 2 4 5 2 4 2 3" xfId="37829" xr:uid="{00000000-0005-0000-0000-0000571C0000}"/>
    <cellStyle name="Normal 4 2 2 4 5 2 4 2 4" xfId="24419" xr:uid="{00000000-0005-0000-0000-0000581C0000}"/>
    <cellStyle name="Normal 4 2 2 4 5 2 4 3" xfId="9469" xr:uid="{00000000-0005-0000-0000-0000591C0000}"/>
    <cellStyle name="Normal 4 2 2 4 5 2 4 3 2" xfId="40815" xr:uid="{00000000-0005-0000-0000-00005A1C0000}"/>
    <cellStyle name="Normal 4 2 2 4 5 2 4 3 3" xfId="27405" xr:uid="{00000000-0005-0000-0000-00005B1C0000}"/>
    <cellStyle name="Normal 4 2 2 4 5 2 4 4" xfId="20003" xr:uid="{00000000-0005-0000-0000-00005C1C0000}"/>
    <cellStyle name="Normal 4 2 2 4 5 2 4 5" xfId="34845" xr:uid="{00000000-0005-0000-0000-00005D1C0000}"/>
    <cellStyle name="Normal 4 2 2 4 5 2 4 6" xfId="17017" xr:uid="{00000000-0005-0000-0000-00005E1C0000}"/>
    <cellStyle name="Normal 4 2 2 4 5 2 5" xfId="5052" xr:uid="{00000000-0005-0000-0000-00005F1C0000}"/>
    <cellStyle name="Normal 4 2 2 4 5 2 5 2" xfId="11087" xr:uid="{00000000-0005-0000-0000-0000601C0000}"/>
    <cellStyle name="Normal 4 2 2 4 5 2 5 2 2" xfId="42372" xr:uid="{00000000-0005-0000-0000-0000611C0000}"/>
    <cellStyle name="Normal 4 2 2 4 5 2 5 2 3" xfId="28962" xr:uid="{00000000-0005-0000-0000-0000621C0000}"/>
    <cellStyle name="Normal 4 2 2 4 5 2 5 3" xfId="22989" xr:uid="{00000000-0005-0000-0000-0000631C0000}"/>
    <cellStyle name="Normal 4 2 2 4 5 2 5 4" xfId="33415" xr:uid="{00000000-0005-0000-0000-0000641C0000}"/>
    <cellStyle name="Normal 4 2 2 4 5 2 5 5" xfId="15587" xr:uid="{00000000-0005-0000-0000-0000651C0000}"/>
    <cellStyle name="Normal 4 2 2 4 5 2 6" xfId="3496" xr:uid="{00000000-0005-0000-0000-0000661C0000}"/>
    <cellStyle name="Normal 4 2 2 4 5 2 6 2" xfId="36275" xr:uid="{00000000-0005-0000-0000-0000671C0000}"/>
    <cellStyle name="Normal 4 2 2 4 5 2 6 3" xfId="21433" xr:uid="{00000000-0005-0000-0000-0000681C0000}"/>
    <cellStyle name="Normal 4 2 2 4 5 2 7" xfId="8039" xr:uid="{00000000-0005-0000-0000-0000691C0000}"/>
    <cellStyle name="Normal 4 2 2 4 5 2 7 2" xfId="39385" xr:uid="{00000000-0005-0000-0000-00006A1C0000}"/>
    <cellStyle name="Normal 4 2 2 4 5 2 7 3" xfId="25975" xr:uid="{00000000-0005-0000-0000-00006B1C0000}"/>
    <cellStyle name="Normal 4 2 2 4 5 2 8" xfId="18573" xr:uid="{00000000-0005-0000-0000-00006C1C0000}"/>
    <cellStyle name="Normal 4 2 2 4 5 2 9" xfId="31859" xr:uid="{00000000-0005-0000-0000-00006D1C0000}"/>
    <cellStyle name="Normal 4 2 2 4 5 3" xfId="363" xr:uid="{00000000-0005-0000-0000-00006E1C0000}"/>
    <cellStyle name="Normal 4 2 2 4 5 3 2" xfId="1402" xr:uid="{00000000-0005-0000-0000-00006F1C0000}"/>
    <cellStyle name="Normal 4 2 2 4 5 3 2 2" xfId="5820" xr:uid="{00000000-0005-0000-0000-0000701C0000}"/>
    <cellStyle name="Normal 4 2 2 4 5 3 2 2 2" xfId="11853" xr:uid="{00000000-0005-0000-0000-0000711C0000}"/>
    <cellStyle name="Normal 4 2 2 4 5 3 2 2 2 2" xfId="43138" xr:uid="{00000000-0005-0000-0000-0000721C0000}"/>
    <cellStyle name="Normal 4 2 2 4 5 3 2 2 2 3" xfId="29728" xr:uid="{00000000-0005-0000-0000-0000731C0000}"/>
    <cellStyle name="Normal 4 2 2 4 5 3 2 2 3" xfId="37473" xr:uid="{00000000-0005-0000-0000-0000741C0000}"/>
    <cellStyle name="Normal 4 2 2 4 5 3 2 2 4" xfId="23756" xr:uid="{00000000-0005-0000-0000-0000751C0000}"/>
    <cellStyle name="Normal 4 2 2 4 5 3 2 3" xfId="8806" xr:uid="{00000000-0005-0000-0000-0000761C0000}"/>
    <cellStyle name="Normal 4 2 2 4 5 3 2 3 2" xfId="40152" xr:uid="{00000000-0005-0000-0000-0000771C0000}"/>
    <cellStyle name="Normal 4 2 2 4 5 3 2 3 3" xfId="26742" xr:uid="{00000000-0005-0000-0000-0000781C0000}"/>
    <cellStyle name="Normal 4 2 2 4 5 3 2 4" xfId="19340" xr:uid="{00000000-0005-0000-0000-0000791C0000}"/>
    <cellStyle name="Normal 4 2 2 4 5 3 2 5" xfId="34182" xr:uid="{00000000-0005-0000-0000-00007A1C0000}"/>
    <cellStyle name="Normal 4 2 2 4 5 3 2 6" xfId="16354" xr:uid="{00000000-0005-0000-0000-00007B1C0000}"/>
    <cellStyle name="Normal 4 2 2 4 5 3 3" xfId="2399" xr:uid="{00000000-0005-0000-0000-00007C1C0000}"/>
    <cellStyle name="Normal 4 2 2 4 5 3 3 2" xfId="6816" xr:uid="{00000000-0005-0000-0000-00007D1C0000}"/>
    <cellStyle name="Normal 4 2 2 4 5 3 3 2 2" xfId="12849" xr:uid="{00000000-0005-0000-0000-00007E1C0000}"/>
    <cellStyle name="Normal 4 2 2 4 5 3 3 2 2 2" xfId="44134" xr:uid="{00000000-0005-0000-0000-00007F1C0000}"/>
    <cellStyle name="Normal 4 2 2 4 5 3 3 2 2 3" xfId="30724" xr:uid="{00000000-0005-0000-0000-0000801C0000}"/>
    <cellStyle name="Normal 4 2 2 4 5 3 3 2 3" xfId="38162" xr:uid="{00000000-0005-0000-0000-0000811C0000}"/>
    <cellStyle name="Normal 4 2 2 4 5 3 3 2 4" xfId="24752" xr:uid="{00000000-0005-0000-0000-0000821C0000}"/>
    <cellStyle name="Normal 4 2 2 4 5 3 3 3" xfId="9802" xr:uid="{00000000-0005-0000-0000-0000831C0000}"/>
    <cellStyle name="Normal 4 2 2 4 5 3 3 3 2" xfId="41148" xr:uid="{00000000-0005-0000-0000-0000841C0000}"/>
    <cellStyle name="Normal 4 2 2 4 5 3 3 3 3" xfId="27738" xr:uid="{00000000-0005-0000-0000-0000851C0000}"/>
    <cellStyle name="Normal 4 2 2 4 5 3 3 4" xfId="20336" xr:uid="{00000000-0005-0000-0000-0000861C0000}"/>
    <cellStyle name="Normal 4 2 2 4 5 3 3 5" xfId="35178" xr:uid="{00000000-0005-0000-0000-0000871C0000}"/>
    <cellStyle name="Normal 4 2 2 4 5 3 3 6" xfId="17350" xr:uid="{00000000-0005-0000-0000-0000881C0000}"/>
    <cellStyle name="Normal 4 2 2 4 5 3 4" xfId="4824" xr:uid="{00000000-0005-0000-0000-0000891C0000}"/>
    <cellStyle name="Normal 4 2 2 4 5 3 4 2" xfId="10859" xr:uid="{00000000-0005-0000-0000-00008A1C0000}"/>
    <cellStyle name="Normal 4 2 2 4 5 3 4 2 2" xfId="42144" xr:uid="{00000000-0005-0000-0000-00008B1C0000}"/>
    <cellStyle name="Normal 4 2 2 4 5 3 4 2 3" xfId="28734" xr:uid="{00000000-0005-0000-0000-00008C1C0000}"/>
    <cellStyle name="Normal 4 2 2 4 5 3 4 3" xfId="22761" xr:uid="{00000000-0005-0000-0000-00008D1C0000}"/>
    <cellStyle name="Normal 4 2 2 4 5 3 4 4" xfId="33187" xr:uid="{00000000-0005-0000-0000-00008E1C0000}"/>
    <cellStyle name="Normal 4 2 2 4 5 3 4 5" xfId="15359" xr:uid="{00000000-0005-0000-0000-00008F1C0000}"/>
    <cellStyle name="Normal 4 2 2 4 5 3 5" xfId="3829" xr:uid="{00000000-0005-0000-0000-0000901C0000}"/>
    <cellStyle name="Normal 4 2 2 4 5 3 5 2" xfId="36608" xr:uid="{00000000-0005-0000-0000-0000911C0000}"/>
    <cellStyle name="Normal 4 2 2 4 5 3 5 3" xfId="21766" xr:uid="{00000000-0005-0000-0000-0000921C0000}"/>
    <cellStyle name="Normal 4 2 2 4 5 3 6" xfId="7811" xr:uid="{00000000-0005-0000-0000-0000931C0000}"/>
    <cellStyle name="Normal 4 2 2 4 5 3 6 2" xfId="39157" xr:uid="{00000000-0005-0000-0000-0000941C0000}"/>
    <cellStyle name="Normal 4 2 2 4 5 3 6 3" xfId="25747" xr:uid="{00000000-0005-0000-0000-0000951C0000}"/>
    <cellStyle name="Normal 4 2 2 4 5 3 7" xfId="18345" xr:uid="{00000000-0005-0000-0000-0000961C0000}"/>
    <cellStyle name="Normal 4 2 2 4 5 3 8" xfId="32192" xr:uid="{00000000-0005-0000-0000-0000971C0000}"/>
    <cellStyle name="Normal 4 2 2 4 5 3 9" xfId="14364" xr:uid="{00000000-0005-0000-0000-0000981C0000}"/>
    <cellStyle name="Normal 4 2 2 4 5 4" xfId="797" xr:uid="{00000000-0005-0000-0000-0000991C0000}"/>
    <cellStyle name="Normal 4 2 2 4 5 4 2" xfId="2833" xr:uid="{00000000-0005-0000-0000-00009A1C0000}"/>
    <cellStyle name="Normal 4 2 2 4 5 4 2 2" xfId="7250" xr:uid="{00000000-0005-0000-0000-00009B1C0000}"/>
    <cellStyle name="Normal 4 2 2 4 5 4 2 2 2" xfId="13283" xr:uid="{00000000-0005-0000-0000-00009C1C0000}"/>
    <cellStyle name="Normal 4 2 2 4 5 4 2 2 2 2" xfId="44568" xr:uid="{00000000-0005-0000-0000-00009D1C0000}"/>
    <cellStyle name="Normal 4 2 2 4 5 4 2 2 2 3" xfId="31158" xr:uid="{00000000-0005-0000-0000-00009E1C0000}"/>
    <cellStyle name="Normal 4 2 2 4 5 4 2 2 3" xfId="38596" xr:uid="{00000000-0005-0000-0000-00009F1C0000}"/>
    <cellStyle name="Normal 4 2 2 4 5 4 2 2 4" xfId="25186" xr:uid="{00000000-0005-0000-0000-0000A01C0000}"/>
    <cellStyle name="Normal 4 2 2 4 5 4 2 3" xfId="10236" xr:uid="{00000000-0005-0000-0000-0000A11C0000}"/>
    <cellStyle name="Normal 4 2 2 4 5 4 2 3 2" xfId="41582" xr:uid="{00000000-0005-0000-0000-0000A21C0000}"/>
    <cellStyle name="Normal 4 2 2 4 5 4 2 3 3" xfId="28172" xr:uid="{00000000-0005-0000-0000-0000A31C0000}"/>
    <cellStyle name="Normal 4 2 2 4 5 4 2 4" xfId="20770" xr:uid="{00000000-0005-0000-0000-0000A41C0000}"/>
    <cellStyle name="Normal 4 2 2 4 5 4 2 5" xfId="35612" xr:uid="{00000000-0005-0000-0000-0000A51C0000}"/>
    <cellStyle name="Normal 4 2 2 4 5 4 2 6" xfId="17784" xr:uid="{00000000-0005-0000-0000-0000A61C0000}"/>
    <cellStyle name="Normal 4 2 2 4 5 4 3" xfId="5258" xr:uid="{00000000-0005-0000-0000-0000A71C0000}"/>
    <cellStyle name="Normal 4 2 2 4 5 4 3 2" xfId="11292" xr:uid="{00000000-0005-0000-0000-0000A81C0000}"/>
    <cellStyle name="Normal 4 2 2 4 5 4 3 2 2" xfId="42577" xr:uid="{00000000-0005-0000-0000-0000A91C0000}"/>
    <cellStyle name="Normal 4 2 2 4 5 4 3 2 3" xfId="29167" xr:uid="{00000000-0005-0000-0000-0000AA1C0000}"/>
    <cellStyle name="Normal 4 2 2 4 5 4 3 3" xfId="23195" xr:uid="{00000000-0005-0000-0000-0000AB1C0000}"/>
    <cellStyle name="Normal 4 2 2 4 5 4 3 4" xfId="33621" xr:uid="{00000000-0005-0000-0000-0000AC1C0000}"/>
    <cellStyle name="Normal 4 2 2 4 5 4 3 5" xfId="15793" xr:uid="{00000000-0005-0000-0000-0000AD1C0000}"/>
    <cellStyle name="Normal 4 2 2 4 5 4 4" xfId="4263" xr:uid="{00000000-0005-0000-0000-0000AE1C0000}"/>
    <cellStyle name="Normal 4 2 2 4 5 4 4 2" xfId="37042" xr:uid="{00000000-0005-0000-0000-0000AF1C0000}"/>
    <cellStyle name="Normal 4 2 2 4 5 4 4 3" xfId="22200" xr:uid="{00000000-0005-0000-0000-0000B01C0000}"/>
    <cellStyle name="Normal 4 2 2 4 5 4 5" xfId="8245" xr:uid="{00000000-0005-0000-0000-0000B11C0000}"/>
    <cellStyle name="Normal 4 2 2 4 5 4 5 2" xfId="39591" xr:uid="{00000000-0005-0000-0000-0000B21C0000}"/>
    <cellStyle name="Normal 4 2 2 4 5 4 5 3" xfId="26181" xr:uid="{00000000-0005-0000-0000-0000B31C0000}"/>
    <cellStyle name="Normal 4 2 2 4 5 4 6" xfId="18779" xr:uid="{00000000-0005-0000-0000-0000B41C0000}"/>
    <cellStyle name="Normal 4 2 2 4 5 4 7" xfId="32626" xr:uid="{00000000-0005-0000-0000-0000B51C0000}"/>
    <cellStyle name="Normal 4 2 2 4 5 4 8" xfId="14798" xr:uid="{00000000-0005-0000-0000-0000B61C0000}"/>
    <cellStyle name="Normal 4 2 2 4 5 5" xfId="1196" xr:uid="{00000000-0005-0000-0000-0000B71C0000}"/>
    <cellStyle name="Normal 4 2 2 4 5 5 2" xfId="2193" xr:uid="{00000000-0005-0000-0000-0000B81C0000}"/>
    <cellStyle name="Normal 4 2 2 4 5 5 2 2" xfId="6610" xr:uid="{00000000-0005-0000-0000-0000B91C0000}"/>
    <cellStyle name="Normal 4 2 2 4 5 5 2 2 2" xfId="12643" xr:uid="{00000000-0005-0000-0000-0000BA1C0000}"/>
    <cellStyle name="Normal 4 2 2 4 5 5 2 2 2 2" xfId="43928" xr:uid="{00000000-0005-0000-0000-0000BB1C0000}"/>
    <cellStyle name="Normal 4 2 2 4 5 5 2 2 2 3" xfId="30518" xr:uid="{00000000-0005-0000-0000-0000BC1C0000}"/>
    <cellStyle name="Normal 4 2 2 4 5 5 2 2 3" xfId="37956" xr:uid="{00000000-0005-0000-0000-0000BD1C0000}"/>
    <cellStyle name="Normal 4 2 2 4 5 5 2 2 4" xfId="24546" xr:uid="{00000000-0005-0000-0000-0000BE1C0000}"/>
    <cellStyle name="Normal 4 2 2 4 5 5 2 3" xfId="9596" xr:uid="{00000000-0005-0000-0000-0000BF1C0000}"/>
    <cellStyle name="Normal 4 2 2 4 5 5 2 3 2" xfId="40942" xr:uid="{00000000-0005-0000-0000-0000C01C0000}"/>
    <cellStyle name="Normal 4 2 2 4 5 5 2 3 3" xfId="27532" xr:uid="{00000000-0005-0000-0000-0000C11C0000}"/>
    <cellStyle name="Normal 4 2 2 4 5 5 2 4" xfId="20130" xr:uid="{00000000-0005-0000-0000-0000C21C0000}"/>
    <cellStyle name="Normal 4 2 2 4 5 5 2 5" xfId="34972" xr:uid="{00000000-0005-0000-0000-0000C31C0000}"/>
    <cellStyle name="Normal 4 2 2 4 5 5 2 6" xfId="17144" xr:uid="{00000000-0005-0000-0000-0000C41C0000}"/>
    <cellStyle name="Normal 4 2 2 4 5 5 3" xfId="5614" xr:uid="{00000000-0005-0000-0000-0000C51C0000}"/>
    <cellStyle name="Normal 4 2 2 4 5 5 3 2" xfId="11647" xr:uid="{00000000-0005-0000-0000-0000C61C0000}"/>
    <cellStyle name="Normal 4 2 2 4 5 5 3 2 2" xfId="42932" xr:uid="{00000000-0005-0000-0000-0000C71C0000}"/>
    <cellStyle name="Normal 4 2 2 4 5 5 3 2 3" xfId="29522" xr:uid="{00000000-0005-0000-0000-0000C81C0000}"/>
    <cellStyle name="Normal 4 2 2 4 5 5 3 3" xfId="23550" xr:uid="{00000000-0005-0000-0000-0000C91C0000}"/>
    <cellStyle name="Normal 4 2 2 4 5 5 3 4" xfId="33976" xr:uid="{00000000-0005-0000-0000-0000CA1C0000}"/>
    <cellStyle name="Normal 4 2 2 4 5 5 3 5" xfId="16148" xr:uid="{00000000-0005-0000-0000-0000CB1C0000}"/>
    <cellStyle name="Normal 4 2 2 4 5 5 4" xfId="3623" xr:uid="{00000000-0005-0000-0000-0000CC1C0000}"/>
    <cellStyle name="Normal 4 2 2 4 5 5 4 2" xfId="36402" xr:uid="{00000000-0005-0000-0000-0000CD1C0000}"/>
    <cellStyle name="Normal 4 2 2 4 5 5 4 3" xfId="21560" xr:uid="{00000000-0005-0000-0000-0000CE1C0000}"/>
    <cellStyle name="Normal 4 2 2 4 5 5 5" xfId="8600" xr:uid="{00000000-0005-0000-0000-0000CF1C0000}"/>
    <cellStyle name="Normal 4 2 2 4 5 5 5 2" xfId="39946" xr:uid="{00000000-0005-0000-0000-0000D01C0000}"/>
    <cellStyle name="Normal 4 2 2 4 5 5 5 3" xfId="26536" xr:uid="{00000000-0005-0000-0000-0000D11C0000}"/>
    <cellStyle name="Normal 4 2 2 4 5 5 6" xfId="19134" xr:uid="{00000000-0005-0000-0000-0000D21C0000}"/>
    <cellStyle name="Normal 4 2 2 4 5 5 7" xfId="31986" xr:uid="{00000000-0005-0000-0000-0000D31C0000}"/>
    <cellStyle name="Normal 4 2 2 4 5 5 8" xfId="14158" xr:uid="{00000000-0005-0000-0000-0000D41C0000}"/>
    <cellStyle name="Normal 4 2 2 4 5 6" xfId="1837" xr:uid="{00000000-0005-0000-0000-0000D51C0000}"/>
    <cellStyle name="Normal 4 2 2 4 5 6 2" xfId="6255" xr:uid="{00000000-0005-0000-0000-0000D61C0000}"/>
    <cellStyle name="Normal 4 2 2 4 5 6 2 2" xfId="12288" xr:uid="{00000000-0005-0000-0000-0000D71C0000}"/>
    <cellStyle name="Normal 4 2 2 4 5 6 2 2 2" xfId="43573" xr:uid="{00000000-0005-0000-0000-0000D81C0000}"/>
    <cellStyle name="Normal 4 2 2 4 5 6 2 2 3" xfId="30163" xr:uid="{00000000-0005-0000-0000-0000D91C0000}"/>
    <cellStyle name="Normal 4 2 2 4 5 6 2 3" xfId="37601" xr:uid="{00000000-0005-0000-0000-0000DA1C0000}"/>
    <cellStyle name="Normal 4 2 2 4 5 6 2 4" xfId="24191" xr:uid="{00000000-0005-0000-0000-0000DB1C0000}"/>
    <cellStyle name="Normal 4 2 2 4 5 6 3" xfId="9241" xr:uid="{00000000-0005-0000-0000-0000DC1C0000}"/>
    <cellStyle name="Normal 4 2 2 4 5 6 3 2" xfId="40587" xr:uid="{00000000-0005-0000-0000-0000DD1C0000}"/>
    <cellStyle name="Normal 4 2 2 4 5 6 3 3" xfId="27177" xr:uid="{00000000-0005-0000-0000-0000DE1C0000}"/>
    <cellStyle name="Normal 4 2 2 4 5 6 4" xfId="19775" xr:uid="{00000000-0005-0000-0000-0000DF1C0000}"/>
    <cellStyle name="Normal 4 2 2 4 5 6 5" xfId="34617" xr:uid="{00000000-0005-0000-0000-0000E01C0000}"/>
    <cellStyle name="Normal 4 2 2 4 5 6 6" xfId="16789" xr:uid="{00000000-0005-0000-0000-0000E11C0000}"/>
    <cellStyle name="Normal 4 2 2 4 5 7" xfId="4618" xr:uid="{00000000-0005-0000-0000-0000E21C0000}"/>
    <cellStyle name="Normal 4 2 2 4 5 7 2" xfId="10652" xr:uid="{00000000-0005-0000-0000-0000E31C0000}"/>
    <cellStyle name="Normal 4 2 2 4 5 7 2 2" xfId="41939" xr:uid="{00000000-0005-0000-0000-0000E41C0000}"/>
    <cellStyle name="Normal 4 2 2 4 5 7 2 3" xfId="28529" xr:uid="{00000000-0005-0000-0000-0000E51C0000}"/>
    <cellStyle name="Normal 4 2 2 4 5 7 3" xfId="22555" xr:uid="{00000000-0005-0000-0000-0000E61C0000}"/>
    <cellStyle name="Normal 4 2 2 4 5 7 4" xfId="32981" xr:uid="{00000000-0005-0000-0000-0000E71C0000}"/>
    <cellStyle name="Normal 4 2 2 4 5 7 5" xfId="15153" xr:uid="{00000000-0005-0000-0000-0000E81C0000}"/>
    <cellStyle name="Normal 4 2 2 4 5 8" xfId="3268" xr:uid="{00000000-0005-0000-0000-0000E91C0000}"/>
    <cellStyle name="Normal 4 2 2 4 5 8 2" xfId="36047" xr:uid="{00000000-0005-0000-0000-0000EA1C0000}"/>
    <cellStyle name="Normal 4 2 2 4 5 8 3" xfId="21205" xr:uid="{00000000-0005-0000-0000-0000EB1C0000}"/>
    <cellStyle name="Normal 4 2 2 4 5 9" xfId="7605" xr:uid="{00000000-0005-0000-0000-0000EC1C0000}"/>
    <cellStyle name="Normal 4 2 2 4 5 9 2" xfId="38951" xr:uid="{00000000-0005-0000-0000-0000ED1C0000}"/>
    <cellStyle name="Normal 4 2 2 4 5 9 3" xfId="25541" xr:uid="{00000000-0005-0000-0000-0000EE1C0000}"/>
    <cellStyle name="Normal 4 2 2 4 6" xfId="465" xr:uid="{00000000-0005-0000-0000-0000EF1C0000}"/>
    <cellStyle name="Normal 4 2 2 4 6 10" xfId="13905" xr:uid="{00000000-0005-0000-0000-0000F01C0000}"/>
    <cellStyle name="Normal 4 2 2 4 6 2" xfId="899" xr:uid="{00000000-0005-0000-0000-0000F11C0000}"/>
    <cellStyle name="Normal 4 2 2 4 6 2 2" xfId="2935" xr:uid="{00000000-0005-0000-0000-0000F21C0000}"/>
    <cellStyle name="Normal 4 2 2 4 6 2 2 2" xfId="7352" xr:uid="{00000000-0005-0000-0000-0000F31C0000}"/>
    <cellStyle name="Normal 4 2 2 4 6 2 2 2 2" xfId="13385" xr:uid="{00000000-0005-0000-0000-0000F41C0000}"/>
    <cellStyle name="Normal 4 2 2 4 6 2 2 2 2 2" xfId="44670" xr:uid="{00000000-0005-0000-0000-0000F51C0000}"/>
    <cellStyle name="Normal 4 2 2 4 6 2 2 2 2 3" xfId="31260" xr:uid="{00000000-0005-0000-0000-0000F61C0000}"/>
    <cellStyle name="Normal 4 2 2 4 6 2 2 2 3" xfId="38698" xr:uid="{00000000-0005-0000-0000-0000F71C0000}"/>
    <cellStyle name="Normal 4 2 2 4 6 2 2 2 4" xfId="25288" xr:uid="{00000000-0005-0000-0000-0000F81C0000}"/>
    <cellStyle name="Normal 4 2 2 4 6 2 2 3" xfId="10338" xr:uid="{00000000-0005-0000-0000-0000F91C0000}"/>
    <cellStyle name="Normal 4 2 2 4 6 2 2 3 2" xfId="41684" xr:uid="{00000000-0005-0000-0000-0000FA1C0000}"/>
    <cellStyle name="Normal 4 2 2 4 6 2 2 3 3" xfId="28274" xr:uid="{00000000-0005-0000-0000-0000FB1C0000}"/>
    <cellStyle name="Normal 4 2 2 4 6 2 2 4" xfId="20872" xr:uid="{00000000-0005-0000-0000-0000FC1C0000}"/>
    <cellStyle name="Normal 4 2 2 4 6 2 2 5" xfId="35714" xr:uid="{00000000-0005-0000-0000-0000FD1C0000}"/>
    <cellStyle name="Normal 4 2 2 4 6 2 2 6" xfId="17886" xr:uid="{00000000-0005-0000-0000-0000FE1C0000}"/>
    <cellStyle name="Normal 4 2 2 4 6 2 3" xfId="5360" xr:uid="{00000000-0005-0000-0000-0000FF1C0000}"/>
    <cellStyle name="Normal 4 2 2 4 6 2 3 2" xfId="11394" xr:uid="{00000000-0005-0000-0000-0000001D0000}"/>
    <cellStyle name="Normal 4 2 2 4 6 2 3 2 2" xfId="42679" xr:uid="{00000000-0005-0000-0000-0000011D0000}"/>
    <cellStyle name="Normal 4 2 2 4 6 2 3 2 3" xfId="29269" xr:uid="{00000000-0005-0000-0000-0000021D0000}"/>
    <cellStyle name="Normal 4 2 2 4 6 2 3 3" xfId="23297" xr:uid="{00000000-0005-0000-0000-0000031D0000}"/>
    <cellStyle name="Normal 4 2 2 4 6 2 3 4" xfId="33723" xr:uid="{00000000-0005-0000-0000-0000041D0000}"/>
    <cellStyle name="Normal 4 2 2 4 6 2 3 5" xfId="15895" xr:uid="{00000000-0005-0000-0000-0000051D0000}"/>
    <cellStyle name="Normal 4 2 2 4 6 2 4" xfId="4365" xr:uid="{00000000-0005-0000-0000-0000061D0000}"/>
    <cellStyle name="Normal 4 2 2 4 6 2 4 2" xfId="37144" xr:uid="{00000000-0005-0000-0000-0000071D0000}"/>
    <cellStyle name="Normal 4 2 2 4 6 2 4 3" xfId="22302" xr:uid="{00000000-0005-0000-0000-0000081D0000}"/>
    <cellStyle name="Normal 4 2 2 4 6 2 5" xfId="8347" xr:uid="{00000000-0005-0000-0000-0000091D0000}"/>
    <cellStyle name="Normal 4 2 2 4 6 2 5 2" xfId="39693" xr:uid="{00000000-0005-0000-0000-00000A1D0000}"/>
    <cellStyle name="Normal 4 2 2 4 6 2 5 3" xfId="26283" xr:uid="{00000000-0005-0000-0000-00000B1D0000}"/>
    <cellStyle name="Normal 4 2 2 4 6 2 6" xfId="18881" xr:uid="{00000000-0005-0000-0000-00000C1D0000}"/>
    <cellStyle name="Normal 4 2 2 4 6 2 7" xfId="32728" xr:uid="{00000000-0005-0000-0000-00000D1D0000}"/>
    <cellStyle name="Normal 4 2 2 4 6 2 8" xfId="14900" xr:uid="{00000000-0005-0000-0000-00000E1D0000}"/>
    <cellStyle name="Normal 4 2 2 4 6 3" xfId="1504" xr:uid="{00000000-0005-0000-0000-00000F1D0000}"/>
    <cellStyle name="Normal 4 2 2 4 6 3 2" xfId="2501" xr:uid="{00000000-0005-0000-0000-0000101D0000}"/>
    <cellStyle name="Normal 4 2 2 4 6 3 2 2" xfId="6918" xr:uid="{00000000-0005-0000-0000-0000111D0000}"/>
    <cellStyle name="Normal 4 2 2 4 6 3 2 2 2" xfId="12951" xr:uid="{00000000-0005-0000-0000-0000121D0000}"/>
    <cellStyle name="Normal 4 2 2 4 6 3 2 2 2 2" xfId="44236" xr:uid="{00000000-0005-0000-0000-0000131D0000}"/>
    <cellStyle name="Normal 4 2 2 4 6 3 2 2 2 3" xfId="30826" xr:uid="{00000000-0005-0000-0000-0000141D0000}"/>
    <cellStyle name="Normal 4 2 2 4 6 3 2 2 3" xfId="38264" xr:uid="{00000000-0005-0000-0000-0000151D0000}"/>
    <cellStyle name="Normal 4 2 2 4 6 3 2 2 4" xfId="24854" xr:uid="{00000000-0005-0000-0000-0000161D0000}"/>
    <cellStyle name="Normal 4 2 2 4 6 3 2 3" xfId="9904" xr:uid="{00000000-0005-0000-0000-0000171D0000}"/>
    <cellStyle name="Normal 4 2 2 4 6 3 2 3 2" xfId="41250" xr:uid="{00000000-0005-0000-0000-0000181D0000}"/>
    <cellStyle name="Normal 4 2 2 4 6 3 2 3 3" xfId="27840" xr:uid="{00000000-0005-0000-0000-0000191D0000}"/>
    <cellStyle name="Normal 4 2 2 4 6 3 2 4" xfId="20438" xr:uid="{00000000-0005-0000-0000-00001A1D0000}"/>
    <cellStyle name="Normal 4 2 2 4 6 3 2 5" xfId="35280" xr:uid="{00000000-0005-0000-0000-00001B1D0000}"/>
    <cellStyle name="Normal 4 2 2 4 6 3 2 6" xfId="17452" xr:uid="{00000000-0005-0000-0000-00001C1D0000}"/>
    <cellStyle name="Normal 4 2 2 4 6 3 3" xfId="5922" xr:uid="{00000000-0005-0000-0000-00001D1D0000}"/>
    <cellStyle name="Normal 4 2 2 4 6 3 3 2" xfId="11955" xr:uid="{00000000-0005-0000-0000-00001E1D0000}"/>
    <cellStyle name="Normal 4 2 2 4 6 3 3 2 2" xfId="43240" xr:uid="{00000000-0005-0000-0000-00001F1D0000}"/>
    <cellStyle name="Normal 4 2 2 4 6 3 3 2 3" xfId="29830" xr:uid="{00000000-0005-0000-0000-0000201D0000}"/>
    <cellStyle name="Normal 4 2 2 4 6 3 3 3" xfId="23858" xr:uid="{00000000-0005-0000-0000-0000211D0000}"/>
    <cellStyle name="Normal 4 2 2 4 6 3 3 4" xfId="34284" xr:uid="{00000000-0005-0000-0000-0000221D0000}"/>
    <cellStyle name="Normal 4 2 2 4 6 3 3 5" xfId="16456" xr:uid="{00000000-0005-0000-0000-0000231D0000}"/>
    <cellStyle name="Normal 4 2 2 4 6 3 4" xfId="3931" xr:uid="{00000000-0005-0000-0000-0000241D0000}"/>
    <cellStyle name="Normal 4 2 2 4 6 3 4 2" xfId="36710" xr:uid="{00000000-0005-0000-0000-0000251D0000}"/>
    <cellStyle name="Normal 4 2 2 4 6 3 4 3" xfId="21868" xr:uid="{00000000-0005-0000-0000-0000261D0000}"/>
    <cellStyle name="Normal 4 2 2 4 6 3 5" xfId="8908" xr:uid="{00000000-0005-0000-0000-0000271D0000}"/>
    <cellStyle name="Normal 4 2 2 4 6 3 5 2" xfId="40254" xr:uid="{00000000-0005-0000-0000-0000281D0000}"/>
    <cellStyle name="Normal 4 2 2 4 6 3 5 3" xfId="26844" xr:uid="{00000000-0005-0000-0000-0000291D0000}"/>
    <cellStyle name="Normal 4 2 2 4 6 3 6" xfId="19442" xr:uid="{00000000-0005-0000-0000-00002A1D0000}"/>
    <cellStyle name="Normal 4 2 2 4 6 3 7" xfId="32294" xr:uid="{00000000-0005-0000-0000-00002B1D0000}"/>
    <cellStyle name="Normal 4 2 2 4 6 3 8" xfId="14466" xr:uid="{00000000-0005-0000-0000-00002C1D0000}"/>
    <cellStyle name="Normal 4 2 2 4 6 4" xfId="1939" xr:uid="{00000000-0005-0000-0000-00002D1D0000}"/>
    <cellStyle name="Normal 4 2 2 4 6 4 2" xfId="6357" xr:uid="{00000000-0005-0000-0000-00002E1D0000}"/>
    <cellStyle name="Normal 4 2 2 4 6 4 2 2" xfId="12390" xr:uid="{00000000-0005-0000-0000-00002F1D0000}"/>
    <cellStyle name="Normal 4 2 2 4 6 4 2 2 2" xfId="43675" xr:uid="{00000000-0005-0000-0000-0000301D0000}"/>
    <cellStyle name="Normal 4 2 2 4 6 4 2 2 3" xfId="30265" xr:uid="{00000000-0005-0000-0000-0000311D0000}"/>
    <cellStyle name="Normal 4 2 2 4 6 4 2 3" xfId="37703" xr:uid="{00000000-0005-0000-0000-0000321D0000}"/>
    <cellStyle name="Normal 4 2 2 4 6 4 2 4" xfId="24293" xr:uid="{00000000-0005-0000-0000-0000331D0000}"/>
    <cellStyle name="Normal 4 2 2 4 6 4 3" xfId="9343" xr:uid="{00000000-0005-0000-0000-0000341D0000}"/>
    <cellStyle name="Normal 4 2 2 4 6 4 3 2" xfId="40689" xr:uid="{00000000-0005-0000-0000-0000351D0000}"/>
    <cellStyle name="Normal 4 2 2 4 6 4 3 3" xfId="27279" xr:uid="{00000000-0005-0000-0000-0000361D0000}"/>
    <cellStyle name="Normal 4 2 2 4 6 4 4" xfId="19877" xr:uid="{00000000-0005-0000-0000-0000371D0000}"/>
    <cellStyle name="Normal 4 2 2 4 6 4 5" xfId="34719" xr:uid="{00000000-0005-0000-0000-0000381D0000}"/>
    <cellStyle name="Normal 4 2 2 4 6 4 6" xfId="16891" xr:uid="{00000000-0005-0000-0000-0000391D0000}"/>
    <cellStyle name="Normal 4 2 2 4 6 5" xfId="4926" xr:uid="{00000000-0005-0000-0000-00003A1D0000}"/>
    <cellStyle name="Normal 4 2 2 4 6 5 2" xfId="10961" xr:uid="{00000000-0005-0000-0000-00003B1D0000}"/>
    <cellStyle name="Normal 4 2 2 4 6 5 2 2" xfId="42246" xr:uid="{00000000-0005-0000-0000-00003C1D0000}"/>
    <cellStyle name="Normal 4 2 2 4 6 5 2 3" xfId="28836" xr:uid="{00000000-0005-0000-0000-00003D1D0000}"/>
    <cellStyle name="Normal 4 2 2 4 6 5 3" xfId="22863" xr:uid="{00000000-0005-0000-0000-00003E1D0000}"/>
    <cellStyle name="Normal 4 2 2 4 6 5 4" xfId="33289" xr:uid="{00000000-0005-0000-0000-00003F1D0000}"/>
    <cellStyle name="Normal 4 2 2 4 6 5 5" xfId="15461" xr:uid="{00000000-0005-0000-0000-0000401D0000}"/>
    <cellStyle name="Normal 4 2 2 4 6 6" xfId="3370" xr:uid="{00000000-0005-0000-0000-0000411D0000}"/>
    <cellStyle name="Normal 4 2 2 4 6 6 2" xfId="36149" xr:uid="{00000000-0005-0000-0000-0000421D0000}"/>
    <cellStyle name="Normal 4 2 2 4 6 6 3" xfId="21307" xr:uid="{00000000-0005-0000-0000-0000431D0000}"/>
    <cellStyle name="Normal 4 2 2 4 6 7" xfId="7913" xr:uid="{00000000-0005-0000-0000-0000441D0000}"/>
    <cellStyle name="Normal 4 2 2 4 6 7 2" xfId="39259" xr:uid="{00000000-0005-0000-0000-0000451D0000}"/>
    <cellStyle name="Normal 4 2 2 4 6 7 3" xfId="25849" xr:uid="{00000000-0005-0000-0000-0000461D0000}"/>
    <cellStyle name="Normal 4 2 2 4 6 8" xfId="18447" xr:uid="{00000000-0005-0000-0000-0000471D0000}"/>
    <cellStyle name="Normal 4 2 2 4 6 9" xfId="31733" xr:uid="{00000000-0005-0000-0000-0000481D0000}"/>
    <cellStyle name="Normal 4 2 2 4 7" xfId="555" xr:uid="{00000000-0005-0000-0000-0000491D0000}"/>
    <cellStyle name="Normal 4 2 2 4 7 10" xfId="13995" xr:uid="{00000000-0005-0000-0000-00004A1D0000}"/>
    <cellStyle name="Normal 4 2 2 4 7 2" xfId="989" xr:uid="{00000000-0005-0000-0000-00004B1D0000}"/>
    <cellStyle name="Normal 4 2 2 4 7 2 2" xfId="3025" xr:uid="{00000000-0005-0000-0000-00004C1D0000}"/>
    <cellStyle name="Normal 4 2 2 4 7 2 2 2" xfId="7442" xr:uid="{00000000-0005-0000-0000-00004D1D0000}"/>
    <cellStyle name="Normal 4 2 2 4 7 2 2 2 2" xfId="13475" xr:uid="{00000000-0005-0000-0000-00004E1D0000}"/>
    <cellStyle name="Normal 4 2 2 4 7 2 2 2 2 2" xfId="44760" xr:uid="{00000000-0005-0000-0000-00004F1D0000}"/>
    <cellStyle name="Normal 4 2 2 4 7 2 2 2 2 3" xfId="31350" xr:uid="{00000000-0005-0000-0000-0000501D0000}"/>
    <cellStyle name="Normal 4 2 2 4 7 2 2 2 3" xfId="38788" xr:uid="{00000000-0005-0000-0000-0000511D0000}"/>
    <cellStyle name="Normal 4 2 2 4 7 2 2 2 4" xfId="25378" xr:uid="{00000000-0005-0000-0000-0000521D0000}"/>
    <cellStyle name="Normal 4 2 2 4 7 2 2 3" xfId="10428" xr:uid="{00000000-0005-0000-0000-0000531D0000}"/>
    <cellStyle name="Normal 4 2 2 4 7 2 2 3 2" xfId="41774" xr:uid="{00000000-0005-0000-0000-0000541D0000}"/>
    <cellStyle name="Normal 4 2 2 4 7 2 2 3 3" xfId="28364" xr:uid="{00000000-0005-0000-0000-0000551D0000}"/>
    <cellStyle name="Normal 4 2 2 4 7 2 2 4" xfId="20962" xr:uid="{00000000-0005-0000-0000-0000561D0000}"/>
    <cellStyle name="Normal 4 2 2 4 7 2 2 5" xfId="35804" xr:uid="{00000000-0005-0000-0000-0000571D0000}"/>
    <cellStyle name="Normal 4 2 2 4 7 2 2 6" xfId="17976" xr:uid="{00000000-0005-0000-0000-0000581D0000}"/>
    <cellStyle name="Normal 4 2 2 4 7 2 3" xfId="5450" xr:uid="{00000000-0005-0000-0000-0000591D0000}"/>
    <cellStyle name="Normal 4 2 2 4 7 2 3 2" xfId="11484" xr:uid="{00000000-0005-0000-0000-00005A1D0000}"/>
    <cellStyle name="Normal 4 2 2 4 7 2 3 2 2" xfId="42769" xr:uid="{00000000-0005-0000-0000-00005B1D0000}"/>
    <cellStyle name="Normal 4 2 2 4 7 2 3 2 3" xfId="29359" xr:uid="{00000000-0005-0000-0000-00005C1D0000}"/>
    <cellStyle name="Normal 4 2 2 4 7 2 3 3" xfId="23387" xr:uid="{00000000-0005-0000-0000-00005D1D0000}"/>
    <cellStyle name="Normal 4 2 2 4 7 2 3 4" xfId="33813" xr:uid="{00000000-0005-0000-0000-00005E1D0000}"/>
    <cellStyle name="Normal 4 2 2 4 7 2 3 5" xfId="15985" xr:uid="{00000000-0005-0000-0000-00005F1D0000}"/>
    <cellStyle name="Normal 4 2 2 4 7 2 4" xfId="4455" xr:uid="{00000000-0005-0000-0000-0000601D0000}"/>
    <cellStyle name="Normal 4 2 2 4 7 2 4 2" xfId="37234" xr:uid="{00000000-0005-0000-0000-0000611D0000}"/>
    <cellStyle name="Normal 4 2 2 4 7 2 4 3" xfId="22392" xr:uid="{00000000-0005-0000-0000-0000621D0000}"/>
    <cellStyle name="Normal 4 2 2 4 7 2 5" xfId="8437" xr:uid="{00000000-0005-0000-0000-0000631D0000}"/>
    <cellStyle name="Normal 4 2 2 4 7 2 5 2" xfId="39783" xr:uid="{00000000-0005-0000-0000-0000641D0000}"/>
    <cellStyle name="Normal 4 2 2 4 7 2 5 3" xfId="26373" xr:uid="{00000000-0005-0000-0000-0000651D0000}"/>
    <cellStyle name="Normal 4 2 2 4 7 2 6" xfId="18971" xr:uid="{00000000-0005-0000-0000-0000661D0000}"/>
    <cellStyle name="Normal 4 2 2 4 7 2 7" xfId="32818" xr:uid="{00000000-0005-0000-0000-0000671D0000}"/>
    <cellStyle name="Normal 4 2 2 4 7 2 8" xfId="14990" xr:uid="{00000000-0005-0000-0000-0000681D0000}"/>
    <cellStyle name="Normal 4 2 2 4 7 3" xfId="1594" xr:uid="{00000000-0005-0000-0000-0000691D0000}"/>
    <cellStyle name="Normal 4 2 2 4 7 3 2" xfId="2591" xr:uid="{00000000-0005-0000-0000-00006A1D0000}"/>
    <cellStyle name="Normal 4 2 2 4 7 3 2 2" xfId="7008" xr:uid="{00000000-0005-0000-0000-00006B1D0000}"/>
    <cellStyle name="Normal 4 2 2 4 7 3 2 2 2" xfId="13041" xr:uid="{00000000-0005-0000-0000-00006C1D0000}"/>
    <cellStyle name="Normal 4 2 2 4 7 3 2 2 2 2" xfId="44326" xr:uid="{00000000-0005-0000-0000-00006D1D0000}"/>
    <cellStyle name="Normal 4 2 2 4 7 3 2 2 2 3" xfId="30916" xr:uid="{00000000-0005-0000-0000-00006E1D0000}"/>
    <cellStyle name="Normal 4 2 2 4 7 3 2 2 3" xfId="38354" xr:uid="{00000000-0005-0000-0000-00006F1D0000}"/>
    <cellStyle name="Normal 4 2 2 4 7 3 2 2 4" xfId="24944" xr:uid="{00000000-0005-0000-0000-0000701D0000}"/>
    <cellStyle name="Normal 4 2 2 4 7 3 2 3" xfId="9994" xr:uid="{00000000-0005-0000-0000-0000711D0000}"/>
    <cellStyle name="Normal 4 2 2 4 7 3 2 3 2" xfId="41340" xr:uid="{00000000-0005-0000-0000-0000721D0000}"/>
    <cellStyle name="Normal 4 2 2 4 7 3 2 3 3" xfId="27930" xr:uid="{00000000-0005-0000-0000-0000731D0000}"/>
    <cellStyle name="Normal 4 2 2 4 7 3 2 4" xfId="20528" xr:uid="{00000000-0005-0000-0000-0000741D0000}"/>
    <cellStyle name="Normal 4 2 2 4 7 3 2 5" xfId="35370" xr:uid="{00000000-0005-0000-0000-0000751D0000}"/>
    <cellStyle name="Normal 4 2 2 4 7 3 2 6" xfId="17542" xr:uid="{00000000-0005-0000-0000-0000761D0000}"/>
    <cellStyle name="Normal 4 2 2 4 7 3 3" xfId="6012" xr:uid="{00000000-0005-0000-0000-0000771D0000}"/>
    <cellStyle name="Normal 4 2 2 4 7 3 3 2" xfId="12045" xr:uid="{00000000-0005-0000-0000-0000781D0000}"/>
    <cellStyle name="Normal 4 2 2 4 7 3 3 2 2" xfId="43330" xr:uid="{00000000-0005-0000-0000-0000791D0000}"/>
    <cellStyle name="Normal 4 2 2 4 7 3 3 2 3" xfId="29920" xr:uid="{00000000-0005-0000-0000-00007A1D0000}"/>
    <cellStyle name="Normal 4 2 2 4 7 3 3 3" xfId="23948" xr:uid="{00000000-0005-0000-0000-00007B1D0000}"/>
    <cellStyle name="Normal 4 2 2 4 7 3 3 4" xfId="34374" xr:uid="{00000000-0005-0000-0000-00007C1D0000}"/>
    <cellStyle name="Normal 4 2 2 4 7 3 3 5" xfId="16546" xr:uid="{00000000-0005-0000-0000-00007D1D0000}"/>
    <cellStyle name="Normal 4 2 2 4 7 3 4" xfId="4021" xr:uid="{00000000-0005-0000-0000-00007E1D0000}"/>
    <cellStyle name="Normal 4 2 2 4 7 3 4 2" xfId="36800" xr:uid="{00000000-0005-0000-0000-00007F1D0000}"/>
    <cellStyle name="Normal 4 2 2 4 7 3 4 3" xfId="21958" xr:uid="{00000000-0005-0000-0000-0000801D0000}"/>
    <cellStyle name="Normal 4 2 2 4 7 3 5" xfId="8998" xr:uid="{00000000-0005-0000-0000-0000811D0000}"/>
    <cellStyle name="Normal 4 2 2 4 7 3 5 2" xfId="40344" xr:uid="{00000000-0005-0000-0000-0000821D0000}"/>
    <cellStyle name="Normal 4 2 2 4 7 3 5 3" xfId="26934" xr:uid="{00000000-0005-0000-0000-0000831D0000}"/>
    <cellStyle name="Normal 4 2 2 4 7 3 6" xfId="19532" xr:uid="{00000000-0005-0000-0000-0000841D0000}"/>
    <cellStyle name="Normal 4 2 2 4 7 3 7" xfId="32384" xr:uid="{00000000-0005-0000-0000-0000851D0000}"/>
    <cellStyle name="Normal 4 2 2 4 7 3 8" xfId="14556" xr:uid="{00000000-0005-0000-0000-0000861D0000}"/>
    <cellStyle name="Normal 4 2 2 4 7 4" xfId="2029" xr:uid="{00000000-0005-0000-0000-0000871D0000}"/>
    <cellStyle name="Normal 4 2 2 4 7 4 2" xfId="6447" xr:uid="{00000000-0005-0000-0000-0000881D0000}"/>
    <cellStyle name="Normal 4 2 2 4 7 4 2 2" xfId="12480" xr:uid="{00000000-0005-0000-0000-0000891D0000}"/>
    <cellStyle name="Normal 4 2 2 4 7 4 2 2 2" xfId="43765" xr:uid="{00000000-0005-0000-0000-00008A1D0000}"/>
    <cellStyle name="Normal 4 2 2 4 7 4 2 2 3" xfId="30355" xr:uid="{00000000-0005-0000-0000-00008B1D0000}"/>
    <cellStyle name="Normal 4 2 2 4 7 4 2 3" xfId="37793" xr:uid="{00000000-0005-0000-0000-00008C1D0000}"/>
    <cellStyle name="Normal 4 2 2 4 7 4 2 4" xfId="24383" xr:uid="{00000000-0005-0000-0000-00008D1D0000}"/>
    <cellStyle name="Normal 4 2 2 4 7 4 3" xfId="9433" xr:uid="{00000000-0005-0000-0000-00008E1D0000}"/>
    <cellStyle name="Normal 4 2 2 4 7 4 3 2" xfId="40779" xr:uid="{00000000-0005-0000-0000-00008F1D0000}"/>
    <cellStyle name="Normal 4 2 2 4 7 4 3 3" xfId="27369" xr:uid="{00000000-0005-0000-0000-0000901D0000}"/>
    <cellStyle name="Normal 4 2 2 4 7 4 4" xfId="19967" xr:uid="{00000000-0005-0000-0000-0000911D0000}"/>
    <cellStyle name="Normal 4 2 2 4 7 4 5" xfId="34809" xr:uid="{00000000-0005-0000-0000-0000921D0000}"/>
    <cellStyle name="Normal 4 2 2 4 7 4 6" xfId="16981" xr:uid="{00000000-0005-0000-0000-0000931D0000}"/>
    <cellStyle name="Normal 4 2 2 4 7 5" xfId="5016" xr:uid="{00000000-0005-0000-0000-0000941D0000}"/>
    <cellStyle name="Normal 4 2 2 4 7 5 2" xfId="11051" xr:uid="{00000000-0005-0000-0000-0000951D0000}"/>
    <cellStyle name="Normal 4 2 2 4 7 5 2 2" xfId="42336" xr:uid="{00000000-0005-0000-0000-0000961D0000}"/>
    <cellStyle name="Normal 4 2 2 4 7 5 2 3" xfId="28926" xr:uid="{00000000-0005-0000-0000-0000971D0000}"/>
    <cellStyle name="Normal 4 2 2 4 7 5 3" xfId="22953" xr:uid="{00000000-0005-0000-0000-0000981D0000}"/>
    <cellStyle name="Normal 4 2 2 4 7 5 4" xfId="33379" xr:uid="{00000000-0005-0000-0000-0000991D0000}"/>
    <cellStyle name="Normal 4 2 2 4 7 5 5" xfId="15551" xr:uid="{00000000-0005-0000-0000-00009A1D0000}"/>
    <cellStyle name="Normal 4 2 2 4 7 6" xfId="3460" xr:uid="{00000000-0005-0000-0000-00009B1D0000}"/>
    <cellStyle name="Normal 4 2 2 4 7 6 2" xfId="36239" xr:uid="{00000000-0005-0000-0000-00009C1D0000}"/>
    <cellStyle name="Normal 4 2 2 4 7 6 3" xfId="21397" xr:uid="{00000000-0005-0000-0000-00009D1D0000}"/>
    <cellStyle name="Normal 4 2 2 4 7 7" xfId="8003" xr:uid="{00000000-0005-0000-0000-00009E1D0000}"/>
    <cellStyle name="Normal 4 2 2 4 7 7 2" xfId="39349" xr:uid="{00000000-0005-0000-0000-00009F1D0000}"/>
    <cellStyle name="Normal 4 2 2 4 7 7 3" xfId="25939" xr:uid="{00000000-0005-0000-0000-0000A01D0000}"/>
    <cellStyle name="Normal 4 2 2 4 7 8" xfId="18537" xr:uid="{00000000-0005-0000-0000-0000A11D0000}"/>
    <cellStyle name="Normal 4 2 2 4 7 9" xfId="31823" xr:uid="{00000000-0005-0000-0000-0000A21D0000}"/>
    <cellStyle name="Normal 4 2 2 4 8" xfId="243" xr:uid="{00000000-0005-0000-0000-0000A31D0000}"/>
    <cellStyle name="Normal 4 2 2 4 8 2" xfId="1298" xr:uid="{00000000-0005-0000-0000-0000A41D0000}"/>
    <cellStyle name="Normal 4 2 2 4 8 2 2" xfId="5716" xr:uid="{00000000-0005-0000-0000-0000A51D0000}"/>
    <cellStyle name="Normal 4 2 2 4 8 2 2 2" xfId="11749" xr:uid="{00000000-0005-0000-0000-0000A61D0000}"/>
    <cellStyle name="Normal 4 2 2 4 8 2 2 2 2" xfId="43034" xr:uid="{00000000-0005-0000-0000-0000A71D0000}"/>
    <cellStyle name="Normal 4 2 2 4 8 2 2 2 3" xfId="29624" xr:uid="{00000000-0005-0000-0000-0000A81D0000}"/>
    <cellStyle name="Normal 4 2 2 4 8 2 2 3" xfId="37373" xr:uid="{00000000-0005-0000-0000-0000A91D0000}"/>
    <cellStyle name="Normal 4 2 2 4 8 2 2 4" xfId="23652" xr:uid="{00000000-0005-0000-0000-0000AA1D0000}"/>
    <cellStyle name="Normal 4 2 2 4 8 2 3" xfId="8702" xr:uid="{00000000-0005-0000-0000-0000AB1D0000}"/>
    <cellStyle name="Normal 4 2 2 4 8 2 3 2" xfId="40048" xr:uid="{00000000-0005-0000-0000-0000AC1D0000}"/>
    <cellStyle name="Normal 4 2 2 4 8 2 3 3" xfId="26638" xr:uid="{00000000-0005-0000-0000-0000AD1D0000}"/>
    <cellStyle name="Normal 4 2 2 4 8 2 4" xfId="19236" xr:uid="{00000000-0005-0000-0000-0000AE1D0000}"/>
    <cellStyle name="Normal 4 2 2 4 8 2 5" xfId="34078" xr:uid="{00000000-0005-0000-0000-0000AF1D0000}"/>
    <cellStyle name="Normal 4 2 2 4 8 2 6" xfId="16250" xr:uid="{00000000-0005-0000-0000-0000B01D0000}"/>
    <cellStyle name="Normal 4 2 2 4 8 3" xfId="2295" xr:uid="{00000000-0005-0000-0000-0000B11D0000}"/>
    <cellStyle name="Normal 4 2 2 4 8 3 2" xfId="6712" xr:uid="{00000000-0005-0000-0000-0000B21D0000}"/>
    <cellStyle name="Normal 4 2 2 4 8 3 2 2" xfId="12745" xr:uid="{00000000-0005-0000-0000-0000B31D0000}"/>
    <cellStyle name="Normal 4 2 2 4 8 3 2 2 2" xfId="44030" xr:uid="{00000000-0005-0000-0000-0000B41D0000}"/>
    <cellStyle name="Normal 4 2 2 4 8 3 2 2 3" xfId="30620" xr:uid="{00000000-0005-0000-0000-0000B51D0000}"/>
    <cellStyle name="Normal 4 2 2 4 8 3 2 3" xfId="38058" xr:uid="{00000000-0005-0000-0000-0000B61D0000}"/>
    <cellStyle name="Normal 4 2 2 4 8 3 2 4" xfId="24648" xr:uid="{00000000-0005-0000-0000-0000B71D0000}"/>
    <cellStyle name="Normal 4 2 2 4 8 3 3" xfId="9698" xr:uid="{00000000-0005-0000-0000-0000B81D0000}"/>
    <cellStyle name="Normal 4 2 2 4 8 3 3 2" xfId="41044" xr:uid="{00000000-0005-0000-0000-0000B91D0000}"/>
    <cellStyle name="Normal 4 2 2 4 8 3 3 3" xfId="27634" xr:uid="{00000000-0005-0000-0000-0000BA1D0000}"/>
    <cellStyle name="Normal 4 2 2 4 8 3 4" xfId="20232" xr:uid="{00000000-0005-0000-0000-0000BB1D0000}"/>
    <cellStyle name="Normal 4 2 2 4 8 3 5" xfId="35074" xr:uid="{00000000-0005-0000-0000-0000BC1D0000}"/>
    <cellStyle name="Normal 4 2 2 4 8 3 6" xfId="17246" xr:uid="{00000000-0005-0000-0000-0000BD1D0000}"/>
    <cellStyle name="Normal 4 2 2 4 8 4" xfId="4720" xr:uid="{00000000-0005-0000-0000-0000BE1D0000}"/>
    <cellStyle name="Normal 4 2 2 4 8 4 2" xfId="10754" xr:uid="{00000000-0005-0000-0000-0000BF1D0000}"/>
    <cellStyle name="Normal 4 2 2 4 8 4 2 2" xfId="42041" xr:uid="{00000000-0005-0000-0000-0000C01D0000}"/>
    <cellStyle name="Normal 4 2 2 4 8 4 2 3" xfId="28631" xr:uid="{00000000-0005-0000-0000-0000C11D0000}"/>
    <cellStyle name="Normal 4 2 2 4 8 4 3" xfId="22657" xr:uid="{00000000-0005-0000-0000-0000C21D0000}"/>
    <cellStyle name="Normal 4 2 2 4 8 4 4" xfId="33083" xr:uid="{00000000-0005-0000-0000-0000C31D0000}"/>
    <cellStyle name="Normal 4 2 2 4 8 4 5" xfId="15255" xr:uid="{00000000-0005-0000-0000-0000C41D0000}"/>
    <cellStyle name="Normal 4 2 2 4 8 5" xfId="3725" xr:uid="{00000000-0005-0000-0000-0000C51D0000}"/>
    <cellStyle name="Normal 4 2 2 4 8 5 2" xfId="36504" xr:uid="{00000000-0005-0000-0000-0000C61D0000}"/>
    <cellStyle name="Normal 4 2 2 4 8 5 3" xfId="21662" xr:uid="{00000000-0005-0000-0000-0000C71D0000}"/>
    <cellStyle name="Normal 4 2 2 4 8 6" xfId="7707" xr:uid="{00000000-0005-0000-0000-0000C81D0000}"/>
    <cellStyle name="Normal 4 2 2 4 8 6 2" xfId="39053" xr:uid="{00000000-0005-0000-0000-0000C91D0000}"/>
    <cellStyle name="Normal 4 2 2 4 8 6 3" xfId="25643" xr:uid="{00000000-0005-0000-0000-0000CA1D0000}"/>
    <cellStyle name="Normal 4 2 2 4 8 7" xfId="18241" xr:uid="{00000000-0005-0000-0000-0000CB1D0000}"/>
    <cellStyle name="Normal 4 2 2 4 8 8" xfId="32088" xr:uid="{00000000-0005-0000-0000-0000CC1D0000}"/>
    <cellStyle name="Normal 4 2 2 4 8 9" xfId="14260" xr:uid="{00000000-0005-0000-0000-0000CD1D0000}"/>
    <cellStyle name="Normal 4 2 2 4 9" xfId="693" xr:uid="{00000000-0005-0000-0000-0000CE1D0000}"/>
    <cellStyle name="Normal 4 2 2 4 9 2" xfId="2729" xr:uid="{00000000-0005-0000-0000-0000CF1D0000}"/>
    <cellStyle name="Normal 4 2 2 4 9 2 2" xfId="7146" xr:uid="{00000000-0005-0000-0000-0000D01D0000}"/>
    <cellStyle name="Normal 4 2 2 4 9 2 2 2" xfId="13179" xr:uid="{00000000-0005-0000-0000-0000D11D0000}"/>
    <cellStyle name="Normal 4 2 2 4 9 2 2 2 2" xfId="44464" xr:uid="{00000000-0005-0000-0000-0000D21D0000}"/>
    <cellStyle name="Normal 4 2 2 4 9 2 2 2 3" xfId="31054" xr:uid="{00000000-0005-0000-0000-0000D31D0000}"/>
    <cellStyle name="Normal 4 2 2 4 9 2 2 3" xfId="38492" xr:uid="{00000000-0005-0000-0000-0000D41D0000}"/>
    <cellStyle name="Normal 4 2 2 4 9 2 2 4" xfId="25082" xr:uid="{00000000-0005-0000-0000-0000D51D0000}"/>
    <cellStyle name="Normal 4 2 2 4 9 2 3" xfId="10132" xr:uid="{00000000-0005-0000-0000-0000D61D0000}"/>
    <cellStyle name="Normal 4 2 2 4 9 2 3 2" xfId="41478" xr:uid="{00000000-0005-0000-0000-0000D71D0000}"/>
    <cellStyle name="Normal 4 2 2 4 9 2 3 3" xfId="28068" xr:uid="{00000000-0005-0000-0000-0000D81D0000}"/>
    <cellStyle name="Normal 4 2 2 4 9 2 4" xfId="20666" xr:uid="{00000000-0005-0000-0000-0000D91D0000}"/>
    <cellStyle name="Normal 4 2 2 4 9 2 5" xfId="35508" xr:uid="{00000000-0005-0000-0000-0000DA1D0000}"/>
    <cellStyle name="Normal 4 2 2 4 9 2 6" xfId="17680" xr:uid="{00000000-0005-0000-0000-0000DB1D0000}"/>
    <cellStyle name="Normal 4 2 2 4 9 3" xfId="5154" xr:uid="{00000000-0005-0000-0000-0000DC1D0000}"/>
    <cellStyle name="Normal 4 2 2 4 9 3 2" xfId="11189" xr:uid="{00000000-0005-0000-0000-0000DD1D0000}"/>
    <cellStyle name="Normal 4 2 2 4 9 3 2 2" xfId="42474" xr:uid="{00000000-0005-0000-0000-0000DE1D0000}"/>
    <cellStyle name="Normal 4 2 2 4 9 3 2 3" xfId="29064" xr:uid="{00000000-0005-0000-0000-0000DF1D0000}"/>
    <cellStyle name="Normal 4 2 2 4 9 3 3" xfId="23091" xr:uid="{00000000-0005-0000-0000-0000E01D0000}"/>
    <cellStyle name="Normal 4 2 2 4 9 3 4" xfId="33517" xr:uid="{00000000-0005-0000-0000-0000E11D0000}"/>
    <cellStyle name="Normal 4 2 2 4 9 3 5" xfId="15689" xr:uid="{00000000-0005-0000-0000-0000E21D0000}"/>
    <cellStyle name="Normal 4 2 2 4 9 4" xfId="4159" xr:uid="{00000000-0005-0000-0000-0000E31D0000}"/>
    <cellStyle name="Normal 4 2 2 4 9 4 2" xfId="36938" xr:uid="{00000000-0005-0000-0000-0000E41D0000}"/>
    <cellStyle name="Normal 4 2 2 4 9 4 3" xfId="22096" xr:uid="{00000000-0005-0000-0000-0000E51D0000}"/>
    <cellStyle name="Normal 4 2 2 4 9 5" xfId="8141" xr:uid="{00000000-0005-0000-0000-0000E61D0000}"/>
    <cellStyle name="Normal 4 2 2 4 9 5 2" xfId="39487" xr:uid="{00000000-0005-0000-0000-0000E71D0000}"/>
    <cellStyle name="Normal 4 2 2 4 9 5 3" xfId="26077" xr:uid="{00000000-0005-0000-0000-0000E81D0000}"/>
    <cellStyle name="Normal 4 2 2 4 9 6" xfId="18675" xr:uid="{00000000-0005-0000-0000-0000E91D0000}"/>
    <cellStyle name="Normal 4 2 2 4 9 7" xfId="32522" xr:uid="{00000000-0005-0000-0000-0000EA1D0000}"/>
    <cellStyle name="Normal 4 2 2 4 9 8" xfId="14694" xr:uid="{00000000-0005-0000-0000-0000EB1D0000}"/>
    <cellStyle name="Normal 4 2 2 5" xfId="155" xr:uid="{00000000-0005-0000-0000-0000EC1D0000}"/>
    <cellStyle name="Normal 4 2 2 5 10" xfId="3178" xr:uid="{00000000-0005-0000-0000-0000ED1D0000}"/>
    <cellStyle name="Normal 4 2 2 5 10 2" xfId="35957" xr:uid="{00000000-0005-0000-0000-0000EE1D0000}"/>
    <cellStyle name="Normal 4 2 2 5 10 3" xfId="21115" xr:uid="{00000000-0005-0000-0000-0000EF1D0000}"/>
    <cellStyle name="Normal 4 2 2 5 11" xfId="7619" xr:uid="{00000000-0005-0000-0000-0000F01D0000}"/>
    <cellStyle name="Normal 4 2 2 5 11 2" xfId="38965" xr:uid="{00000000-0005-0000-0000-0000F11D0000}"/>
    <cellStyle name="Normal 4 2 2 5 11 3" xfId="25555" xr:uid="{00000000-0005-0000-0000-0000F21D0000}"/>
    <cellStyle name="Normal 4 2 2 5 12" xfId="18153" xr:uid="{00000000-0005-0000-0000-0000F31D0000}"/>
    <cellStyle name="Normal 4 2 2 5 13" xfId="31541" xr:uid="{00000000-0005-0000-0000-0000F41D0000}"/>
    <cellStyle name="Normal 4 2 2 5 14" xfId="13713" xr:uid="{00000000-0005-0000-0000-0000F51D0000}"/>
    <cellStyle name="Normal 4 2 2 5 2" xfId="377" xr:uid="{00000000-0005-0000-0000-0000F61D0000}"/>
    <cellStyle name="Normal 4 2 2 5 2 10" xfId="13817" xr:uid="{00000000-0005-0000-0000-0000F71D0000}"/>
    <cellStyle name="Normal 4 2 2 5 2 2" xfId="811" xr:uid="{00000000-0005-0000-0000-0000F81D0000}"/>
    <cellStyle name="Normal 4 2 2 5 2 2 2" xfId="2847" xr:uid="{00000000-0005-0000-0000-0000F91D0000}"/>
    <cellStyle name="Normal 4 2 2 5 2 2 2 2" xfId="7264" xr:uid="{00000000-0005-0000-0000-0000FA1D0000}"/>
    <cellStyle name="Normal 4 2 2 5 2 2 2 2 2" xfId="13297" xr:uid="{00000000-0005-0000-0000-0000FB1D0000}"/>
    <cellStyle name="Normal 4 2 2 5 2 2 2 2 2 2" xfId="44582" xr:uid="{00000000-0005-0000-0000-0000FC1D0000}"/>
    <cellStyle name="Normal 4 2 2 5 2 2 2 2 2 3" xfId="31172" xr:uid="{00000000-0005-0000-0000-0000FD1D0000}"/>
    <cellStyle name="Normal 4 2 2 5 2 2 2 2 3" xfId="38610" xr:uid="{00000000-0005-0000-0000-0000FE1D0000}"/>
    <cellStyle name="Normal 4 2 2 5 2 2 2 2 4" xfId="25200" xr:uid="{00000000-0005-0000-0000-0000FF1D0000}"/>
    <cellStyle name="Normal 4 2 2 5 2 2 2 3" xfId="10250" xr:uid="{00000000-0005-0000-0000-0000001E0000}"/>
    <cellStyle name="Normal 4 2 2 5 2 2 2 3 2" xfId="41596" xr:uid="{00000000-0005-0000-0000-0000011E0000}"/>
    <cellStyle name="Normal 4 2 2 5 2 2 2 3 3" xfId="28186" xr:uid="{00000000-0005-0000-0000-0000021E0000}"/>
    <cellStyle name="Normal 4 2 2 5 2 2 2 4" xfId="20784" xr:uid="{00000000-0005-0000-0000-0000031E0000}"/>
    <cellStyle name="Normal 4 2 2 5 2 2 2 5" xfId="35626" xr:uid="{00000000-0005-0000-0000-0000041E0000}"/>
    <cellStyle name="Normal 4 2 2 5 2 2 2 6" xfId="17798" xr:uid="{00000000-0005-0000-0000-0000051E0000}"/>
    <cellStyle name="Normal 4 2 2 5 2 2 3" xfId="5272" xr:uid="{00000000-0005-0000-0000-0000061E0000}"/>
    <cellStyle name="Normal 4 2 2 5 2 2 3 2" xfId="11306" xr:uid="{00000000-0005-0000-0000-0000071E0000}"/>
    <cellStyle name="Normal 4 2 2 5 2 2 3 2 2" xfId="42591" xr:uid="{00000000-0005-0000-0000-0000081E0000}"/>
    <cellStyle name="Normal 4 2 2 5 2 2 3 2 3" xfId="29181" xr:uid="{00000000-0005-0000-0000-0000091E0000}"/>
    <cellStyle name="Normal 4 2 2 5 2 2 3 3" xfId="23209" xr:uid="{00000000-0005-0000-0000-00000A1E0000}"/>
    <cellStyle name="Normal 4 2 2 5 2 2 3 4" xfId="33635" xr:uid="{00000000-0005-0000-0000-00000B1E0000}"/>
    <cellStyle name="Normal 4 2 2 5 2 2 3 5" xfId="15807" xr:uid="{00000000-0005-0000-0000-00000C1E0000}"/>
    <cellStyle name="Normal 4 2 2 5 2 2 4" xfId="4277" xr:uid="{00000000-0005-0000-0000-00000D1E0000}"/>
    <cellStyle name="Normal 4 2 2 5 2 2 4 2" xfId="37056" xr:uid="{00000000-0005-0000-0000-00000E1E0000}"/>
    <cellStyle name="Normal 4 2 2 5 2 2 4 3" xfId="22214" xr:uid="{00000000-0005-0000-0000-00000F1E0000}"/>
    <cellStyle name="Normal 4 2 2 5 2 2 5" xfId="8259" xr:uid="{00000000-0005-0000-0000-0000101E0000}"/>
    <cellStyle name="Normal 4 2 2 5 2 2 5 2" xfId="39605" xr:uid="{00000000-0005-0000-0000-0000111E0000}"/>
    <cellStyle name="Normal 4 2 2 5 2 2 5 3" xfId="26195" xr:uid="{00000000-0005-0000-0000-0000121E0000}"/>
    <cellStyle name="Normal 4 2 2 5 2 2 6" xfId="18793" xr:uid="{00000000-0005-0000-0000-0000131E0000}"/>
    <cellStyle name="Normal 4 2 2 5 2 2 7" xfId="32640" xr:uid="{00000000-0005-0000-0000-0000141E0000}"/>
    <cellStyle name="Normal 4 2 2 5 2 2 8" xfId="14812" xr:uid="{00000000-0005-0000-0000-0000151E0000}"/>
    <cellStyle name="Normal 4 2 2 5 2 3" xfId="1416" xr:uid="{00000000-0005-0000-0000-0000161E0000}"/>
    <cellStyle name="Normal 4 2 2 5 2 3 2" xfId="2413" xr:uid="{00000000-0005-0000-0000-0000171E0000}"/>
    <cellStyle name="Normal 4 2 2 5 2 3 2 2" xfId="6830" xr:uid="{00000000-0005-0000-0000-0000181E0000}"/>
    <cellStyle name="Normal 4 2 2 5 2 3 2 2 2" xfId="12863" xr:uid="{00000000-0005-0000-0000-0000191E0000}"/>
    <cellStyle name="Normal 4 2 2 5 2 3 2 2 2 2" xfId="44148" xr:uid="{00000000-0005-0000-0000-00001A1E0000}"/>
    <cellStyle name="Normal 4 2 2 5 2 3 2 2 2 3" xfId="30738" xr:uid="{00000000-0005-0000-0000-00001B1E0000}"/>
    <cellStyle name="Normal 4 2 2 5 2 3 2 2 3" xfId="38176" xr:uid="{00000000-0005-0000-0000-00001C1E0000}"/>
    <cellStyle name="Normal 4 2 2 5 2 3 2 2 4" xfId="24766" xr:uid="{00000000-0005-0000-0000-00001D1E0000}"/>
    <cellStyle name="Normal 4 2 2 5 2 3 2 3" xfId="9816" xr:uid="{00000000-0005-0000-0000-00001E1E0000}"/>
    <cellStyle name="Normal 4 2 2 5 2 3 2 3 2" xfId="41162" xr:uid="{00000000-0005-0000-0000-00001F1E0000}"/>
    <cellStyle name="Normal 4 2 2 5 2 3 2 3 3" xfId="27752" xr:uid="{00000000-0005-0000-0000-0000201E0000}"/>
    <cellStyle name="Normal 4 2 2 5 2 3 2 4" xfId="20350" xr:uid="{00000000-0005-0000-0000-0000211E0000}"/>
    <cellStyle name="Normal 4 2 2 5 2 3 2 5" xfId="35192" xr:uid="{00000000-0005-0000-0000-0000221E0000}"/>
    <cellStyle name="Normal 4 2 2 5 2 3 2 6" xfId="17364" xr:uid="{00000000-0005-0000-0000-0000231E0000}"/>
    <cellStyle name="Normal 4 2 2 5 2 3 3" xfId="5834" xr:uid="{00000000-0005-0000-0000-0000241E0000}"/>
    <cellStyle name="Normal 4 2 2 5 2 3 3 2" xfId="11867" xr:uid="{00000000-0005-0000-0000-0000251E0000}"/>
    <cellStyle name="Normal 4 2 2 5 2 3 3 2 2" xfId="43152" xr:uid="{00000000-0005-0000-0000-0000261E0000}"/>
    <cellStyle name="Normal 4 2 2 5 2 3 3 2 3" xfId="29742" xr:uid="{00000000-0005-0000-0000-0000271E0000}"/>
    <cellStyle name="Normal 4 2 2 5 2 3 3 3" xfId="23770" xr:uid="{00000000-0005-0000-0000-0000281E0000}"/>
    <cellStyle name="Normal 4 2 2 5 2 3 3 4" xfId="34196" xr:uid="{00000000-0005-0000-0000-0000291E0000}"/>
    <cellStyle name="Normal 4 2 2 5 2 3 3 5" xfId="16368" xr:uid="{00000000-0005-0000-0000-00002A1E0000}"/>
    <cellStyle name="Normal 4 2 2 5 2 3 4" xfId="3843" xr:uid="{00000000-0005-0000-0000-00002B1E0000}"/>
    <cellStyle name="Normal 4 2 2 5 2 3 4 2" xfId="36622" xr:uid="{00000000-0005-0000-0000-00002C1E0000}"/>
    <cellStyle name="Normal 4 2 2 5 2 3 4 3" xfId="21780" xr:uid="{00000000-0005-0000-0000-00002D1E0000}"/>
    <cellStyle name="Normal 4 2 2 5 2 3 5" xfId="8820" xr:uid="{00000000-0005-0000-0000-00002E1E0000}"/>
    <cellStyle name="Normal 4 2 2 5 2 3 5 2" xfId="40166" xr:uid="{00000000-0005-0000-0000-00002F1E0000}"/>
    <cellStyle name="Normal 4 2 2 5 2 3 5 3" xfId="26756" xr:uid="{00000000-0005-0000-0000-0000301E0000}"/>
    <cellStyle name="Normal 4 2 2 5 2 3 6" xfId="19354" xr:uid="{00000000-0005-0000-0000-0000311E0000}"/>
    <cellStyle name="Normal 4 2 2 5 2 3 7" xfId="32206" xr:uid="{00000000-0005-0000-0000-0000321E0000}"/>
    <cellStyle name="Normal 4 2 2 5 2 3 8" xfId="14378" xr:uid="{00000000-0005-0000-0000-0000331E0000}"/>
    <cellStyle name="Normal 4 2 2 5 2 4" xfId="1851" xr:uid="{00000000-0005-0000-0000-0000341E0000}"/>
    <cellStyle name="Normal 4 2 2 5 2 4 2" xfId="6269" xr:uid="{00000000-0005-0000-0000-0000351E0000}"/>
    <cellStyle name="Normal 4 2 2 5 2 4 2 2" xfId="12302" xr:uid="{00000000-0005-0000-0000-0000361E0000}"/>
    <cellStyle name="Normal 4 2 2 5 2 4 2 2 2" xfId="43587" xr:uid="{00000000-0005-0000-0000-0000371E0000}"/>
    <cellStyle name="Normal 4 2 2 5 2 4 2 2 3" xfId="30177" xr:uid="{00000000-0005-0000-0000-0000381E0000}"/>
    <cellStyle name="Normal 4 2 2 5 2 4 2 3" xfId="37615" xr:uid="{00000000-0005-0000-0000-0000391E0000}"/>
    <cellStyle name="Normal 4 2 2 5 2 4 2 4" xfId="24205" xr:uid="{00000000-0005-0000-0000-00003A1E0000}"/>
    <cellStyle name="Normal 4 2 2 5 2 4 3" xfId="9255" xr:uid="{00000000-0005-0000-0000-00003B1E0000}"/>
    <cellStyle name="Normal 4 2 2 5 2 4 3 2" xfId="40601" xr:uid="{00000000-0005-0000-0000-00003C1E0000}"/>
    <cellStyle name="Normal 4 2 2 5 2 4 3 3" xfId="27191" xr:uid="{00000000-0005-0000-0000-00003D1E0000}"/>
    <cellStyle name="Normal 4 2 2 5 2 4 4" xfId="19789" xr:uid="{00000000-0005-0000-0000-00003E1E0000}"/>
    <cellStyle name="Normal 4 2 2 5 2 4 5" xfId="34631" xr:uid="{00000000-0005-0000-0000-00003F1E0000}"/>
    <cellStyle name="Normal 4 2 2 5 2 4 6" xfId="16803" xr:uid="{00000000-0005-0000-0000-0000401E0000}"/>
    <cellStyle name="Normal 4 2 2 5 2 5" xfId="4838" xr:uid="{00000000-0005-0000-0000-0000411E0000}"/>
    <cellStyle name="Normal 4 2 2 5 2 5 2" xfId="10873" xr:uid="{00000000-0005-0000-0000-0000421E0000}"/>
    <cellStyle name="Normal 4 2 2 5 2 5 2 2" xfId="42158" xr:uid="{00000000-0005-0000-0000-0000431E0000}"/>
    <cellStyle name="Normal 4 2 2 5 2 5 2 3" xfId="28748" xr:uid="{00000000-0005-0000-0000-0000441E0000}"/>
    <cellStyle name="Normal 4 2 2 5 2 5 3" xfId="22775" xr:uid="{00000000-0005-0000-0000-0000451E0000}"/>
    <cellStyle name="Normal 4 2 2 5 2 5 4" xfId="33201" xr:uid="{00000000-0005-0000-0000-0000461E0000}"/>
    <cellStyle name="Normal 4 2 2 5 2 5 5" xfId="15373" xr:uid="{00000000-0005-0000-0000-0000471E0000}"/>
    <cellStyle name="Normal 4 2 2 5 2 6" xfId="3282" xr:uid="{00000000-0005-0000-0000-0000481E0000}"/>
    <cellStyle name="Normal 4 2 2 5 2 6 2" xfId="36061" xr:uid="{00000000-0005-0000-0000-0000491E0000}"/>
    <cellStyle name="Normal 4 2 2 5 2 6 3" xfId="21219" xr:uid="{00000000-0005-0000-0000-00004A1E0000}"/>
    <cellStyle name="Normal 4 2 2 5 2 7" xfId="7825" xr:uid="{00000000-0005-0000-0000-00004B1E0000}"/>
    <cellStyle name="Normal 4 2 2 5 2 7 2" xfId="39171" xr:uid="{00000000-0005-0000-0000-00004C1E0000}"/>
    <cellStyle name="Normal 4 2 2 5 2 7 3" xfId="25761" xr:uid="{00000000-0005-0000-0000-00004D1E0000}"/>
    <cellStyle name="Normal 4 2 2 5 2 8" xfId="18359" xr:uid="{00000000-0005-0000-0000-00004E1E0000}"/>
    <cellStyle name="Normal 4 2 2 5 2 9" xfId="31645" xr:uid="{00000000-0005-0000-0000-00004F1E0000}"/>
    <cellStyle name="Normal 4 2 2 5 3" xfId="479" xr:uid="{00000000-0005-0000-0000-0000501E0000}"/>
    <cellStyle name="Normal 4 2 2 5 3 10" xfId="13919" xr:uid="{00000000-0005-0000-0000-0000511E0000}"/>
    <cellStyle name="Normal 4 2 2 5 3 2" xfId="913" xr:uid="{00000000-0005-0000-0000-0000521E0000}"/>
    <cellStyle name="Normal 4 2 2 5 3 2 2" xfId="2949" xr:uid="{00000000-0005-0000-0000-0000531E0000}"/>
    <cellStyle name="Normal 4 2 2 5 3 2 2 2" xfId="7366" xr:uid="{00000000-0005-0000-0000-0000541E0000}"/>
    <cellStyle name="Normal 4 2 2 5 3 2 2 2 2" xfId="13399" xr:uid="{00000000-0005-0000-0000-0000551E0000}"/>
    <cellStyle name="Normal 4 2 2 5 3 2 2 2 2 2" xfId="44684" xr:uid="{00000000-0005-0000-0000-0000561E0000}"/>
    <cellStyle name="Normal 4 2 2 5 3 2 2 2 2 3" xfId="31274" xr:uid="{00000000-0005-0000-0000-0000571E0000}"/>
    <cellStyle name="Normal 4 2 2 5 3 2 2 2 3" xfId="38712" xr:uid="{00000000-0005-0000-0000-0000581E0000}"/>
    <cellStyle name="Normal 4 2 2 5 3 2 2 2 4" xfId="25302" xr:uid="{00000000-0005-0000-0000-0000591E0000}"/>
    <cellStyle name="Normal 4 2 2 5 3 2 2 3" xfId="10352" xr:uid="{00000000-0005-0000-0000-00005A1E0000}"/>
    <cellStyle name="Normal 4 2 2 5 3 2 2 3 2" xfId="41698" xr:uid="{00000000-0005-0000-0000-00005B1E0000}"/>
    <cellStyle name="Normal 4 2 2 5 3 2 2 3 3" xfId="28288" xr:uid="{00000000-0005-0000-0000-00005C1E0000}"/>
    <cellStyle name="Normal 4 2 2 5 3 2 2 4" xfId="20886" xr:uid="{00000000-0005-0000-0000-00005D1E0000}"/>
    <cellStyle name="Normal 4 2 2 5 3 2 2 5" xfId="35728" xr:uid="{00000000-0005-0000-0000-00005E1E0000}"/>
    <cellStyle name="Normal 4 2 2 5 3 2 2 6" xfId="17900" xr:uid="{00000000-0005-0000-0000-00005F1E0000}"/>
    <cellStyle name="Normal 4 2 2 5 3 2 3" xfId="5374" xr:uid="{00000000-0005-0000-0000-0000601E0000}"/>
    <cellStyle name="Normal 4 2 2 5 3 2 3 2" xfId="11408" xr:uid="{00000000-0005-0000-0000-0000611E0000}"/>
    <cellStyle name="Normal 4 2 2 5 3 2 3 2 2" xfId="42693" xr:uid="{00000000-0005-0000-0000-0000621E0000}"/>
    <cellStyle name="Normal 4 2 2 5 3 2 3 2 3" xfId="29283" xr:uid="{00000000-0005-0000-0000-0000631E0000}"/>
    <cellStyle name="Normal 4 2 2 5 3 2 3 3" xfId="23311" xr:uid="{00000000-0005-0000-0000-0000641E0000}"/>
    <cellStyle name="Normal 4 2 2 5 3 2 3 4" xfId="33737" xr:uid="{00000000-0005-0000-0000-0000651E0000}"/>
    <cellStyle name="Normal 4 2 2 5 3 2 3 5" xfId="15909" xr:uid="{00000000-0005-0000-0000-0000661E0000}"/>
    <cellStyle name="Normal 4 2 2 5 3 2 4" xfId="4379" xr:uid="{00000000-0005-0000-0000-0000671E0000}"/>
    <cellStyle name="Normal 4 2 2 5 3 2 4 2" xfId="37158" xr:uid="{00000000-0005-0000-0000-0000681E0000}"/>
    <cellStyle name="Normal 4 2 2 5 3 2 4 3" xfId="22316" xr:uid="{00000000-0005-0000-0000-0000691E0000}"/>
    <cellStyle name="Normal 4 2 2 5 3 2 5" xfId="8361" xr:uid="{00000000-0005-0000-0000-00006A1E0000}"/>
    <cellStyle name="Normal 4 2 2 5 3 2 5 2" xfId="39707" xr:uid="{00000000-0005-0000-0000-00006B1E0000}"/>
    <cellStyle name="Normal 4 2 2 5 3 2 5 3" xfId="26297" xr:uid="{00000000-0005-0000-0000-00006C1E0000}"/>
    <cellStyle name="Normal 4 2 2 5 3 2 6" xfId="18895" xr:uid="{00000000-0005-0000-0000-00006D1E0000}"/>
    <cellStyle name="Normal 4 2 2 5 3 2 7" xfId="32742" xr:uid="{00000000-0005-0000-0000-00006E1E0000}"/>
    <cellStyle name="Normal 4 2 2 5 3 2 8" xfId="14914" xr:uid="{00000000-0005-0000-0000-00006F1E0000}"/>
    <cellStyle name="Normal 4 2 2 5 3 3" xfId="1518" xr:uid="{00000000-0005-0000-0000-0000701E0000}"/>
    <cellStyle name="Normal 4 2 2 5 3 3 2" xfId="2515" xr:uid="{00000000-0005-0000-0000-0000711E0000}"/>
    <cellStyle name="Normal 4 2 2 5 3 3 2 2" xfId="6932" xr:uid="{00000000-0005-0000-0000-0000721E0000}"/>
    <cellStyle name="Normal 4 2 2 5 3 3 2 2 2" xfId="12965" xr:uid="{00000000-0005-0000-0000-0000731E0000}"/>
    <cellStyle name="Normal 4 2 2 5 3 3 2 2 2 2" xfId="44250" xr:uid="{00000000-0005-0000-0000-0000741E0000}"/>
    <cellStyle name="Normal 4 2 2 5 3 3 2 2 2 3" xfId="30840" xr:uid="{00000000-0005-0000-0000-0000751E0000}"/>
    <cellStyle name="Normal 4 2 2 5 3 3 2 2 3" xfId="38278" xr:uid="{00000000-0005-0000-0000-0000761E0000}"/>
    <cellStyle name="Normal 4 2 2 5 3 3 2 2 4" xfId="24868" xr:uid="{00000000-0005-0000-0000-0000771E0000}"/>
    <cellStyle name="Normal 4 2 2 5 3 3 2 3" xfId="9918" xr:uid="{00000000-0005-0000-0000-0000781E0000}"/>
    <cellStyle name="Normal 4 2 2 5 3 3 2 3 2" xfId="41264" xr:uid="{00000000-0005-0000-0000-0000791E0000}"/>
    <cellStyle name="Normal 4 2 2 5 3 3 2 3 3" xfId="27854" xr:uid="{00000000-0005-0000-0000-00007A1E0000}"/>
    <cellStyle name="Normal 4 2 2 5 3 3 2 4" xfId="20452" xr:uid="{00000000-0005-0000-0000-00007B1E0000}"/>
    <cellStyle name="Normal 4 2 2 5 3 3 2 5" xfId="35294" xr:uid="{00000000-0005-0000-0000-00007C1E0000}"/>
    <cellStyle name="Normal 4 2 2 5 3 3 2 6" xfId="17466" xr:uid="{00000000-0005-0000-0000-00007D1E0000}"/>
    <cellStyle name="Normal 4 2 2 5 3 3 3" xfId="5936" xr:uid="{00000000-0005-0000-0000-00007E1E0000}"/>
    <cellStyle name="Normal 4 2 2 5 3 3 3 2" xfId="11969" xr:uid="{00000000-0005-0000-0000-00007F1E0000}"/>
    <cellStyle name="Normal 4 2 2 5 3 3 3 2 2" xfId="43254" xr:uid="{00000000-0005-0000-0000-0000801E0000}"/>
    <cellStyle name="Normal 4 2 2 5 3 3 3 2 3" xfId="29844" xr:uid="{00000000-0005-0000-0000-0000811E0000}"/>
    <cellStyle name="Normal 4 2 2 5 3 3 3 3" xfId="23872" xr:uid="{00000000-0005-0000-0000-0000821E0000}"/>
    <cellStyle name="Normal 4 2 2 5 3 3 3 4" xfId="34298" xr:uid="{00000000-0005-0000-0000-0000831E0000}"/>
    <cellStyle name="Normal 4 2 2 5 3 3 3 5" xfId="16470" xr:uid="{00000000-0005-0000-0000-0000841E0000}"/>
    <cellStyle name="Normal 4 2 2 5 3 3 4" xfId="3945" xr:uid="{00000000-0005-0000-0000-0000851E0000}"/>
    <cellStyle name="Normal 4 2 2 5 3 3 4 2" xfId="36724" xr:uid="{00000000-0005-0000-0000-0000861E0000}"/>
    <cellStyle name="Normal 4 2 2 5 3 3 4 3" xfId="21882" xr:uid="{00000000-0005-0000-0000-0000871E0000}"/>
    <cellStyle name="Normal 4 2 2 5 3 3 5" xfId="8922" xr:uid="{00000000-0005-0000-0000-0000881E0000}"/>
    <cellStyle name="Normal 4 2 2 5 3 3 5 2" xfId="40268" xr:uid="{00000000-0005-0000-0000-0000891E0000}"/>
    <cellStyle name="Normal 4 2 2 5 3 3 5 3" xfId="26858" xr:uid="{00000000-0005-0000-0000-00008A1E0000}"/>
    <cellStyle name="Normal 4 2 2 5 3 3 6" xfId="19456" xr:uid="{00000000-0005-0000-0000-00008B1E0000}"/>
    <cellStyle name="Normal 4 2 2 5 3 3 7" xfId="32308" xr:uid="{00000000-0005-0000-0000-00008C1E0000}"/>
    <cellStyle name="Normal 4 2 2 5 3 3 8" xfId="14480" xr:uid="{00000000-0005-0000-0000-00008D1E0000}"/>
    <cellStyle name="Normal 4 2 2 5 3 4" xfId="1953" xr:uid="{00000000-0005-0000-0000-00008E1E0000}"/>
    <cellStyle name="Normal 4 2 2 5 3 4 2" xfId="6371" xr:uid="{00000000-0005-0000-0000-00008F1E0000}"/>
    <cellStyle name="Normal 4 2 2 5 3 4 2 2" xfId="12404" xr:uid="{00000000-0005-0000-0000-0000901E0000}"/>
    <cellStyle name="Normal 4 2 2 5 3 4 2 2 2" xfId="43689" xr:uid="{00000000-0005-0000-0000-0000911E0000}"/>
    <cellStyle name="Normal 4 2 2 5 3 4 2 2 3" xfId="30279" xr:uid="{00000000-0005-0000-0000-0000921E0000}"/>
    <cellStyle name="Normal 4 2 2 5 3 4 2 3" xfId="37717" xr:uid="{00000000-0005-0000-0000-0000931E0000}"/>
    <cellStyle name="Normal 4 2 2 5 3 4 2 4" xfId="24307" xr:uid="{00000000-0005-0000-0000-0000941E0000}"/>
    <cellStyle name="Normal 4 2 2 5 3 4 3" xfId="9357" xr:uid="{00000000-0005-0000-0000-0000951E0000}"/>
    <cellStyle name="Normal 4 2 2 5 3 4 3 2" xfId="40703" xr:uid="{00000000-0005-0000-0000-0000961E0000}"/>
    <cellStyle name="Normal 4 2 2 5 3 4 3 3" xfId="27293" xr:uid="{00000000-0005-0000-0000-0000971E0000}"/>
    <cellStyle name="Normal 4 2 2 5 3 4 4" xfId="19891" xr:uid="{00000000-0005-0000-0000-0000981E0000}"/>
    <cellStyle name="Normal 4 2 2 5 3 4 5" xfId="34733" xr:uid="{00000000-0005-0000-0000-0000991E0000}"/>
    <cellStyle name="Normal 4 2 2 5 3 4 6" xfId="16905" xr:uid="{00000000-0005-0000-0000-00009A1E0000}"/>
    <cellStyle name="Normal 4 2 2 5 3 5" xfId="4940" xr:uid="{00000000-0005-0000-0000-00009B1E0000}"/>
    <cellStyle name="Normal 4 2 2 5 3 5 2" xfId="10975" xr:uid="{00000000-0005-0000-0000-00009C1E0000}"/>
    <cellStyle name="Normal 4 2 2 5 3 5 2 2" xfId="42260" xr:uid="{00000000-0005-0000-0000-00009D1E0000}"/>
    <cellStyle name="Normal 4 2 2 5 3 5 2 3" xfId="28850" xr:uid="{00000000-0005-0000-0000-00009E1E0000}"/>
    <cellStyle name="Normal 4 2 2 5 3 5 3" xfId="22877" xr:uid="{00000000-0005-0000-0000-00009F1E0000}"/>
    <cellStyle name="Normal 4 2 2 5 3 5 4" xfId="33303" xr:uid="{00000000-0005-0000-0000-0000A01E0000}"/>
    <cellStyle name="Normal 4 2 2 5 3 5 5" xfId="15475" xr:uid="{00000000-0005-0000-0000-0000A11E0000}"/>
    <cellStyle name="Normal 4 2 2 5 3 6" xfId="3384" xr:uid="{00000000-0005-0000-0000-0000A21E0000}"/>
    <cellStyle name="Normal 4 2 2 5 3 6 2" xfId="36163" xr:uid="{00000000-0005-0000-0000-0000A31E0000}"/>
    <cellStyle name="Normal 4 2 2 5 3 6 3" xfId="21321" xr:uid="{00000000-0005-0000-0000-0000A41E0000}"/>
    <cellStyle name="Normal 4 2 2 5 3 7" xfId="7927" xr:uid="{00000000-0005-0000-0000-0000A51E0000}"/>
    <cellStyle name="Normal 4 2 2 5 3 7 2" xfId="39273" xr:uid="{00000000-0005-0000-0000-0000A61E0000}"/>
    <cellStyle name="Normal 4 2 2 5 3 7 3" xfId="25863" xr:uid="{00000000-0005-0000-0000-0000A71E0000}"/>
    <cellStyle name="Normal 4 2 2 5 3 8" xfId="18461" xr:uid="{00000000-0005-0000-0000-0000A81E0000}"/>
    <cellStyle name="Normal 4 2 2 5 3 9" xfId="31747" xr:uid="{00000000-0005-0000-0000-0000A91E0000}"/>
    <cellStyle name="Normal 4 2 2 5 4" xfId="605" xr:uid="{00000000-0005-0000-0000-0000AA1E0000}"/>
    <cellStyle name="Normal 4 2 2 5 4 10" xfId="14045" xr:uid="{00000000-0005-0000-0000-0000AB1E0000}"/>
    <cellStyle name="Normal 4 2 2 5 4 2" xfId="1039" xr:uid="{00000000-0005-0000-0000-0000AC1E0000}"/>
    <cellStyle name="Normal 4 2 2 5 4 2 2" xfId="3075" xr:uid="{00000000-0005-0000-0000-0000AD1E0000}"/>
    <cellStyle name="Normal 4 2 2 5 4 2 2 2" xfId="7492" xr:uid="{00000000-0005-0000-0000-0000AE1E0000}"/>
    <cellStyle name="Normal 4 2 2 5 4 2 2 2 2" xfId="13525" xr:uid="{00000000-0005-0000-0000-0000AF1E0000}"/>
    <cellStyle name="Normal 4 2 2 5 4 2 2 2 2 2" xfId="44810" xr:uid="{00000000-0005-0000-0000-0000B01E0000}"/>
    <cellStyle name="Normal 4 2 2 5 4 2 2 2 2 3" xfId="31400" xr:uid="{00000000-0005-0000-0000-0000B11E0000}"/>
    <cellStyle name="Normal 4 2 2 5 4 2 2 2 3" xfId="38838" xr:uid="{00000000-0005-0000-0000-0000B21E0000}"/>
    <cellStyle name="Normal 4 2 2 5 4 2 2 2 4" xfId="25428" xr:uid="{00000000-0005-0000-0000-0000B31E0000}"/>
    <cellStyle name="Normal 4 2 2 5 4 2 2 3" xfId="10478" xr:uid="{00000000-0005-0000-0000-0000B41E0000}"/>
    <cellStyle name="Normal 4 2 2 5 4 2 2 3 2" xfId="41824" xr:uid="{00000000-0005-0000-0000-0000B51E0000}"/>
    <cellStyle name="Normal 4 2 2 5 4 2 2 3 3" xfId="28414" xr:uid="{00000000-0005-0000-0000-0000B61E0000}"/>
    <cellStyle name="Normal 4 2 2 5 4 2 2 4" xfId="21012" xr:uid="{00000000-0005-0000-0000-0000B71E0000}"/>
    <cellStyle name="Normal 4 2 2 5 4 2 2 5" xfId="35854" xr:uid="{00000000-0005-0000-0000-0000B81E0000}"/>
    <cellStyle name="Normal 4 2 2 5 4 2 2 6" xfId="18026" xr:uid="{00000000-0005-0000-0000-0000B91E0000}"/>
    <cellStyle name="Normal 4 2 2 5 4 2 3" xfId="5500" xr:uid="{00000000-0005-0000-0000-0000BA1E0000}"/>
    <cellStyle name="Normal 4 2 2 5 4 2 3 2" xfId="11534" xr:uid="{00000000-0005-0000-0000-0000BB1E0000}"/>
    <cellStyle name="Normal 4 2 2 5 4 2 3 2 2" xfId="42819" xr:uid="{00000000-0005-0000-0000-0000BC1E0000}"/>
    <cellStyle name="Normal 4 2 2 5 4 2 3 2 3" xfId="29409" xr:uid="{00000000-0005-0000-0000-0000BD1E0000}"/>
    <cellStyle name="Normal 4 2 2 5 4 2 3 3" xfId="23437" xr:uid="{00000000-0005-0000-0000-0000BE1E0000}"/>
    <cellStyle name="Normal 4 2 2 5 4 2 3 4" xfId="33863" xr:uid="{00000000-0005-0000-0000-0000BF1E0000}"/>
    <cellStyle name="Normal 4 2 2 5 4 2 3 5" xfId="16035" xr:uid="{00000000-0005-0000-0000-0000C01E0000}"/>
    <cellStyle name="Normal 4 2 2 5 4 2 4" xfId="4505" xr:uid="{00000000-0005-0000-0000-0000C11E0000}"/>
    <cellStyle name="Normal 4 2 2 5 4 2 4 2" xfId="37284" xr:uid="{00000000-0005-0000-0000-0000C21E0000}"/>
    <cellStyle name="Normal 4 2 2 5 4 2 4 3" xfId="22442" xr:uid="{00000000-0005-0000-0000-0000C31E0000}"/>
    <cellStyle name="Normal 4 2 2 5 4 2 5" xfId="8487" xr:uid="{00000000-0005-0000-0000-0000C41E0000}"/>
    <cellStyle name="Normal 4 2 2 5 4 2 5 2" xfId="39833" xr:uid="{00000000-0005-0000-0000-0000C51E0000}"/>
    <cellStyle name="Normal 4 2 2 5 4 2 5 3" xfId="26423" xr:uid="{00000000-0005-0000-0000-0000C61E0000}"/>
    <cellStyle name="Normal 4 2 2 5 4 2 6" xfId="19021" xr:uid="{00000000-0005-0000-0000-0000C71E0000}"/>
    <cellStyle name="Normal 4 2 2 5 4 2 7" xfId="32868" xr:uid="{00000000-0005-0000-0000-0000C81E0000}"/>
    <cellStyle name="Normal 4 2 2 5 4 2 8" xfId="15040" xr:uid="{00000000-0005-0000-0000-0000C91E0000}"/>
    <cellStyle name="Normal 4 2 2 5 4 3" xfId="1644" xr:uid="{00000000-0005-0000-0000-0000CA1E0000}"/>
    <cellStyle name="Normal 4 2 2 5 4 3 2" xfId="2641" xr:uid="{00000000-0005-0000-0000-0000CB1E0000}"/>
    <cellStyle name="Normal 4 2 2 5 4 3 2 2" xfId="7058" xr:uid="{00000000-0005-0000-0000-0000CC1E0000}"/>
    <cellStyle name="Normal 4 2 2 5 4 3 2 2 2" xfId="13091" xr:uid="{00000000-0005-0000-0000-0000CD1E0000}"/>
    <cellStyle name="Normal 4 2 2 5 4 3 2 2 2 2" xfId="44376" xr:uid="{00000000-0005-0000-0000-0000CE1E0000}"/>
    <cellStyle name="Normal 4 2 2 5 4 3 2 2 2 3" xfId="30966" xr:uid="{00000000-0005-0000-0000-0000CF1E0000}"/>
    <cellStyle name="Normal 4 2 2 5 4 3 2 2 3" xfId="38404" xr:uid="{00000000-0005-0000-0000-0000D01E0000}"/>
    <cellStyle name="Normal 4 2 2 5 4 3 2 2 4" xfId="24994" xr:uid="{00000000-0005-0000-0000-0000D11E0000}"/>
    <cellStyle name="Normal 4 2 2 5 4 3 2 3" xfId="10044" xr:uid="{00000000-0005-0000-0000-0000D21E0000}"/>
    <cellStyle name="Normal 4 2 2 5 4 3 2 3 2" xfId="41390" xr:uid="{00000000-0005-0000-0000-0000D31E0000}"/>
    <cellStyle name="Normal 4 2 2 5 4 3 2 3 3" xfId="27980" xr:uid="{00000000-0005-0000-0000-0000D41E0000}"/>
    <cellStyle name="Normal 4 2 2 5 4 3 2 4" xfId="20578" xr:uid="{00000000-0005-0000-0000-0000D51E0000}"/>
    <cellStyle name="Normal 4 2 2 5 4 3 2 5" xfId="35420" xr:uid="{00000000-0005-0000-0000-0000D61E0000}"/>
    <cellStyle name="Normal 4 2 2 5 4 3 2 6" xfId="17592" xr:uid="{00000000-0005-0000-0000-0000D71E0000}"/>
    <cellStyle name="Normal 4 2 2 5 4 3 3" xfId="6062" xr:uid="{00000000-0005-0000-0000-0000D81E0000}"/>
    <cellStyle name="Normal 4 2 2 5 4 3 3 2" xfId="12095" xr:uid="{00000000-0005-0000-0000-0000D91E0000}"/>
    <cellStyle name="Normal 4 2 2 5 4 3 3 2 2" xfId="43380" xr:uid="{00000000-0005-0000-0000-0000DA1E0000}"/>
    <cellStyle name="Normal 4 2 2 5 4 3 3 2 3" xfId="29970" xr:uid="{00000000-0005-0000-0000-0000DB1E0000}"/>
    <cellStyle name="Normal 4 2 2 5 4 3 3 3" xfId="23998" xr:uid="{00000000-0005-0000-0000-0000DC1E0000}"/>
    <cellStyle name="Normal 4 2 2 5 4 3 3 4" xfId="34424" xr:uid="{00000000-0005-0000-0000-0000DD1E0000}"/>
    <cellStyle name="Normal 4 2 2 5 4 3 3 5" xfId="16596" xr:uid="{00000000-0005-0000-0000-0000DE1E0000}"/>
    <cellStyle name="Normal 4 2 2 5 4 3 4" xfId="4071" xr:uid="{00000000-0005-0000-0000-0000DF1E0000}"/>
    <cellStyle name="Normal 4 2 2 5 4 3 4 2" xfId="36850" xr:uid="{00000000-0005-0000-0000-0000E01E0000}"/>
    <cellStyle name="Normal 4 2 2 5 4 3 4 3" xfId="22008" xr:uid="{00000000-0005-0000-0000-0000E11E0000}"/>
    <cellStyle name="Normal 4 2 2 5 4 3 5" xfId="9048" xr:uid="{00000000-0005-0000-0000-0000E21E0000}"/>
    <cellStyle name="Normal 4 2 2 5 4 3 5 2" xfId="40394" xr:uid="{00000000-0005-0000-0000-0000E31E0000}"/>
    <cellStyle name="Normal 4 2 2 5 4 3 5 3" xfId="26984" xr:uid="{00000000-0005-0000-0000-0000E41E0000}"/>
    <cellStyle name="Normal 4 2 2 5 4 3 6" xfId="19582" xr:uid="{00000000-0005-0000-0000-0000E51E0000}"/>
    <cellStyle name="Normal 4 2 2 5 4 3 7" xfId="32434" xr:uid="{00000000-0005-0000-0000-0000E61E0000}"/>
    <cellStyle name="Normal 4 2 2 5 4 3 8" xfId="14606" xr:uid="{00000000-0005-0000-0000-0000E71E0000}"/>
    <cellStyle name="Normal 4 2 2 5 4 4" xfId="2079" xr:uid="{00000000-0005-0000-0000-0000E81E0000}"/>
    <cellStyle name="Normal 4 2 2 5 4 4 2" xfId="6497" xr:uid="{00000000-0005-0000-0000-0000E91E0000}"/>
    <cellStyle name="Normal 4 2 2 5 4 4 2 2" xfId="12530" xr:uid="{00000000-0005-0000-0000-0000EA1E0000}"/>
    <cellStyle name="Normal 4 2 2 5 4 4 2 2 2" xfId="43815" xr:uid="{00000000-0005-0000-0000-0000EB1E0000}"/>
    <cellStyle name="Normal 4 2 2 5 4 4 2 2 3" xfId="30405" xr:uid="{00000000-0005-0000-0000-0000EC1E0000}"/>
    <cellStyle name="Normal 4 2 2 5 4 4 2 3" xfId="37843" xr:uid="{00000000-0005-0000-0000-0000ED1E0000}"/>
    <cellStyle name="Normal 4 2 2 5 4 4 2 4" xfId="24433" xr:uid="{00000000-0005-0000-0000-0000EE1E0000}"/>
    <cellStyle name="Normal 4 2 2 5 4 4 3" xfId="9483" xr:uid="{00000000-0005-0000-0000-0000EF1E0000}"/>
    <cellStyle name="Normal 4 2 2 5 4 4 3 2" xfId="40829" xr:uid="{00000000-0005-0000-0000-0000F01E0000}"/>
    <cellStyle name="Normal 4 2 2 5 4 4 3 3" xfId="27419" xr:uid="{00000000-0005-0000-0000-0000F11E0000}"/>
    <cellStyle name="Normal 4 2 2 5 4 4 4" xfId="20017" xr:uid="{00000000-0005-0000-0000-0000F21E0000}"/>
    <cellStyle name="Normal 4 2 2 5 4 4 5" xfId="34859" xr:uid="{00000000-0005-0000-0000-0000F31E0000}"/>
    <cellStyle name="Normal 4 2 2 5 4 4 6" xfId="17031" xr:uid="{00000000-0005-0000-0000-0000F41E0000}"/>
    <cellStyle name="Normal 4 2 2 5 4 5" xfId="5066" xr:uid="{00000000-0005-0000-0000-0000F51E0000}"/>
    <cellStyle name="Normal 4 2 2 5 4 5 2" xfId="11101" xr:uid="{00000000-0005-0000-0000-0000F61E0000}"/>
    <cellStyle name="Normal 4 2 2 5 4 5 2 2" xfId="42386" xr:uid="{00000000-0005-0000-0000-0000F71E0000}"/>
    <cellStyle name="Normal 4 2 2 5 4 5 2 3" xfId="28976" xr:uid="{00000000-0005-0000-0000-0000F81E0000}"/>
    <cellStyle name="Normal 4 2 2 5 4 5 3" xfId="23003" xr:uid="{00000000-0005-0000-0000-0000F91E0000}"/>
    <cellStyle name="Normal 4 2 2 5 4 5 4" xfId="33429" xr:uid="{00000000-0005-0000-0000-0000FA1E0000}"/>
    <cellStyle name="Normal 4 2 2 5 4 5 5" xfId="15601" xr:uid="{00000000-0005-0000-0000-0000FB1E0000}"/>
    <cellStyle name="Normal 4 2 2 5 4 6" xfId="3510" xr:uid="{00000000-0005-0000-0000-0000FC1E0000}"/>
    <cellStyle name="Normal 4 2 2 5 4 6 2" xfId="36289" xr:uid="{00000000-0005-0000-0000-0000FD1E0000}"/>
    <cellStyle name="Normal 4 2 2 5 4 6 3" xfId="21447" xr:uid="{00000000-0005-0000-0000-0000FE1E0000}"/>
    <cellStyle name="Normal 4 2 2 5 4 7" xfId="8053" xr:uid="{00000000-0005-0000-0000-0000FF1E0000}"/>
    <cellStyle name="Normal 4 2 2 5 4 7 2" xfId="39399" xr:uid="{00000000-0005-0000-0000-0000001F0000}"/>
    <cellStyle name="Normal 4 2 2 5 4 7 3" xfId="25989" xr:uid="{00000000-0005-0000-0000-0000011F0000}"/>
    <cellStyle name="Normal 4 2 2 5 4 8" xfId="18587" xr:uid="{00000000-0005-0000-0000-0000021F0000}"/>
    <cellStyle name="Normal 4 2 2 5 4 9" xfId="31873" xr:uid="{00000000-0005-0000-0000-0000031F0000}"/>
    <cellStyle name="Normal 4 2 2 5 5" xfId="257" xr:uid="{00000000-0005-0000-0000-0000041F0000}"/>
    <cellStyle name="Normal 4 2 2 5 5 2" xfId="1312" xr:uid="{00000000-0005-0000-0000-0000051F0000}"/>
    <cellStyle name="Normal 4 2 2 5 5 2 2" xfId="5730" xr:uid="{00000000-0005-0000-0000-0000061F0000}"/>
    <cellStyle name="Normal 4 2 2 5 5 2 2 2" xfId="11763" xr:uid="{00000000-0005-0000-0000-0000071F0000}"/>
    <cellStyle name="Normal 4 2 2 5 5 2 2 2 2" xfId="43048" xr:uid="{00000000-0005-0000-0000-0000081F0000}"/>
    <cellStyle name="Normal 4 2 2 5 5 2 2 2 3" xfId="29638" xr:uid="{00000000-0005-0000-0000-0000091F0000}"/>
    <cellStyle name="Normal 4 2 2 5 5 2 2 3" xfId="37387" xr:uid="{00000000-0005-0000-0000-00000A1F0000}"/>
    <cellStyle name="Normal 4 2 2 5 5 2 2 4" xfId="23666" xr:uid="{00000000-0005-0000-0000-00000B1F0000}"/>
    <cellStyle name="Normal 4 2 2 5 5 2 3" xfId="8716" xr:uid="{00000000-0005-0000-0000-00000C1F0000}"/>
    <cellStyle name="Normal 4 2 2 5 5 2 3 2" xfId="40062" xr:uid="{00000000-0005-0000-0000-00000D1F0000}"/>
    <cellStyle name="Normal 4 2 2 5 5 2 3 3" xfId="26652" xr:uid="{00000000-0005-0000-0000-00000E1F0000}"/>
    <cellStyle name="Normal 4 2 2 5 5 2 4" xfId="19250" xr:uid="{00000000-0005-0000-0000-00000F1F0000}"/>
    <cellStyle name="Normal 4 2 2 5 5 2 5" xfId="34092" xr:uid="{00000000-0005-0000-0000-0000101F0000}"/>
    <cellStyle name="Normal 4 2 2 5 5 2 6" xfId="16264" xr:uid="{00000000-0005-0000-0000-0000111F0000}"/>
    <cellStyle name="Normal 4 2 2 5 5 3" xfId="2309" xr:uid="{00000000-0005-0000-0000-0000121F0000}"/>
    <cellStyle name="Normal 4 2 2 5 5 3 2" xfId="6726" xr:uid="{00000000-0005-0000-0000-0000131F0000}"/>
    <cellStyle name="Normal 4 2 2 5 5 3 2 2" xfId="12759" xr:uid="{00000000-0005-0000-0000-0000141F0000}"/>
    <cellStyle name="Normal 4 2 2 5 5 3 2 2 2" xfId="44044" xr:uid="{00000000-0005-0000-0000-0000151F0000}"/>
    <cellStyle name="Normal 4 2 2 5 5 3 2 2 3" xfId="30634" xr:uid="{00000000-0005-0000-0000-0000161F0000}"/>
    <cellStyle name="Normal 4 2 2 5 5 3 2 3" xfId="38072" xr:uid="{00000000-0005-0000-0000-0000171F0000}"/>
    <cellStyle name="Normal 4 2 2 5 5 3 2 4" xfId="24662" xr:uid="{00000000-0005-0000-0000-0000181F0000}"/>
    <cellStyle name="Normal 4 2 2 5 5 3 3" xfId="9712" xr:uid="{00000000-0005-0000-0000-0000191F0000}"/>
    <cellStyle name="Normal 4 2 2 5 5 3 3 2" xfId="41058" xr:uid="{00000000-0005-0000-0000-00001A1F0000}"/>
    <cellStyle name="Normal 4 2 2 5 5 3 3 3" xfId="27648" xr:uid="{00000000-0005-0000-0000-00001B1F0000}"/>
    <cellStyle name="Normal 4 2 2 5 5 3 4" xfId="20246" xr:uid="{00000000-0005-0000-0000-00001C1F0000}"/>
    <cellStyle name="Normal 4 2 2 5 5 3 5" xfId="35088" xr:uid="{00000000-0005-0000-0000-00001D1F0000}"/>
    <cellStyle name="Normal 4 2 2 5 5 3 6" xfId="17260" xr:uid="{00000000-0005-0000-0000-00001E1F0000}"/>
    <cellStyle name="Normal 4 2 2 5 5 4" xfId="4734" xr:uid="{00000000-0005-0000-0000-00001F1F0000}"/>
    <cellStyle name="Normal 4 2 2 5 5 4 2" xfId="10768" xr:uid="{00000000-0005-0000-0000-0000201F0000}"/>
    <cellStyle name="Normal 4 2 2 5 5 4 2 2" xfId="42055" xr:uid="{00000000-0005-0000-0000-0000211F0000}"/>
    <cellStyle name="Normal 4 2 2 5 5 4 2 3" xfId="28645" xr:uid="{00000000-0005-0000-0000-0000221F0000}"/>
    <cellStyle name="Normal 4 2 2 5 5 4 3" xfId="22671" xr:uid="{00000000-0005-0000-0000-0000231F0000}"/>
    <cellStyle name="Normal 4 2 2 5 5 4 4" xfId="33097" xr:uid="{00000000-0005-0000-0000-0000241F0000}"/>
    <cellStyle name="Normal 4 2 2 5 5 4 5" xfId="15269" xr:uid="{00000000-0005-0000-0000-0000251F0000}"/>
    <cellStyle name="Normal 4 2 2 5 5 5" xfId="3739" xr:uid="{00000000-0005-0000-0000-0000261F0000}"/>
    <cellStyle name="Normal 4 2 2 5 5 5 2" xfId="36518" xr:uid="{00000000-0005-0000-0000-0000271F0000}"/>
    <cellStyle name="Normal 4 2 2 5 5 5 3" xfId="21676" xr:uid="{00000000-0005-0000-0000-0000281F0000}"/>
    <cellStyle name="Normal 4 2 2 5 5 6" xfId="7721" xr:uid="{00000000-0005-0000-0000-0000291F0000}"/>
    <cellStyle name="Normal 4 2 2 5 5 6 2" xfId="39067" xr:uid="{00000000-0005-0000-0000-00002A1F0000}"/>
    <cellStyle name="Normal 4 2 2 5 5 6 3" xfId="25657" xr:uid="{00000000-0005-0000-0000-00002B1F0000}"/>
    <cellStyle name="Normal 4 2 2 5 5 7" xfId="18255" xr:uid="{00000000-0005-0000-0000-00002C1F0000}"/>
    <cellStyle name="Normal 4 2 2 5 5 8" xfId="32102" xr:uid="{00000000-0005-0000-0000-00002D1F0000}"/>
    <cellStyle name="Normal 4 2 2 5 5 9" xfId="14274" xr:uid="{00000000-0005-0000-0000-00002E1F0000}"/>
    <cellStyle name="Normal 4 2 2 5 6" xfId="707" xr:uid="{00000000-0005-0000-0000-00002F1F0000}"/>
    <cellStyle name="Normal 4 2 2 5 6 2" xfId="2743" xr:uid="{00000000-0005-0000-0000-0000301F0000}"/>
    <cellStyle name="Normal 4 2 2 5 6 2 2" xfId="7160" xr:uid="{00000000-0005-0000-0000-0000311F0000}"/>
    <cellStyle name="Normal 4 2 2 5 6 2 2 2" xfId="13193" xr:uid="{00000000-0005-0000-0000-0000321F0000}"/>
    <cellStyle name="Normal 4 2 2 5 6 2 2 2 2" xfId="44478" xr:uid="{00000000-0005-0000-0000-0000331F0000}"/>
    <cellStyle name="Normal 4 2 2 5 6 2 2 2 3" xfId="31068" xr:uid="{00000000-0005-0000-0000-0000341F0000}"/>
    <cellStyle name="Normal 4 2 2 5 6 2 2 3" xfId="38506" xr:uid="{00000000-0005-0000-0000-0000351F0000}"/>
    <cellStyle name="Normal 4 2 2 5 6 2 2 4" xfId="25096" xr:uid="{00000000-0005-0000-0000-0000361F0000}"/>
    <cellStyle name="Normal 4 2 2 5 6 2 3" xfId="10146" xr:uid="{00000000-0005-0000-0000-0000371F0000}"/>
    <cellStyle name="Normal 4 2 2 5 6 2 3 2" xfId="41492" xr:uid="{00000000-0005-0000-0000-0000381F0000}"/>
    <cellStyle name="Normal 4 2 2 5 6 2 3 3" xfId="28082" xr:uid="{00000000-0005-0000-0000-0000391F0000}"/>
    <cellStyle name="Normal 4 2 2 5 6 2 4" xfId="20680" xr:uid="{00000000-0005-0000-0000-00003A1F0000}"/>
    <cellStyle name="Normal 4 2 2 5 6 2 5" xfId="35522" xr:uid="{00000000-0005-0000-0000-00003B1F0000}"/>
    <cellStyle name="Normal 4 2 2 5 6 2 6" xfId="17694" xr:uid="{00000000-0005-0000-0000-00003C1F0000}"/>
    <cellStyle name="Normal 4 2 2 5 6 3" xfId="5168" xr:uid="{00000000-0005-0000-0000-00003D1F0000}"/>
    <cellStyle name="Normal 4 2 2 5 6 3 2" xfId="11203" xr:uid="{00000000-0005-0000-0000-00003E1F0000}"/>
    <cellStyle name="Normal 4 2 2 5 6 3 2 2" xfId="42488" xr:uid="{00000000-0005-0000-0000-00003F1F0000}"/>
    <cellStyle name="Normal 4 2 2 5 6 3 2 3" xfId="29078" xr:uid="{00000000-0005-0000-0000-0000401F0000}"/>
    <cellStyle name="Normal 4 2 2 5 6 3 3" xfId="23105" xr:uid="{00000000-0005-0000-0000-0000411F0000}"/>
    <cellStyle name="Normal 4 2 2 5 6 3 4" xfId="33531" xr:uid="{00000000-0005-0000-0000-0000421F0000}"/>
    <cellStyle name="Normal 4 2 2 5 6 3 5" xfId="15703" xr:uid="{00000000-0005-0000-0000-0000431F0000}"/>
    <cellStyle name="Normal 4 2 2 5 6 4" xfId="4173" xr:uid="{00000000-0005-0000-0000-0000441F0000}"/>
    <cellStyle name="Normal 4 2 2 5 6 4 2" xfId="36952" xr:uid="{00000000-0005-0000-0000-0000451F0000}"/>
    <cellStyle name="Normal 4 2 2 5 6 4 3" xfId="22110" xr:uid="{00000000-0005-0000-0000-0000461F0000}"/>
    <cellStyle name="Normal 4 2 2 5 6 5" xfId="8155" xr:uid="{00000000-0005-0000-0000-0000471F0000}"/>
    <cellStyle name="Normal 4 2 2 5 6 5 2" xfId="39501" xr:uid="{00000000-0005-0000-0000-0000481F0000}"/>
    <cellStyle name="Normal 4 2 2 5 6 5 3" xfId="26091" xr:uid="{00000000-0005-0000-0000-0000491F0000}"/>
    <cellStyle name="Normal 4 2 2 5 6 6" xfId="18689" xr:uid="{00000000-0005-0000-0000-00004A1F0000}"/>
    <cellStyle name="Normal 4 2 2 5 6 7" xfId="32536" xr:uid="{00000000-0005-0000-0000-00004B1F0000}"/>
    <cellStyle name="Normal 4 2 2 5 6 8" xfId="14708" xr:uid="{00000000-0005-0000-0000-00004C1F0000}"/>
    <cellStyle name="Normal 4 2 2 5 7" xfId="1210" xr:uid="{00000000-0005-0000-0000-00004D1F0000}"/>
    <cellStyle name="Normal 4 2 2 5 7 2" xfId="2207" xr:uid="{00000000-0005-0000-0000-00004E1F0000}"/>
    <cellStyle name="Normal 4 2 2 5 7 2 2" xfId="6624" xr:uid="{00000000-0005-0000-0000-00004F1F0000}"/>
    <cellStyle name="Normal 4 2 2 5 7 2 2 2" xfId="12657" xr:uid="{00000000-0005-0000-0000-0000501F0000}"/>
    <cellStyle name="Normal 4 2 2 5 7 2 2 2 2" xfId="43942" xr:uid="{00000000-0005-0000-0000-0000511F0000}"/>
    <cellStyle name="Normal 4 2 2 5 7 2 2 2 3" xfId="30532" xr:uid="{00000000-0005-0000-0000-0000521F0000}"/>
    <cellStyle name="Normal 4 2 2 5 7 2 2 3" xfId="37970" xr:uid="{00000000-0005-0000-0000-0000531F0000}"/>
    <cellStyle name="Normal 4 2 2 5 7 2 2 4" xfId="24560" xr:uid="{00000000-0005-0000-0000-0000541F0000}"/>
    <cellStyle name="Normal 4 2 2 5 7 2 3" xfId="9610" xr:uid="{00000000-0005-0000-0000-0000551F0000}"/>
    <cellStyle name="Normal 4 2 2 5 7 2 3 2" xfId="40956" xr:uid="{00000000-0005-0000-0000-0000561F0000}"/>
    <cellStyle name="Normal 4 2 2 5 7 2 3 3" xfId="27546" xr:uid="{00000000-0005-0000-0000-0000571F0000}"/>
    <cellStyle name="Normal 4 2 2 5 7 2 4" xfId="20144" xr:uid="{00000000-0005-0000-0000-0000581F0000}"/>
    <cellStyle name="Normal 4 2 2 5 7 2 5" xfId="34986" xr:uid="{00000000-0005-0000-0000-0000591F0000}"/>
    <cellStyle name="Normal 4 2 2 5 7 2 6" xfId="17158" xr:uid="{00000000-0005-0000-0000-00005A1F0000}"/>
    <cellStyle name="Normal 4 2 2 5 7 3" xfId="5628" xr:uid="{00000000-0005-0000-0000-00005B1F0000}"/>
    <cellStyle name="Normal 4 2 2 5 7 3 2" xfId="11661" xr:uid="{00000000-0005-0000-0000-00005C1F0000}"/>
    <cellStyle name="Normal 4 2 2 5 7 3 2 2" xfId="42946" xr:uid="{00000000-0005-0000-0000-00005D1F0000}"/>
    <cellStyle name="Normal 4 2 2 5 7 3 2 3" xfId="29536" xr:uid="{00000000-0005-0000-0000-00005E1F0000}"/>
    <cellStyle name="Normal 4 2 2 5 7 3 3" xfId="23564" xr:uid="{00000000-0005-0000-0000-00005F1F0000}"/>
    <cellStyle name="Normal 4 2 2 5 7 3 4" xfId="33990" xr:uid="{00000000-0005-0000-0000-0000601F0000}"/>
    <cellStyle name="Normal 4 2 2 5 7 3 5" xfId="16162" xr:uid="{00000000-0005-0000-0000-0000611F0000}"/>
    <cellStyle name="Normal 4 2 2 5 7 4" xfId="3637" xr:uid="{00000000-0005-0000-0000-0000621F0000}"/>
    <cellStyle name="Normal 4 2 2 5 7 4 2" xfId="36416" xr:uid="{00000000-0005-0000-0000-0000631F0000}"/>
    <cellStyle name="Normal 4 2 2 5 7 4 3" xfId="21574" xr:uid="{00000000-0005-0000-0000-0000641F0000}"/>
    <cellStyle name="Normal 4 2 2 5 7 5" xfId="8614" xr:uid="{00000000-0005-0000-0000-0000651F0000}"/>
    <cellStyle name="Normal 4 2 2 5 7 5 2" xfId="39960" xr:uid="{00000000-0005-0000-0000-0000661F0000}"/>
    <cellStyle name="Normal 4 2 2 5 7 5 3" xfId="26550" xr:uid="{00000000-0005-0000-0000-0000671F0000}"/>
    <cellStyle name="Normal 4 2 2 5 7 6" xfId="19148" xr:uid="{00000000-0005-0000-0000-0000681F0000}"/>
    <cellStyle name="Normal 4 2 2 5 7 7" xfId="32000" xr:uid="{00000000-0005-0000-0000-0000691F0000}"/>
    <cellStyle name="Normal 4 2 2 5 7 8" xfId="14172" xr:uid="{00000000-0005-0000-0000-00006A1F0000}"/>
    <cellStyle name="Normal 4 2 2 5 8" xfId="1747" xr:uid="{00000000-0005-0000-0000-00006B1F0000}"/>
    <cellStyle name="Normal 4 2 2 5 8 2" xfId="6165" xr:uid="{00000000-0005-0000-0000-00006C1F0000}"/>
    <cellStyle name="Normal 4 2 2 5 8 2 2" xfId="12198" xr:uid="{00000000-0005-0000-0000-00006D1F0000}"/>
    <cellStyle name="Normal 4 2 2 5 8 2 2 2" xfId="43483" xr:uid="{00000000-0005-0000-0000-00006E1F0000}"/>
    <cellStyle name="Normal 4 2 2 5 8 2 2 3" xfId="30073" xr:uid="{00000000-0005-0000-0000-00006F1F0000}"/>
    <cellStyle name="Normal 4 2 2 5 8 2 3" xfId="37511" xr:uid="{00000000-0005-0000-0000-0000701F0000}"/>
    <cellStyle name="Normal 4 2 2 5 8 2 4" xfId="24101" xr:uid="{00000000-0005-0000-0000-0000711F0000}"/>
    <cellStyle name="Normal 4 2 2 5 8 3" xfId="9151" xr:uid="{00000000-0005-0000-0000-0000721F0000}"/>
    <cellStyle name="Normal 4 2 2 5 8 3 2" xfId="40497" xr:uid="{00000000-0005-0000-0000-0000731F0000}"/>
    <cellStyle name="Normal 4 2 2 5 8 3 3" xfId="27087" xr:uid="{00000000-0005-0000-0000-0000741F0000}"/>
    <cellStyle name="Normal 4 2 2 5 8 4" xfId="19685" xr:uid="{00000000-0005-0000-0000-0000751F0000}"/>
    <cellStyle name="Normal 4 2 2 5 8 5" xfId="34527" xr:uid="{00000000-0005-0000-0000-0000761F0000}"/>
    <cellStyle name="Normal 4 2 2 5 8 6" xfId="16699" xr:uid="{00000000-0005-0000-0000-0000771F0000}"/>
    <cellStyle name="Normal 4 2 2 5 9" xfId="4632" xr:uid="{00000000-0005-0000-0000-0000781F0000}"/>
    <cellStyle name="Normal 4 2 2 5 9 2" xfId="10666" xr:uid="{00000000-0005-0000-0000-0000791F0000}"/>
    <cellStyle name="Normal 4 2 2 5 9 2 2" xfId="41953" xr:uid="{00000000-0005-0000-0000-00007A1F0000}"/>
    <cellStyle name="Normal 4 2 2 5 9 2 3" xfId="28543" xr:uid="{00000000-0005-0000-0000-00007B1F0000}"/>
    <cellStyle name="Normal 4 2 2 5 9 3" xfId="22569" xr:uid="{00000000-0005-0000-0000-00007C1F0000}"/>
    <cellStyle name="Normal 4 2 2 5 9 4" xfId="32995" xr:uid="{00000000-0005-0000-0000-00007D1F0000}"/>
    <cellStyle name="Normal 4 2 2 5 9 5" xfId="15167" xr:uid="{00000000-0005-0000-0000-00007E1F0000}"/>
    <cellStyle name="Normal 4 2 2 6" xfId="179" xr:uid="{00000000-0005-0000-0000-00007F1F0000}"/>
    <cellStyle name="Normal 4 2 2 6 10" xfId="3202" xr:uid="{00000000-0005-0000-0000-0000801F0000}"/>
    <cellStyle name="Normal 4 2 2 6 10 2" xfId="35981" xr:uid="{00000000-0005-0000-0000-0000811F0000}"/>
    <cellStyle name="Normal 4 2 2 6 10 3" xfId="21139" xr:uid="{00000000-0005-0000-0000-0000821F0000}"/>
    <cellStyle name="Normal 4 2 2 6 11" xfId="7643" xr:uid="{00000000-0005-0000-0000-0000831F0000}"/>
    <cellStyle name="Normal 4 2 2 6 11 2" xfId="38989" xr:uid="{00000000-0005-0000-0000-0000841F0000}"/>
    <cellStyle name="Normal 4 2 2 6 11 3" xfId="25579" xr:uid="{00000000-0005-0000-0000-0000851F0000}"/>
    <cellStyle name="Normal 4 2 2 6 12" xfId="18177" xr:uid="{00000000-0005-0000-0000-0000861F0000}"/>
    <cellStyle name="Normal 4 2 2 6 13" xfId="31565" xr:uid="{00000000-0005-0000-0000-0000871F0000}"/>
    <cellStyle name="Normal 4 2 2 6 14" xfId="13737" xr:uid="{00000000-0005-0000-0000-0000881F0000}"/>
    <cellStyle name="Normal 4 2 2 6 2" xfId="401" xr:uid="{00000000-0005-0000-0000-0000891F0000}"/>
    <cellStyle name="Normal 4 2 2 6 2 10" xfId="13841" xr:uid="{00000000-0005-0000-0000-00008A1F0000}"/>
    <cellStyle name="Normal 4 2 2 6 2 2" xfId="835" xr:uid="{00000000-0005-0000-0000-00008B1F0000}"/>
    <cellStyle name="Normal 4 2 2 6 2 2 2" xfId="2871" xr:uid="{00000000-0005-0000-0000-00008C1F0000}"/>
    <cellStyle name="Normal 4 2 2 6 2 2 2 2" xfId="7288" xr:uid="{00000000-0005-0000-0000-00008D1F0000}"/>
    <cellStyle name="Normal 4 2 2 6 2 2 2 2 2" xfId="13321" xr:uid="{00000000-0005-0000-0000-00008E1F0000}"/>
    <cellStyle name="Normal 4 2 2 6 2 2 2 2 2 2" xfId="44606" xr:uid="{00000000-0005-0000-0000-00008F1F0000}"/>
    <cellStyle name="Normal 4 2 2 6 2 2 2 2 2 3" xfId="31196" xr:uid="{00000000-0005-0000-0000-0000901F0000}"/>
    <cellStyle name="Normal 4 2 2 6 2 2 2 2 3" xfId="38634" xr:uid="{00000000-0005-0000-0000-0000911F0000}"/>
    <cellStyle name="Normal 4 2 2 6 2 2 2 2 4" xfId="25224" xr:uid="{00000000-0005-0000-0000-0000921F0000}"/>
    <cellStyle name="Normal 4 2 2 6 2 2 2 3" xfId="10274" xr:uid="{00000000-0005-0000-0000-0000931F0000}"/>
    <cellStyle name="Normal 4 2 2 6 2 2 2 3 2" xfId="41620" xr:uid="{00000000-0005-0000-0000-0000941F0000}"/>
    <cellStyle name="Normal 4 2 2 6 2 2 2 3 3" xfId="28210" xr:uid="{00000000-0005-0000-0000-0000951F0000}"/>
    <cellStyle name="Normal 4 2 2 6 2 2 2 4" xfId="20808" xr:uid="{00000000-0005-0000-0000-0000961F0000}"/>
    <cellStyle name="Normal 4 2 2 6 2 2 2 5" xfId="35650" xr:uid="{00000000-0005-0000-0000-0000971F0000}"/>
    <cellStyle name="Normal 4 2 2 6 2 2 2 6" xfId="17822" xr:uid="{00000000-0005-0000-0000-0000981F0000}"/>
    <cellStyle name="Normal 4 2 2 6 2 2 3" xfId="5296" xr:uid="{00000000-0005-0000-0000-0000991F0000}"/>
    <cellStyle name="Normal 4 2 2 6 2 2 3 2" xfId="11330" xr:uid="{00000000-0005-0000-0000-00009A1F0000}"/>
    <cellStyle name="Normal 4 2 2 6 2 2 3 2 2" xfId="42615" xr:uid="{00000000-0005-0000-0000-00009B1F0000}"/>
    <cellStyle name="Normal 4 2 2 6 2 2 3 2 3" xfId="29205" xr:uid="{00000000-0005-0000-0000-00009C1F0000}"/>
    <cellStyle name="Normal 4 2 2 6 2 2 3 3" xfId="23233" xr:uid="{00000000-0005-0000-0000-00009D1F0000}"/>
    <cellStyle name="Normal 4 2 2 6 2 2 3 4" xfId="33659" xr:uid="{00000000-0005-0000-0000-00009E1F0000}"/>
    <cellStyle name="Normal 4 2 2 6 2 2 3 5" xfId="15831" xr:uid="{00000000-0005-0000-0000-00009F1F0000}"/>
    <cellStyle name="Normal 4 2 2 6 2 2 4" xfId="4301" xr:uid="{00000000-0005-0000-0000-0000A01F0000}"/>
    <cellStyle name="Normal 4 2 2 6 2 2 4 2" xfId="37080" xr:uid="{00000000-0005-0000-0000-0000A11F0000}"/>
    <cellStyle name="Normal 4 2 2 6 2 2 4 3" xfId="22238" xr:uid="{00000000-0005-0000-0000-0000A21F0000}"/>
    <cellStyle name="Normal 4 2 2 6 2 2 5" xfId="8283" xr:uid="{00000000-0005-0000-0000-0000A31F0000}"/>
    <cellStyle name="Normal 4 2 2 6 2 2 5 2" xfId="39629" xr:uid="{00000000-0005-0000-0000-0000A41F0000}"/>
    <cellStyle name="Normal 4 2 2 6 2 2 5 3" xfId="26219" xr:uid="{00000000-0005-0000-0000-0000A51F0000}"/>
    <cellStyle name="Normal 4 2 2 6 2 2 6" xfId="18817" xr:uid="{00000000-0005-0000-0000-0000A61F0000}"/>
    <cellStyle name="Normal 4 2 2 6 2 2 7" xfId="32664" xr:uid="{00000000-0005-0000-0000-0000A71F0000}"/>
    <cellStyle name="Normal 4 2 2 6 2 2 8" xfId="14836" xr:uid="{00000000-0005-0000-0000-0000A81F0000}"/>
    <cellStyle name="Normal 4 2 2 6 2 3" xfId="1440" xr:uid="{00000000-0005-0000-0000-0000A91F0000}"/>
    <cellStyle name="Normal 4 2 2 6 2 3 2" xfId="2437" xr:uid="{00000000-0005-0000-0000-0000AA1F0000}"/>
    <cellStyle name="Normal 4 2 2 6 2 3 2 2" xfId="6854" xr:uid="{00000000-0005-0000-0000-0000AB1F0000}"/>
    <cellStyle name="Normal 4 2 2 6 2 3 2 2 2" xfId="12887" xr:uid="{00000000-0005-0000-0000-0000AC1F0000}"/>
    <cellStyle name="Normal 4 2 2 6 2 3 2 2 2 2" xfId="44172" xr:uid="{00000000-0005-0000-0000-0000AD1F0000}"/>
    <cellStyle name="Normal 4 2 2 6 2 3 2 2 2 3" xfId="30762" xr:uid="{00000000-0005-0000-0000-0000AE1F0000}"/>
    <cellStyle name="Normal 4 2 2 6 2 3 2 2 3" xfId="38200" xr:uid="{00000000-0005-0000-0000-0000AF1F0000}"/>
    <cellStyle name="Normal 4 2 2 6 2 3 2 2 4" xfId="24790" xr:uid="{00000000-0005-0000-0000-0000B01F0000}"/>
    <cellStyle name="Normal 4 2 2 6 2 3 2 3" xfId="9840" xr:uid="{00000000-0005-0000-0000-0000B11F0000}"/>
    <cellStyle name="Normal 4 2 2 6 2 3 2 3 2" xfId="41186" xr:uid="{00000000-0005-0000-0000-0000B21F0000}"/>
    <cellStyle name="Normal 4 2 2 6 2 3 2 3 3" xfId="27776" xr:uid="{00000000-0005-0000-0000-0000B31F0000}"/>
    <cellStyle name="Normal 4 2 2 6 2 3 2 4" xfId="20374" xr:uid="{00000000-0005-0000-0000-0000B41F0000}"/>
    <cellStyle name="Normal 4 2 2 6 2 3 2 5" xfId="35216" xr:uid="{00000000-0005-0000-0000-0000B51F0000}"/>
    <cellStyle name="Normal 4 2 2 6 2 3 2 6" xfId="17388" xr:uid="{00000000-0005-0000-0000-0000B61F0000}"/>
    <cellStyle name="Normal 4 2 2 6 2 3 3" xfId="5858" xr:uid="{00000000-0005-0000-0000-0000B71F0000}"/>
    <cellStyle name="Normal 4 2 2 6 2 3 3 2" xfId="11891" xr:uid="{00000000-0005-0000-0000-0000B81F0000}"/>
    <cellStyle name="Normal 4 2 2 6 2 3 3 2 2" xfId="43176" xr:uid="{00000000-0005-0000-0000-0000B91F0000}"/>
    <cellStyle name="Normal 4 2 2 6 2 3 3 2 3" xfId="29766" xr:uid="{00000000-0005-0000-0000-0000BA1F0000}"/>
    <cellStyle name="Normal 4 2 2 6 2 3 3 3" xfId="23794" xr:uid="{00000000-0005-0000-0000-0000BB1F0000}"/>
    <cellStyle name="Normal 4 2 2 6 2 3 3 4" xfId="34220" xr:uid="{00000000-0005-0000-0000-0000BC1F0000}"/>
    <cellStyle name="Normal 4 2 2 6 2 3 3 5" xfId="16392" xr:uid="{00000000-0005-0000-0000-0000BD1F0000}"/>
    <cellStyle name="Normal 4 2 2 6 2 3 4" xfId="3867" xr:uid="{00000000-0005-0000-0000-0000BE1F0000}"/>
    <cellStyle name="Normal 4 2 2 6 2 3 4 2" xfId="36646" xr:uid="{00000000-0005-0000-0000-0000BF1F0000}"/>
    <cellStyle name="Normal 4 2 2 6 2 3 4 3" xfId="21804" xr:uid="{00000000-0005-0000-0000-0000C01F0000}"/>
    <cellStyle name="Normal 4 2 2 6 2 3 5" xfId="8844" xr:uid="{00000000-0005-0000-0000-0000C11F0000}"/>
    <cellStyle name="Normal 4 2 2 6 2 3 5 2" xfId="40190" xr:uid="{00000000-0005-0000-0000-0000C21F0000}"/>
    <cellStyle name="Normal 4 2 2 6 2 3 5 3" xfId="26780" xr:uid="{00000000-0005-0000-0000-0000C31F0000}"/>
    <cellStyle name="Normal 4 2 2 6 2 3 6" xfId="19378" xr:uid="{00000000-0005-0000-0000-0000C41F0000}"/>
    <cellStyle name="Normal 4 2 2 6 2 3 7" xfId="32230" xr:uid="{00000000-0005-0000-0000-0000C51F0000}"/>
    <cellStyle name="Normal 4 2 2 6 2 3 8" xfId="14402" xr:uid="{00000000-0005-0000-0000-0000C61F0000}"/>
    <cellStyle name="Normal 4 2 2 6 2 4" xfId="1875" xr:uid="{00000000-0005-0000-0000-0000C71F0000}"/>
    <cellStyle name="Normal 4 2 2 6 2 4 2" xfId="6293" xr:uid="{00000000-0005-0000-0000-0000C81F0000}"/>
    <cellStyle name="Normal 4 2 2 6 2 4 2 2" xfId="12326" xr:uid="{00000000-0005-0000-0000-0000C91F0000}"/>
    <cellStyle name="Normal 4 2 2 6 2 4 2 2 2" xfId="43611" xr:uid="{00000000-0005-0000-0000-0000CA1F0000}"/>
    <cellStyle name="Normal 4 2 2 6 2 4 2 2 3" xfId="30201" xr:uid="{00000000-0005-0000-0000-0000CB1F0000}"/>
    <cellStyle name="Normal 4 2 2 6 2 4 2 3" xfId="37639" xr:uid="{00000000-0005-0000-0000-0000CC1F0000}"/>
    <cellStyle name="Normal 4 2 2 6 2 4 2 4" xfId="24229" xr:uid="{00000000-0005-0000-0000-0000CD1F0000}"/>
    <cellStyle name="Normal 4 2 2 6 2 4 3" xfId="9279" xr:uid="{00000000-0005-0000-0000-0000CE1F0000}"/>
    <cellStyle name="Normal 4 2 2 6 2 4 3 2" xfId="40625" xr:uid="{00000000-0005-0000-0000-0000CF1F0000}"/>
    <cellStyle name="Normal 4 2 2 6 2 4 3 3" xfId="27215" xr:uid="{00000000-0005-0000-0000-0000D01F0000}"/>
    <cellStyle name="Normal 4 2 2 6 2 4 4" xfId="19813" xr:uid="{00000000-0005-0000-0000-0000D11F0000}"/>
    <cellStyle name="Normal 4 2 2 6 2 4 5" xfId="34655" xr:uid="{00000000-0005-0000-0000-0000D21F0000}"/>
    <cellStyle name="Normal 4 2 2 6 2 4 6" xfId="16827" xr:uid="{00000000-0005-0000-0000-0000D31F0000}"/>
    <cellStyle name="Normal 4 2 2 6 2 5" xfId="4862" xr:uid="{00000000-0005-0000-0000-0000D41F0000}"/>
    <cellStyle name="Normal 4 2 2 6 2 5 2" xfId="10897" xr:uid="{00000000-0005-0000-0000-0000D51F0000}"/>
    <cellStyle name="Normal 4 2 2 6 2 5 2 2" xfId="42182" xr:uid="{00000000-0005-0000-0000-0000D61F0000}"/>
    <cellStyle name="Normal 4 2 2 6 2 5 2 3" xfId="28772" xr:uid="{00000000-0005-0000-0000-0000D71F0000}"/>
    <cellStyle name="Normal 4 2 2 6 2 5 3" xfId="22799" xr:uid="{00000000-0005-0000-0000-0000D81F0000}"/>
    <cellStyle name="Normal 4 2 2 6 2 5 4" xfId="33225" xr:uid="{00000000-0005-0000-0000-0000D91F0000}"/>
    <cellStyle name="Normal 4 2 2 6 2 5 5" xfId="15397" xr:uid="{00000000-0005-0000-0000-0000DA1F0000}"/>
    <cellStyle name="Normal 4 2 2 6 2 6" xfId="3306" xr:uid="{00000000-0005-0000-0000-0000DB1F0000}"/>
    <cellStyle name="Normal 4 2 2 6 2 6 2" xfId="36085" xr:uid="{00000000-0005-0000-0000-0000DC1F0000}"/>
    <cellStyle name="Normal 4 2 2 6 2 6 3" xfId="21243" xr:uid="{00000000-0005-0000-0000-0000DD1F0000}"/>
    <cellStyle name="Normal 4 2 2 6 2 7" xfId="7849" xr:uid="{00000000-0005-0000-0000-0000DE1F0000}"/>
    <cellStyle name="Normal 4 2 2 6 2 7 2" xfId="39195" xr:uid="{00000000-0005-0000-0000-0000DF1F0000}"/>
    <cellStyle name="Normal 4 2 2 6 2 7 3" xfId="25785" xr:uid="{00000000-0005-0000-0000-0000E01F0000}"/>
    <cellStyle name="Normal 4 2 2 6 2 8" xfId="18383" xr:uid="{00000000-0005-0000-0000-0000E11F0000}"/>
    <cellStyle name="Normal 4 2 2 6 2 9" xfId="31669" xr:uid="{00000000-0005-0000-0000-0000E21F0000}"/>
    <cellStyle name="Normal 4 2 2 6 3" xfId="503" xr:uid="{00000000-0005-0000-0000-0000E31F0000}"/>
    <cellStyle name="Normal 4 2 2 6 3 10" xfId="13943" xr:uid="{00000000-0005-0000-0000-0000E41F0000}"/>
    <cellStyle name="Normal 4 2 2 6 3 2" xfId="937" xr:uid="{00000000-0005-0000-0000-0000E51F0000}"/>
    <cellStyle name="Normal 4 2 2 6 3 2 2" xfId="2973" xr:uid="{00000000-0005-0000-0000-0000E61F0000}"/>
    <cellStyle name="Normal 4 2 2 6 3 2 2 2" xfId="7390" xr:uid="{00000000-0005-0000-0000-0000E71F0000}"/>
    <cellStyle name="Normal 4 2 2 6 3 2 2 2 2" xfId="13423" xr:uid="{00000000-0005-0000-0000-0000E81F0000}"/>
    <cellStyle name="Normal 4 2 2 6 3 2 2 2 2 2" xfId="44708" xr:uid="{00000000-0005-0000-0000-0000E91F0000}"/>
    <cellStyle name="Normal 4 2 2 6 3 2 2 2 2 3" xfId="31298" xr:uid="{00000000-0005-0000-0000-0000EA1F0000}"/>
    <cellStyle name="Normal 4 2 2 6 3 2 2 2 3" xfId="38736" xr:uid="{00000000-0005-0000-0000-0000EB1F0000}"/>
    <cellStyle name="Normal 4 2 2 6 3 2 2 2 4" xfId="25326" xr:uid="{00000000-0005-0000-0000-0000EC1F0000}"/>
    <cellStyle name="Normal 4 2 2 6 3 2 2 3" xfId="10376" xr:uid="{00000000-0005-0000-0000-0000ED1F0000}"/>
    <cellStyle name="Normal 4 2 2 6 3 2 2 3 2" xfId="41722" xr:uid="{00000000-0005-0000-0000-0000EE1F0000}"/>
    <cellStyle name="Normal 4 2 2 6 3 2 2 3 3" xfId="28312" xr:uid="{00000000-0005-0000-0000-0000EF1F0000}"/>
    <cellStyle name="Normal 4 2 2 6 3 2 2 4" xfId="20910" xr:uid="{00000000-0005-0000-0000-0000F01F0000}"/>
    <cellStyle name="Normal 4 2 2 6 3 2 2 5" xfId="35752" xr:uid="{00000000-0005-0000-0000-0000F11F0000}"/>
    <cellStyle name="Normal 4 2 2 6 3 2 2 6" xfId="17924" xr:uid="{00000000-0005-0000-0000-0000F21F0000}"/>
    <cellStyle name="Normal 4 2 2 6 3 2 3" xfId="5398" xr:uid="{00000000-0005-0000-0000-0000F31F0000}"/>
    <cellStyle name="Normal 4 2 2 6 3 2 3 2" xfId="11432" xr:uid="{00000000-0005-0000-0000-0000F41F0000}"/>
    <cellStyle name="Normal 4 2 2 6 3 2 3 2 2" xfId="42717" xr:uid="{00000000-0005-0000-0000-0000F51F0000}"/>
    <cellStyle name="Normal 4 2 2 6 3 2 3 2 3" xfId="29307" xr:uid="{00000000-0005-0000-0000-0000F61F0000}"/>
    <cellStyle name="Normal 4 2 2 6 3 2 3 3" xfId="23335" xr:uid="{00000000-0005-0000-0000-0000F71F0000}"/>
    <cellStyle name="Normal 4 2 2 6 3 2 3 4" xfId="33761" xr:uid="{00000000-0005-0000-0000-0000F81F0000}"/>
    <cellStyle name="Normal 4 2 2 6 3 2 3 5" xfId="15933" xr:uid="{00000000-0005-0000-0000-0000F91F0000}"/>
    <cellStyle name="Normal 4 2 2 6 3 2 4" xfId="4403" xr:uid="{00000000-0005-0000-0000-0000FA1F0000}"/>
    <cellStyle name="Normal 4 2 2 6 3 2 4 2" xfId="37182" xr:uid="{00000000-0005-0000-0000-0000FB1F0000}"/>
    <cellStyle name="Normal 4 2 2 6 3 2 4 3" xfId="22340" xr:uid="{00000000-0005-0000-0000-0000FC1F0000}"/>
    <cellStyle name="Normal 4 2 2 6 3 2 5" xfId="8385" xr:uid="{00000000-0005-0000-0000-0000FD1F0000}"/>
    <cellStyle name="Normal 4 2 2 6 3 2 5 2" xfId="39731" xr:uid="{00000000-0005-0000-0000-0000FE1F0000}"/>
    <cellStyle name="Normal 4 2 2 6 3 2 5 3" xfId="26321" xr:uid="{00000000-0005-0000-0000-0000FF1F0000}"/>
    <cellStyle name="Normal 4 2 2 6 3 2 6" xfId="18919" xr:uid="{00000000-0005-0000-0000-000000200000}"/>
    <cellStyle name="Normal 4 2 2 6 3 2 7" xfId="32766" xr:uid="{00000000-0005-0000-0000-000001200000}"/>
    <cellStyle name="Normal 4 2 2 6 3 2 8" xfId="14938" xr:uid="{00000000-0005-0000-0000-000002200000}"/>
    <cellStyle name="Normal 4 2 2 6 3 3" xfId="1542" xr:uid="{00000000-0005-0000-0000-000003200000}"/>
    <cellStyle name="Normal 4 2 2 6 3 3 2" xfId="2539" xr:uid="{00000000-0005-0000-0000-000004200000}"/>
    <cellStyle name="Normal 4 2 2 6 3 3 2 2" xfId="6956" xr:uid="{00000000-0005-0000-0000-000005200000}"/>
    <cellStyle name="Normal 4 2 2 6 3 3 2 2 2" xfId="12989" xr:uid="{00000000-0005-0000-0000-000006200000}"/>
    <cellStyle name="Normal 4 2 2 6 3 3 2 2 2 2" xfId="44274" xr:uid="{00000000-0005-0000-0000-000007200000}"/>
    <cellStyle name="Normal 4 2 2 6 3 3 2 2 2 3" xfId="30864" xr:uid="{00000000-0005-0000-0000-000008200000}"/>
    <cellStyle name="Normal 4 2 2 6 3 3 2 2 3" xfId="38302" xr:uid="{00000000-0005-0000-0000-000009200000}"/>
    <cellStyle name="Normal 4 2 2 6 3 3 2 2 4" xfId="24892" xr:uid="{00000000-0005-0000-0000-00000A200000}"/>
    <cellStyle name="Normal 4 2 2 6 3 3 2 3" xfId="9942" xr:uid="{00000000-0005-0000-0000-00000B200000}"/>
    <cellStyle name="Normal 4 2 2 6 3 3 2 3 2" xfId="41288" xr:uid="{00000000-0005-0000-0000-00000C200000}"/>
    <cellStyle name="Normal 4 2 2 6 3 3 2 3 3" xfId="27878" xr:uid="{00000000-0005-0000-0000-00000D200000}"/>
    <cellStyle name="Normal 4 2 2 6 3 3 2 4" xfId="20476" xr:uid="{00000000-0005-0000-0000-00000E200000}"/>
    <cellStyle name="Normal 4 2 2 6 3 3 2 5" xfId="35318" xr:uid="{00000000-0005-0000-0000-00000F200000}"/>
    <cellStyle name="Normal 4 2 2 6 3 3 2 6" xfId="17490" xr:uid="{00000000-0005-0000-0000-000010200000}"/>
    <cellStyle name="Normal 4 2 2 6 3 3 3" xfId="5960" xr:uid="{00000000-0005-0000-0000-000011200000}"/>
    <cellStyle name="Normal 4 2 2 6 3 3 3 2" xfId="11993" xr:uid="{00000000-0005-0000-0000-000012200000}"/>
    <cellStyle name="Normal 4 2 2 6 3 3 3 2 2" xfId="43278" xr:uid="{00000000-0005-0000-0000-000013200000}"/>
    <cellStyle name="Normal 4 2 2 6 3 3 3 2 3" xfId="29868" xr:uid="{00000000-0005-0000-0000-000014200000}"/>
    <cellStyle name="Normal 4 2 2 6 3 3 3 3" xfId="23896" xr:uid="{00000000-0005-0000-0000-000015200000}"/>
    <cellStyle name="Normal 4 2 2 6 3 3 3 4" xfId="34322" xr:uid="{00000000-0005-0000-0000-000016200000}"/>
    <cellStyle name="Normal 4 2 2 6 3 3 3 5" xfId="16494" xr:uid="{00000000-0005-0000-0000-000017200000}"/>
    <cellStyle name="Normal 4 2 2 6 3 3 4" xfId="3969" xr:uid="{00000000-0005-0000-0000-000018200000}"/>
    <cellStyle name="Normal 4 2 2 6 3 3 4 2" xfId="36748" xr:uid="{00000000-0005-0000-0000-000019200000}"/>
    <cellStyle name="Normal 4 2 2 6 3 3 4 3" xfId="21906" xr:uid="{00000000-0005-0000-0000-00001A200000}"/>
    <cellStyle name="Normal 4 2 2 6 3 3 5" xfId="8946" xr:uid="{00000000-0005-0000-0000-00001B200000}"/>
    <cellStyle name="Normal 4 2 2 6 3 3 5 2" xfId="40292" xr:uid="{00000000-0005-0000-0000-00001C200000}"/>
    <cellStyle name="Normal 4 2 2 6 3 3 5 3" xfId="26882" xr:uid="{00000000-0005-0000-0000-00001D200000}"/>
    <cellStyle name="Normal 4 2 2 6 3 3 6" xfId="19480" xr:uid="{00000000-0005-0000-0000-00001E200000}"/>
    <cellStyle name="Normal 4 2 2 6 3 3 7" xfId="32332" xr:uid="{00000000-0005-0000-0000-00001F200000}"/>
    <cellStyle name="Normal 4 2 2 6 3 3 8" xfId="14504" xr:uid="{00000000-0005-0000-0000-000020200000}"/>
    <cellStyle name="Normal 4 2 2 6 3 4" xfId="1977" xr:uid="{00000000-0005-0000-0000-000021200000}"/>
    <cellStyle name="Normal 4 2 2 6 3 4 2" xfId="6395" xr:uid="{00000000-0005-0000-0000-000022200000}"/>
    <cellStyle name="Normal 4 2 2 6 3 4 2 2" xfId="12428" xr:uid="{00000000-0005-0000-0000-000023200000}"/>
    <cellStyle name="Normal 4 2 2 6 3 4 2 2 2" xfId="43713" xr:uid="{00000000-0005-0000-0000-000024200000}"/>
    <cellStyle name="Normal 4 2 2 6 3 4 2 2 3" xfId="30303" xr:uid="{00000000-0005-0000-0000-000025200000}"/>
    <cellStyle name="Normal 4 2 2 6 3 4 2 3" xfId="37741" xr:uid="{00000000-0005-0000-0000-000026200000}"/>
    <cellStyle name="Normal 4 2 2 6 3 4 2 4" xfId="24331" xr:uid="{00000000-0005-0000-0000-000027200000}"/>
    <cellStyle name="Normal 4 2 2 6 3 4 3" xfId="9381" xr:uid="{00000000-0005-0000-0000-000028200000}"/>
    <cellStyle name="Normal 4 2 2 6 3 4 3 2" xfId="40727" xr:uid="{00000000-0005-0000-0000-000029200000}"/>
    <cellStyle name="Normal 4 2 2 6 3 4 3 3" xfId="27317" xr:uid="{00000000-0005-0000-0000-00002A200000}"/>
    <cellStyle name="Normal 4 2 2 6 3 4 4" xfId="19915" xr:uid="{00000000-0005-0000-0000-00002B200000}"/>
    <cellStyle name="Normal 4 2 2 6 3 4 5" xfId="34757" xr:uid="{00000000-0005-0000-0000-00002C200000}"/>
    <cellStyle name="Normal 4 2 2 6 3 4 6" xfId="16929" xr:uid="{00000000-0005-0000-0000-00002D200000}"/>
    <cellStyle name="Normal 4 2 2 6 3 5" xfId="4964" xr:uid="{00000000-0005-0000-0000-00002E200000}"/>
    <cellStyle name="Normal 4 2 2 6 3 5 2" xfId="10999" xr:uid="{00000000-0005-0000-0000-00002F200000}"/>
    <cellStyle name="Normal 4 2 2 6 3 5 2 2" xfId="42284" xr:uid="{00000000-0005-0000-0000-000030200000}"/>
    <cellStyle name="Normal 4 2 2 6 3 5 2 3" xfId="28874" xr:uid="{00000000-0005-0000-0000-000031200000}"/>
    <cellStyle name="Normal 4 2 2 6 3 5 3" xfId="22901" xr:uid="{00000000-0005-0000-0000-000032200000}"/>
    <cellStyle name="Normal 4 2 2 6 3 5 4" xfId="33327" xr:uid="{00000000-0005-0000-0000-000033200000}"/>
    <cellStyle name="Normal 4 2 2 6 3 5 5" xfId="15499" xr:uid="{00000000-0005-0000-0000-000034200000}"/>
    <cellStyle name="Normal 4 2 2 6 3 6" xfId="3408" xr:uid="{00000000-0005-0000-0000-000035200000}"/>
    <cellStyle name="Normal 4 2 2 6 3 6 2" xfId="36187" xr:uid="{00000000-0005-0000-0000-000036200000}"/>
    <cellStyle name="Normal 4 2 2 6 3 6 3" xfId="21345" xr:uid="{00000000-0005-0000-0000-000037200000}"/>
    <cellStyle name="Normal 4 2 2 6 3 7" xfId="7951" xr:uid="{00000000-0005-0000-0000-000038200000}"/>
    <cellStyle name="Normal 4 2 2 6 3 7 2" xfId="39297" xr:uid="{00000000-0005-0000-0000-000039200000}"/>
    <cellStyle name="Normal 4 2 2 6 3 7 3" xfId="25887" xr:uid="{00000000-0005-0000-0000-00003A200000}"/>
    <cellStyle name="Normal 4 2 2 6 3 8" xfId="18485" xr:uid="{00000000-0005-0000-0000-00003B200000}"/>
    <cellStyle name="Normal 4 2 2 6 3 9" xfId="31771" xr:uid="{00000000-0005-0000-0000-00003C200000}"/>
    <cellStyle name="Normal 4 2 2 6 4" xfId="629" xr:uid="{00000000-0005-0000-0000-00003D200000}"/>
    <cellStyle name="Normal 4 2 2 6 4 10" xfId="14069" xr:uid="{00000000-0005-0000-0000-00003E200000}"/>
    <cellStyle name="Normal 4 2 2 6 4 2" xfId="1063" xr:uid="{00000000-0005-0000-0000-00003F200000}"/>
    <cellStyle name="Normal 4 2 2 6 4 2 2" xfId="3099" xr:uid="{00000000-0005-0000-0000-000040200000}"/>
    <cellStyle name="Normal 4 2 2 6 4 2 2 2" xfId="7516" xr:uid="{00000000-0005-0000-0000-000041200000}"/>
    <cellStyle name="Normal 4 2 2 6 4 2 2 2 2" xfId="13549" xr:uid="{00000000-0005-0000-0000-000042200000}"/>
    <cellStyle name="Normal 4 2 2 6 4 2 2 2 2 2" xfId="44834" xr:uid="{00000000-0005-0000-0000-000043200000}"/>
    <cellStyle name="Normal 4 2 2 6 4 2 2 2 2 3" xfId="31424" xr:uid="{00000000-0005-0000-0000-000044200000}"/>
    <cellStyle name="Normal 4 2 2 6 4 2 2 2 3" xfId="38862" xr:uid="{00000000-0005-0000-0000-000045200000}"/>
    <cellStyle name="Normal 4 2 2 6 4 2 2 2 4" xfId="25452" xr:uid="{00000000-0005-0000-0000-000046200000}"/>
    <cellStyle name="Normal 4 2 2 6 4 2 2 3" xfId="10502" xr:uid="{00000000-0005-0000-0000-000047200000}"/>
    <cellStyle name="Normal 4 2 2 6 4 2 2 3 2" xfId="41848" xr:uid="{00000000-0005-0000-0000-000048200000}"/>
    <cellStyle name="Normal 4 2 2 6 4 2 2 3 3" xfId="28438" xr:uid="{00000000-0005-0000-0000-000049200000}"/>
    <cellStyle name="Normal 4 2 2 6 4 2 2 4" xfId="21036" xr:uid="{00000000-0005-0000-0000-00004A200000}"/>
    <cellStyle name="Normal 4 2 2 6 4 2 2 5" xfId="35878" xr:uid="{00000000-0005-0000-0000-00004B200000}"/>
    <cellStyle name="Normal 4 2 2 6 4 2 2 6" xfId="18050" xr:uid="{00000000-0005-0000-0000-00004C200000}"/>
    <cellStyle name="Normal 4 2 2 6 4 2 3" xfId="5524" xr:uid="{00000000-0005-0000-0000-00004D200000}"/>
    <cellStyle name="Normal 4 2 2 6 4 2 3 2" xfId="11558" xr:uid="{00000000-0005-0000-0000-00004E200000}"/>
    <cellStyle name="Normal 4 2 2 6 4 2 3 2 2" xfId="42843" xr:uid="{00000000-0005-0000-0000-00004F200000}"/>
    <cellStyle name="Normal 4 2 2 6 4 2 3 2 3" xfId="29433" xr:uid="{00000000-0005-0000-0000-000050200000}"/>
    <cellStyle name="Normal 4 2 2 6 4 2 3 3" xfId="23461" xr:uid="{00000000-0005-0000-0000-000051200000}"/>
    <cellStyle name="Normal 4 2 2 6 4 2 3 4" xfId="33887" xr:uid="{00000000-0005-0000-0000-000052200000}"/>
    <cellStyle name="Normal 4 2 2 6 4 2 3 5" xfId="16059" xr:uid="{00000000-0005-0000-0000-000053200000}"/>
    <cellStyle name="Normal 4 2 2 6 4 2 4" xfId="4529" xr:uid="{00000000-0005-0000-0000-000054200000}"/>
    <cellStyle name="Normal 4 2 2 6 4 2 4 2" xfId="37308" xr:uid="{00000000-0005-0000-0000-000055200000}"/>
    <cellStyle name="Normal 4 2 2 6 4 2 4 3" xfId="22466" xr:uid="{00000000-0005-0000-0000-000056200000}"/>
    <cellStyle name="Normal 4 2 2 6 4 2 5" xfId="8511" xr:uid="{00000000-0005-0000-0000-000057200000}"/>
    <cellStyle name="Normal 4 2 2 6 4 2 5 2" xfId="39857" xr:uid="{00000000-0005-0000-0000-000058200000}"/>
    <cellStyle name="Normal 4 2 2 6 4 2 5 3" xfId="26447" xr:uid="{00000000-0005-0000-0000-000059200000}"/>
    <cellStyle name="Normal 4 2 2 6 4 2 6" xfId="19045" xr:uid="{00000000-0005-0000-0000-00005A200000}"/>
    <cellStyle name="Normal 4 2 2 6 4 2 7" xfId="32892" xr:uid="{00000000-0005-0000-0000-00005B200000}"/>
    <cellStyle name="Normal 4 2 2 6 4 2 8" xfId="15064" xr:uid="{00000000-0005-0000-0000-00005C200000}"/>
    <cellStyle name="Normal 4 2 2 6 4 3" xfId="1668" xr:uid="{00000000-0005-0000-0000-00005D200000}"/>
    <cellStyle name="Normal 4 2 2 6 4 3 2" xfId="2665" xr:uid="{00000000-0005-0000-0000-00005E200000}"/>
    <cellStyle name="Normal 4 2 2 6 4 3 2 2" xfId="7082" xr:uid="{00000000-0005-0000-0000-00005F200000}"/>
    <cellStyle name="Normal 4 2 2 6 4 3 2 2 2" xfId="13115" xr:uid="{00000000-0005-0000-0000-000060200000}"/>
    <cellStyle name="Normal 4 2 2 6 4 3 2 2 2 2" xfId="44400" xr:uid="{00000000-0005-0000-0000-000061200000}"/>
    <cellStyle name="Normal 4 2 2 6 4 3 2 2 2 3" xfId="30990" xr:uid="{00000000-0005-0000-0000-000062200000}"/>
    <cellStyle name="Normal 4 2 2 6 4 3 2 2 3" xfId="38428" xr:uid="{00000000-0005-0000-0000-000063200000}"/>
    <cellStyle name="Normal 4 2 2 6 4 3 2 2 4" xfId="25018" xr:uid="{00000000-0005-0000-0000-000064200000}"/>
    <cellStyle name="Normal 4 2 2 6 4 3 2 3" xfId="10068" xr:uid="{00000000-0005-0000-0000-000065200000}"/>
    <cellStyle name="Normal 4 2 2 6 4 3 2 3 2" xfId="41414" xr:uid="{00000000-0005-0000-0000-000066200000}"/>
    <cellStyle name="Normal 4 2 2 6 4 3 2 3 3" xfId="28004" xr:uid="{00000000-0005-0000-0000-000067200000}"/>
    <cellStyle name="Normal 4 2 2 6 4 3 2 4" xfId="20602" xr:uid="{00000000-0005-0000-0000-000068200000}"/>
    <cellStyle name="Normal 4 2 2 6 4 3 2 5" xfId="35444" xr:uid="{00000000-0005-0000-0000-000069200000}"/>
    <cellStyle name="Normal 4 2 2 6 4 3 2 6" xfId="17616" xr:uid="{00000000-0005-0000-0000-00006A200000}"/>
    <cellStyle name="Normal 4 2 2 6 4 3 3" xfId="6086" xr:uid="{00000000-0005-0000-0000-00006B200000}"/>
    <cellStyle name="Normal 4 2 2 6 4 3 3 2" xfId="12119" xr:uid="{00000000-0005-0000-0000-00006C200000}"/>
    <cellStyle name="Normal 4 2 2 6 4 3 3 2 2" xfId="43404" xr:uid="{00000000-0005-0000-0000-00006D200000}"/>
    <cellStyle name="Normal 4 2 2 6 4 3 3 2 3" xfId="29994" xr:uid="{00000000-0005-0000-0000-00006E200000}"/>
    <cellStyle name="Normal 4 2 2 6 4 3 3 3" xfId="24022" xr:uid="{00000000-0005-0000-0000-00006F200000}"/>
    <cellStyle name="Normal 4 2 2 6 4 3 3 4" xfId="34448" xr:uid="{00000000-0005-0000-0000-000070200000}"/>
    <cellStyle name="Normal 4 2 2 6 4 3 3 5" xfId="16620" xr:uid="{00000000-0005-0000-0000-000071200000}"/>
    <cellStyle name="Normal 4 2 2 6 4 3 4" xfId="4095" xr:uid="{00000000-0005-0000-0000-000072200000}"/>
    <cellStyle name="Normal 4 2 2 6 4 3 4 2" xfId="36874" xr:uid="{00000000-0005-0000-0000-000073200000}"/>
    <cellStyle name="Normal 4 2 2 6 4 3 4 3" xfId="22032" xr:uid="{00000000-0005-0000-0000-000074200000}"/>
    <cellStyle name="Normal 4 2 2 6 4 3 5" xfId="9072" xr:uid="{00000000-0005-0000-0000-000075200000}"/>
    <cellStyle name="Normal 4 2 2 6 4 3 5 2" xfId="40418" xr:uid="{00000000-0005-0000-0000-000076200000}"/>
    <cellStyle name="Normal 4 2 2 6 4 3 5 3" xfId="27008" xr:uid="{00000000-0005-0000-0000-000077200000}"/>
    <cellStyle name="Normal 4 2 2 6 4 3 6" xfId="19606" xr:uid="{00000000-0005-0000-0000-000078200000}"/>
    <cellStyle name="Normal 4 2 2 6 4 3 7" xfId="32458" xr:uid="{00000000-0005-0000-0000-000079200000}"/>
    <cellStyle name="Normal 4 2 2 6 4 3 8" xfId="14630" xr:uid="{00000000-0005-0000-0000-00007A200000}"/>
    <cellStyle name="Normal 4 2 2 6 4 4" xfId="2103" xr:uid="{00000000-0005-0000-0000-00007B200000}"/>
    <cellStyle name="Normal 4 2 2 6 4 4 2" xfId="6521" xr:uid="{00000000-0005-0000-0000-00007C200000}"/>
    <cellStyle name="Normal 4 2 2 6 4 4 2 2" xfId="12554" xr:uid="{00000000-0005-0000-0000-00007D200000}"/>
    <cellStyle name="Normal 4 2 2 6 4 4 2 2 2" xfId="43839" xr:uid="{00000000-0005-0000-0000-00007E200000}"/>
    <cellStyle name="Normal 4 2 2 6 4 4 2 2 3" xfId="30429" xr:uid="{00000000-0005-0000-0000-00007F200000}"/>
    <cellStyle name="Normal 4 2 2 6 4 4 2 3" xfId="37867" xr:uid="{00000000-0005-0000-0000-000080200000}"/>
    <cellStyle name="Normal 4 2 2 6 4 4 2 4" xfId="24457" xr:uid="{00000000-0005-0000-0000-000081200000}"/>
    <cellStyle name="Normal 4 2 2 6 4 4 3" xfId="9507" xr:uid="{00000000-0005-0000-0000-000082200000}"/>
    <cellStyle name="Normal 4 2 2 6 4 4 3 2" xfId="40853" xr:uid="{00000000-0005-0000-0000-000083200000}"/>
    <cellStyle name="Normal 4 2 2 6 4 4 3 3" xfId="27443" xr:uid="{00000000-0005-0000-0000-000084200000}"/>
    <cellStyle name="Normal 4 2 2 6 4 4 4" xfId="20041" xr:uid="{00000000-0005-0000-0000-000085200000}"/>
    <cellStyle name="Normal 4 2 2 6 4 4 5" xfId="34883" xr:uid="{00000000-0005-0000-0000-000086200000}"/>
    <cellStyle name="Normal 4 2 2 6 4 4 6" xfId="17055" xr:uid="{00000000-0005-0000-0000-000087200000}"/>
    <cellStyle name="Normal 4 2 2 6 4 5" xfId="5090" xr:uid="{00000000-0005-0000-0000-000088200000}"/>
    <cellStyle name="Normal 4 2 2 6 4 5 2" xfId="11125" xr:uid="{00000000-0005-0000-0000-000089200000}"/>
    <cellStyle name="Normal 4 2 2 6 4 5 2 2" xfId="42410" xr:uid="{00000000-0005-0000-0000-00008A200000}"/>
    <cellStyle name="Normal 4 2 2 6 4 5 2 3" xfId="29000" xr:uid="{00000000-0005-0000-0000-00008B200000}"/>
    <cellStyle name="Normal 4 2 2 6 4 5 3" xfId="23027" xr:uid="{00000000-0005-0000-0000-00008C200000}"/>
    <cellStyle name="Normal 4 2 2 6 4 5 4" xfId="33453" xr:uid="{00000000-0005-0000-0000-00008D200000}"/>
    <cellStyle name="Normal 4 2 2 6 4 5 5" xfId="15625" xr:uid="{00000000-0005-0000-0000-00008E200000}"/>
    <cellStyle name="Normal 4 2 2 6 4 6" xfId="3534" xr:uid="{00000000-0005-0000-0000-00008F200000}"/>
    <cellStyle name="Normal 4 2 2 6 4 6 2" xfId="36313" xr:uid="{00000000-0005-0000-0000-000090200000}"/>
    <cellStyle name="Normal 4 2 2 6 4 6 3" xfId="21471" xr:uid="{00000000-0005-0000-0000-000091200000}"/>
    <cellStyle name="Normal 4 2 2 6 4 7" xfId="8077" xr:uid="{00000000-0005-0000-0000-000092200000}"/>
    <cellStyle name="Normal 4 2 2 6 4 7 2" xfId="39423" xr:uid="{00000000-0005-0000-0000-000093200000}"/>
    <cellStyle name="Normal 4 2 2 6 4 7 3" xfId="26013" xr:uid="{00000000-0005-0000-0000-000094200000}"/>
    <cellStyle name="Normal 4 2 2 6 4 8" xfId="18611" xr:uid="{00000000-0005-0000-0000-000095200000}"/>
    <cellStyle name="Normal 4 2 2 6 4 9" xfId="31897" xr:uid="{00000000-0005-0000-0000-000096200000}"/>
    <cellStyle name="Normal 4 2 2 6 5" xfId="281" xr:uid="{00000000-0005-0000-0000-000097200000}"/>
    <cellStyle name="Normal 4 2 2 6 5 2" xfId="1336" xr:uid="{00000000-0005-0000-0000-000098200000}"/>
    <cellStyle name="Normal 4 2 2 6 5 2 2" xfId="5754" xr:uid="{00000000-0005-0000-0000-000099200000}"/>
    <cellStyle name="Normal 4 2 2 6 5 2 2 2" xfId="11787" xr:uid="{00000000-0005-0000-0000-00009A200000}"/>
    <cellStyle name="Normal 4 2 2 6 5 2 2 2 2" xfId="43072" xr:uid="{00000000-0005-0000-0000-00009B200000}"/>
    <cellStyle name="Normal 4 2 2 6 5 2 2 2 3" xfId="29662" xr:uid="{00000000-0005-0000-0000-00009C200000}"/>
    <cellStyle name="Normal 4 2 2 6 5 2 2 3" xfId="37411" xr:uid="{00000000-0005-0000-0000-00009D200000}"/>
    <cellStyle name="Normal 4 2 2 6 5 2 2 4" xfId="23690" xr:uid="{00000000-0005-0000-0000-00009E200000}"/>
    <cellStyle name="Normal 4 2 2 6 5 2 3" xfId="8740" xr:uid="{00000000-0005-0000-0000-00009F200000}"/>
    <cellStyle name="Normal 4 2 2 6 5 2 3 2" xfId="40086" xr:uid="{00000000-0005-0000-0000-0000A0200000}"/>
    <cellStyle name="Normal 4 2 2 6 5 2 3 3" xfId="26676" xr:uid="{00000000-0005-0000-0000-0000A1200000}"/>
    <cellStyle name="Normal 4 2 2 6 5 2 4" xfId="19274" xr:uid="{00000000-0005-0000-0000-0000A2200000}"/>
    <cellStyle name="Normal 4 2 2 6 5 2 5" xfId="34116" xr:uid="{00000000-0005-0000-0000-0000A3200000}"/>
    <cellStyle name="Normal 4 2 2 6 5 2 6" xfId="16288" xr:uid="{00000000-0005-0000-0000-0000A4200000}"/>
    <cellStyle name="Normal 4 2 2 6 5 3" xfId="2333" xr:uid="{00000000-0005-0000-0000-0000A5200000}"/>
    <cellStyle name="Normal 4 2 2 6 5 3 2" xfId="6750" xr:uid="{00000000-0005-0000-0000-0000A6200000}"/>
    <cellStyle name="Normal 4 2 2 6 5 3 2 2" xfId="12783" xr:uid="{00000000-0005-0000-0000-0000A7200000}"/>
    <cellStyle name="Normal 4 2 2 6 5 3 2 2 2" xfId="44068" xr:uid="{00000000-0005-0000-0000-0000A8200000}"/>
    <cellStyle name="Normal 4 2 2 6 5 3 2 2 3" xfId="30658" xr:uid="{00000000-0005-0000-0000-0000A9200000}"/>
    <cellStyle name="Normal 4 2 2 6 5 3 2 3" xfId="38096" xr:uid="{00000000-0005-0000-0000-0000AA200000}"/>
    <cellStyle name="Normal 4 2 2 6 5 3 2 4" xfId="24686" xr:uid="{00000000-0005-0000-0000-0000AB200000}"/>
    <cellStyle name="Normal 4 2 2 6 5 3 3" xfId="9736" xr:uid="{00000000-0005-0000-0000-0000AC200000}"/>
    <cellStyle name="Normal 4 2 2 6 5 3 3 2" xfId="41082" xr:uid="{00000000-0005-0000-0000-0000AD200000}"/>
    <cellStyle name="Normal 4 2 2 6 5 3 3 3" xfId="27672" xr:uid="{00000000-0005-0000-0000-0000AE200000}"/>
    <cellStyle name="Normal 4 2 2 6 5 3 4" xfId="20270" xr:uid="{00000000-0005-0000-0000-0000AF200000}"/>
    <cellStyle name="Normal 4 2 2 6 5 3 5" xfId="35112" xr:uid="{00000000-0005-0000-0000-0000B0200000}"/>
    <cellStyle name="Normal 4 2 2 6 5 3 6" xfId="17284" xr:uid="{00000000-0005-0000-0000-0000B1200000}"/>
    <cellStyle name="Normal 4 2 2 6 5 4" xfId="4758" xr:uid="{00000000-0005-0000-0000-0000B2200000}"/>
    <cellStyle name="Normal 4 2 2 6 5 4 2" xfId="10792" xr:uid="{00000000-0005-0000-0000-0000B3200000}"/>
    <cellStyle name="Normal 4 2 2 6 5 4 2 2" xfId="42079" xr:uid="{00000000-0005-0000-0000-0000B4200000}"/>
    <cellStyle name="Normal 4 2 2 6 5 4 2 3" xfId="28669" xr:uid="{00000000-0005-0000-0000-0000B5200000}"/>
    <cellStyle name="Normal 4 2 2 6 5 4 3" xfId="22695" xr:uid="{00000000-0005-0000-0000-0000B6200000}"/>
    <cellStyle name="Normal 4 2 2 6 5 4 4" xfId="33121" xr:uid="{00000000-0005-0000-0000-0000B7200000}"/>
    <cellStyle name="Normal 4 2 2 6 5 4 5" xfId="15293" xr:uid="{00000000-0005-0000-0000-0000B8200000}"/>
    <cellStyle name="Normal 4 2 2 6 5 5" xfId="3763" xr:uid="{00000000-0005-0000-0000-0000B9200000}"/>
    <cellStyle name="Normal 4 2 2 6 5 5 2" xfId="36542" xr:uid="{00000000-0005-0000-0000-0000BA200000}"/>
    <cellStyle name="Normal 4 2 2 6 5 5 3" xfId="21700" xr:uid="{00000000-0005-0000-0000-0000BB200000}"/>
    <cellStyle name="Normal 4 2 2 6 5 6" xfId="7745" xr:uid="{00000000-0005-0000-0000-0000BC200000}"/>
    <cellStyle name="Normal 4 2 2 6 5 6 2" xfId="39091" xr:uid="{00000000-0005-0000-0000-0000BD200000}"/>
    <cellStyle name="Normal 4 2 2 6 5 6 3" xfId="25681" xr:uid="{00000000-0005-0000-0000-0000BE200000}"/>
    <cellStyle name="Normal 4 2 2 6 5 7" xfId="18279" xr:uid="{00000000-0005-0000-0000-0000BF200000}"/>
    <cellStyle name="Normal 4 2 2 6 5 8" xfId="32126" xr:uid="{00000000-0005-0000-0000-0000C0200000}"/>
    <cellStyle name="Normal 4 2 2 6 5 9" xfId="14298" xr:uid="{00000000-0005-0000-0000-0000C1200000}"/>
    <cellStyle name="Normal 4 2 2 6 6" xfId="731" xr:uid="{00000000-0005-0000-0000-0000C2200000}"/>
    <cellStyle name="Normal 4 2 2 6 6 2" xfId="2767" xr:uid="{00000000-0005-0000-0000-0000C3200000}"/>
    <cellStyle name="Normal 4 2 2 6 6 2 2" xfId="7184" xr:uid="{00000000-0005-0000-0000-0000C4200000}"/>
    <cellStyle name="Normal 4 2 2 6 6 2 2 2" xfId="13217" xr:uid="{00000000-0005-0000-0000-0000C5200000}"/>
    <cellStyle name="Normal 4 2 2 6 6 2 2 2 2" xfId="44502" xr:uid="{00000000-0005-0000-0000-0000C6200000}"/>
    <cellStyle name="Normal 4 2 2 6 6 2 2 2 3" xfId="31092" xr:uid="{00000000-0005-0000-0000-0000C7200000}"/>
    <cellStyle name="Normal 4 2 2 6 6 2 2 3" xfId="38530" xr:uid="{00000000-0005-0000-0000-0000C8200000}"/>
    <cellStyle name="Normal 4 2 2 6 6 2 2 4" xfId="25120" xr:uid="{00000000-0005-0000-0000-0000C9200000}"/>
    <cellStyle name="Normal 4 2 2 6 6 2 3" xfId="10170" xr:uid="{00000000-0005-0000-0000-0000CA200000}"/>
    <cellStyle name="Normal 4 2 2 6 6 2 3 2" xfId="41516" xr:uid="{00000000-0005-0000-0000-0000CB200000}"/>
    <cellStyle name="Normal 4 2 2 6 6 2 3 3" xfId="28106" xr:uid="{00000000-0005-0000-0000-0000CC200000}"/>
    <cellStyle name="Normal 4 2 2 6 6 2 4" xfId="20704" xr:uid="{00000000-0005-0000-0000-0000CD200000}"/>
    <cellStyle name="Normal 4 2 2 6 6 2 5" xfId="35546" xr:uid="{00000000-0005-0000-0000-0000CE200000}"/>
    <cellStyle name="Normal 4 2 2 6 6 2 6" xfId="17718" xr:uid="{00000000-0005-0000-0000-0000CF200000}"/>
    <cellStyle name="Normal 4 2 2 6 6 3" xfId="5192" xr:uid="{00000000-0005-0000-0000-0000D0200000}"/>
    <cellStyle name="Normal 4 2 2 6 6 3 2" xfId="11227" xr:uid="{00000000-0005-0000-0000-0000D1200000}"/>
    <cellStyle name="Normal 4 2 2 6 6 3 2 2" xfId="42512" xr:uid="{00000000-0005-0000-0000-0000D2200000}"/>
    <cellStyle name="Normal 4 2 2 6 6 3 2 3" xfId="29102" xr:uid="{00000000-0005-0000-0000-0000D3200000}"/>
    <cellStyle name="Normal 4 2 2 6 6 3 3" xfId="23129" xr:uid="{00000000-0005-0000-0000-0000D4200000}"/>
    <cellStyle name="Normal 4 2 2 6 6 3 4" xfId="33555" xr:uid="{00000000-0005-0000-0000-0000D5200000}"/>
    <cellStyle name="Normal 4 2 2 6 6 3 5" xfId="15727" xr:uid="{00000000-0005-0000-0000-0000D6200000}"/>
    <cellStyle name="Normal 4 2 2 6 6 4" xfId="4197" xr:uid="{00000000-0005-0000-0000-0000D7200000}"/>
    <cellStyle name="Normal 4 2 2 6 6 4 2" xfId="36976" xr:uid="{00000000-0005-0000-0000-0000D8200000}"/>
    <cellStyle name="Normal 4 2 2 6 6 4 3" xfId="22134" xr:uid="{00000000-0005-0000-0000-0000D9200000}"/>
    <cellStyle name="Normal 4 2 2 6 6 5" xfId="8179" xr:uid="{00000000-0005-0000-0000-0000DA200000}"/>
    <cellStyle name="Normal 4 2 2 6 6 5 2" xfId="39525" xr:uid="{00000000-0005-0000-0000-0000DB200000}"/>
    <cellStyle name="Normal 4 2 2 6 6 5 3" xfId="26115" xr:uid="{00000000-0005-0000-0000-0000DC200000}"/>
    <cellStyle name="Normal 4 2 2 6 6 6" xfId="18713" xr:uid="{00000000-0005-0000-0000-0000DD200000}"/>
    <cellStyle name="Normal 4 2 2 6 6 7" xfId="32560" xr:uid="{00000000-0005-0000-0000-0000DE200000}"/>
    <cellStyle name="Normal 4 2 2 6 6 8" xfId="14732" xr:uid="{00000000-0005-0000-0000-0000DF200000}"/>
    <cellStyle name="Normal 4 2 2 6 7" xfId="1234" xr:uid="{00000000-0005-0000-0000-0000E0200000}"/>
    <cellStyle name="Normal 4 2 2 6 7 2" xfId="2231" xr:uid="{00000000-0005-0000-0000-0000E1200000}"/>
    <cellStyle name="Normal 4 2 2 6 7 2 2" xfId="6648" xr:uid="{00000000-0005-0000-0000-0000E2200000}"/>
    <cellStyle name="Normal 4 2 2 6 7 2 2 2" xfId="12681" xr:uid="{00000000-0005-0000-0000-0000E3200000}"/>
    <cellStyle name="Normal 4 2 2 6 7 2 2 2 2" xfId="43966" xr:uid="{00000000-0005-0000-0000-0000E4200000}"/>
    <cellStyle name="Normal 4 2 2 6 7 2 2 2 3" xfId="30556" xr:uid="{00000000-0005-0000-0000-0000E5200000}"/>
    <cellStyle name="Normal 4 2 2 6 7 2 2 3" xfId="37994" xr:uid="{00000000-0005-0000-0000-0000E6200000}"/>
    <cellStyle name="Normal 4 2 2 6 7 2 2 4" xfId="24584" xr:uid="{00000000-0005-0000-0000-0000E7200000}"/>
    <cellStyle name="Normal 4 2 2 6 7 2 3" xfId="9634" xr:uid="{00000000-0005-0000-0000-0000E8200000}"/>
    <cellStyle name="Normal 4 2 2 6 7 2 3 2" xfId="40980" xr:uid="{00000000-0005-0000-0000-0000E9200000}"/>
    <cellStyle name="Normal 4 2 2 6 7 2 3 3" xfId="27570" xr:uid="{00000000-0005-0000-0000-0000EA200000}"/>
    <cellStyle name="Normal 4 2 2 6 7 2 4" xfId="20168" xr:uid="{00000000-0005-0000-0000-0000EB200000}"/>
    <cellStyle name="Normal 4 2 2 6 7 2 5" xfId="35010" xr:uid="{00000000-0005-0000-0000-0000EC200000}"/>
    <cellStyle name="Normal 4 2 2 6 7 2 6" xfId="17182" xr:uid="{00000000-0005-0000-0000-0000ED200000}"/>
    <cellStyle name="Normal 4 2 2 6 7 3" xfId="5652" xr:uid="{00000000-0005-0000-0000-0000EE200000}"/>
    <cellStyle name="Normal 4 2 2 6 7 3 2" xfId="11685" xr:uid="{00000000-0005-0000-0000-0000EF200000}"/>
    <cellStyle name="Normal 4 2 2 6 7 3 2 2" xfId="42970" xr:uid="{00000000-0005-0000-0000-0000F0200000}"/>
    <cellStyle name="Normal 4 2 2 6 7 3 2 3" xfId="29560" xr:uid="{00000000-0005-0000-0000-0000F1200000}"/>
    <cellStyle name="Normal 4 2 2 6 7 3 3" xfId="23588" xr:uid="{00000000-0005-0000-0000-0000F2200000}"/>
    <cellStyle name="Normal 4 2 2 6 7 3 4" xfId="34014" xr:uid="{00000000-0005-0000-0000-0000F3200000}"/>
    <cellStyle name="Normal 4 2 2 6 7 3 5" xfId="16186" xr:uid="{00000000-0005-0000-0000-0000F4200000}"/>
    <cellStyle name="Normal 4 2 2 6 7 4" xfId="3661" xr:uid="{00000000-0005-0000-0000-0000F5200000}"/>
    <cellStyle name="Normal 4 2 2 6 7 4 2" xfId="36440" xr:uid="{00000000-0005-0000-0000-0000F6200000}"/>
    <cellStyle name="Normal 4 2 2 6 7 4 3" xfId="21598" xr:uid="{00000000-0005-0000-0000-0000F7200000}"/>
    <cellStyle name="Normal 4 2 2 6 7 5" xfId="8638" xr:uid="{00000000-0005-0000-0000-0000F8200000}"/>
    <cellStyle name="Normal 4 2 2 6 7 5 2" xfId="39984" xr:uid="{00000000-0005-0000-0000-0000F9200000}"/>
    <cellStyle name="Normal 4 2 2 6 7 5 3" xfId="26574" xr:uid="{00000000-0005-0000-0000-0000FA200000}"/>
    <cellStyle name="Normal 4 2 2 6 7 6" xfId="19172" xr:uid="{00000000-0005-0000-0000-0000FB200000}"/>
    <cellStyle name="Normal 4 2 2 6 7 7" xfId="32024" xr:uid="{00000000-0005-0000-0000-0000FC200000}"/>
    <cellStyle name="Normal 4 2 2 6 7 8" xfId="14196" xr:uid="{00000000-0005-0000-0000-0000FD200000}"/>
    <cellStyle name="Normal 4 2 2 6 8" xfId="1771" xr:uid="{00000000-0005-0000-0000-0000FE200000}"/>
    <cellStyle name="Normal 4 2 2 6 8 2" xfId="6189" xr:uid="{00000000-0005-0000-0000-0000FF200000}"/>
    <cellStyle name="Normal 4 2 2 6 8 2 2" xfId="12222" xr:uid="{00000000-0005-0000-0000-000000210000}"/>
    <cellStyle name="Normal 4 2 2 6 8 2 2 2" xfId="43507" xr:uid="{00000000-0005-0000-0000-000001210000}"/>
    <cellStyle name="Normal 4 2 2 6 8 2 2 3" xfId="30097" xr:uid="{00000000-0005-0000-0000-000002210000}"/>
    <cellStyle name="Normal 4 2 2 6 8 2 3" xfId="37535" xr:uid="{00000000-0005-0000-0000-000003210000}"/>
    <cellStyle name="Normal 4 2 2 6 8 2 4" xfId="24125" xr:uid="{00000000-0005-0000-0000-000004210000}"/>
    <cellStyle name="Normal 4 2 2 6 8 3" xfId="9175" xr:uid="{00000000-0005-0000-0000-000005210000}"/>
    <cellStyle name="Normal 4 2 2 6 8 3 2" xfId="40521" xr:uid="{00000000-0005-0000-0000-000006210000}"/>
    <cellStyle name="Normal 4 2 2 6 8 3 3" xfId="27111" xr:uid="{00000000-0005-0000-0000-000007210000}"/>
    <cellStyle name="Normal 4 2 2 6 8 4" xfId="19709" xr:uid="{00000000-0005-0000-0000-000008210000}"/>
    <cellStyle name="Normal 4 2 2 6 8 5" xfId="34551" xr:uid="{00000000-0005-0000-0000-000009210000}"/>
    <cellStyle name="Normal 4 2 2 6 8 6" xfId="16723" xr:uid="{00000000-0005-0000-0000-00000A210000}"/>
    <cellStyle name="Normal 4 2 2 6 9" xfId="4656" xr:uid="{00000000-0005-0000-0000-00000B210000}"/>
    <cellStyle name="Normal 4 2 2 6 9 2" xfId="10690" xr:uid="{00000000-0005-0000-0000-00000C210000}"/>
    <cellStyle name="Normal 4 2 2 6 9 2 2" xfId="41977" xr:uid="{00000000-0005-0000-0000-00000D210000}"/>
    <cellStyle name="Normal 4 2 2 6 9 2 3" xfId="28567" xr:uid="{00000000-0005-0000-0000-00000E210000}"/>
    <cellStyle name="Normal 4 2 2 6 9 3" xfId="22593" xr:uid="{00000000-0005-0000-0000-00000F210000}"/>
    <cellStyle name="Normal 4 2 2 6 9 4" xfId="33019" xr:uid="{00000000-0005-0000-0000-000010210000}"/>
    <cellStyle name="Normal 4 2 2 6 9 5" xfId="15191" xr:uid="{00000000-0005-0000-0000-000011210000}"/>
    <cellStyle name="Normal 4 2 2 7" xfId="203" xr:uid="{00000000-0005-0000-0000-000012210000}"/>
    <cellStyle name="Normal 4 2 2 7 10" xfId="3226" xr:uid="{00000000-0005-0000-0000-000013210000}"/>
    <cellStyle name="Normal 4 2 2 7 10 2" xfId="36005" xr:uid="{00000000-0005-0000-0000-000014210000}"/>
    <cellStyle name="Normal 4 2 2 7 10 3" xfId="21163" xr:uid="{00000000-0005-0000-0000-000015210000}"/>
    <cellStyle name="Normal 4 2 2 7 11" xfId="7667" xr:uid="{00000000-0005-0000-0000-000016210000}"/>
    <cellStyle name="Normal 4 2 2 7 11 2" xfId="39013" xr:uid="{00000000-0005-0000-0000-000017210000}"/>
    <cellStyle name="Normal 4 2 2 7 11 3" xfId="25603" xr:uid="{00000000-0005-0000-0000-000018210000}"/>
    <cellStyle name="Normal 4 2 2 7 12" xfId="18201" xr:uid="{00000000-0005-0000-0000-000019210000}"/>
    <cellStyle name="Normal 4 2 2 7 13" xfId="31589" xr:uid="{00000000-0005-0000-0000-00001A210000}"/>
    <cellStyle name="Normal 4 2 2 7 14" xfId="13761" xr:uid="{00000000-0005-0000-0000-00001B210000}"/>
    <cellStyle name="Normal 4 2 2 7 2" xfId="425" xr:uid="{00000000-0005-0000-0000-00001C210000}"/>
    <cellStyle name="Normal 4 2 2 7 2 10" xfId="13865" xr:uid="{00000000-0005-0000-0000-00001D210000}"/>
    <cellStyle name="Normal 4 2 2 7 2 2" xfId="859" xr:uid="{00000000-0005-0000-0000-00001E210000}"/>
    <cellStyle name="Normal 4 2 2 7 2 2 2" xfId="2895" xr:uid="{00000000-0005-0000-0000-00001F210000}"/>
    <cellStyle name="Normal 4 2 2 7 2 2 2 2" xfId="7312" xr:uid="{00000000-0005-0000-0000-000020210000}"/>
    <cellStyle name="Normal 4 2 2 7 2 2 2 2 2" xfId="13345" xr:uid="{00000000-0005-0000-0000-000021210000}"/>
    <cellStyle name="Normal 4 2 2 7 2 2 2 2 2 2" xfId="44630" xr:uid="{00000000-0005-0000-0000-000022210000}"/>
    <cellStyle name="Normal 4 2 2 7 2 2 2 2 2 3" xfId="31220" xr:uid="{00000000-0005-0000-0000-000023210000}"/>
    <cellStyle name="Normal 4 2 2 7 2 2 2 2 3" xfId="38658" xr:uid="{00000000-0005-0000-0000-000024210000}"/>
    <cellStyle name="Normal 4 2 2 7 2 2 2 2 4" xfId="25248" xr:uid="{00000000-0005-0000-0000-000025210000}"/>
    <cellStyle name="Normal 4 2 2 7 2 2 2 3" xfId="10298" xr:uid="{00000000-0005-0000-0000-000026210000}"/>
    <cellStyle name="Normal 4 2 2 7 2 2 2 3 2" xfId="41644" xr:uid="{00000000-0005-0000-0000-000027210000}"/>
    <cellStyle name="Normal 4 2 2 7 2 2 2 3 3" xfId="28234" xr:uid="{00000000-0005-0000-0000-000028210000}"/>
    <cellStyle name="Normal 4 2 2 7 2 2 2 4" xfId="20832" xr:uid="{00000000-0005-0000-0000-000029210000}"/>
    <cellStyle name="Normal 4 2 2 7 2 2 2 5" xfId="35674" xr:uid="{00000000-0005-0000-0000-00002A210000}"/>
    <cellStyle name="Normal 4 2 2 7 2 2 2 6" xfId="17846" xr:uid="{00000000-0005-0000-0000-00002B210000}"/>
    <cellStyle name="Normal 4 2 2 7 2 2 3" xfId="5320" xr:uid="{00000000-0005-0000-0000-00002C210000}"/>
    <cellStyle name="Normal 4 2 2 7 2 2 3 2" xfId="11354" xr:uid="{00000000-0005-0000-0000-00002D210000}"/>
    <cellStyle name="Normal 4 2 2 7 2 2 3 2 2" xfId="42639" xr:uid="{00000000-0005-0000-0000-00002E210000}"/>
    <cellStyle name="Normal 4 2 2 7 2 2 3 2 3" xfId="29229" xr:uid="{00000000-0005-0000-0000-00002F210000}"/>
    <cellStyle name="Normal 4 2 2 7 2 2 3 3" xfId="23257" xr:uid="{00000000-0005-0000-0000-000030210000}"/>
    <cellStyle name="Normal 4 2 2 7 2 2 3 4" xfId="33683" xr:uid="{00000000-0005-0000-0000-000031210000}"/>
    <cellStyle name="Normal 4 2 2 7 2 2 3 5" xfId="15855" xr:uid="{00000000-0005-0000-0000-000032210000}"/>
    <cellStyle name="Normal 4 2 2 7 2 2 4" xfId="4325" xr:uid="{00000000-0005-0000-0000-000033210000}"/>
    <cellStyle name="Normal 4 2 2 7 2 2 4 2" xfId="37104" xr:uid="{00000000-0005-0000-0000-000034210000}"/>
    <cellStyle name="Normal 4 2 2 7 2 2 4 3" xfId="22262" xr:uid="{00000000-0005-0000-0000-000035210000}"/>
    <cellStyle name="Normal 4 2 2 7 2 2 5" xfId="8307" xr:uid="{00000000-0005-0000-0000-000036210000}"/>
    <cellStyle name="Normal 4 2 2 7 2 2 5 2" xfId="39653" xr:uid="{00000000-0005-0000-0000-000037210000}"/>
    <cellStyle name="Normal 4 2 2 7 2 2 5 3" xfId="26243" xr:uid="{00000000-0005-0000-0000-000038210000}"/>
    <cellStyle name="Normal 4 2 2 7 2 2 6" xfId="18841" xr:uid="{00000000-0005-0000-0000-000039210000}"/>
    <cellStyle name="Normal 4 2 2 7 2 2 7" xfId="32688" xr:uid="{00000000-0005-0000-0000-00003A210000}"/>
    <cellStyle name="Normal 4 2 2 7 2 2 8" xfId="14860" xr:uid="{00000000-0005-0000-0000-00003B210000}"/>
    <cellStyle name="Normal 4 2 2 7 2 3" xfId="1464" xr:uid="{00000000-0005-0000-0000-00003C210000}"/>
    <cellStyle name="Normal 4 2 2 7 2 3 2" xfId="2461" xr:uid="{00000000-0005-0000-0000-00003D210000}"/>
    <cellStyle name="Normal 4 2 2 7 2 3 2 2" xfId="6878" xr:uid="{00000000-0005-0000-0000-00003E210000}"/>
    <cellStyle name="Normal 4 2 2 7 2 3 2 2 2" xfId="12911" xr:uid="{00000000-0005-0000-0000-00003F210000}"/>
    <cellStyle name="Normal 4 2 2 7 2 3 2 2 2 2" xfId="44196" xr:uid="{00000000-0005-0000-0000-000040210000}"/>
    <cellStyle name="Normal 4 2 2 7 2 3 2 2 2 3" xfId="30786" xr:uid="{00000000-0005-0000-0000-000041210000}"/>
    <cellStyle name="Normal 4 2 2 7 2 3 2 2 3" xfId="38224" xr:uid="{00000000-0005-0000-0000-000042210000}"/>
    <cellStyle name="Normal 4 2 2 7 2 3 2 2 4" xfId="24814" xr:uid="{00000000-0005-0000-0000-000043210000}"/>
    <cellStyle name="Normal 4 2 2 7 2 3 2 3" xfId="9864" xr:uid="{00000000-0005-0000-0000-000044210000}"/>
    <cellStyle name="Normal 4 2 2 7 2 3 2 3 2" xfId="41210" xr:uid="{00000000-0005-0000-0000-000045210000}"/>
    <cellStyle name="Normal 4 2 2 7 2 3 2 3 3" xfId="27800" xr:uid="{00000000-0005-0000-0000-000046210000}"/>
    <cellStyle name="Normal 4 2 2 7 2 3 2 4" xfId="20398" xr:uid="{00000000-0005-0000-0000-000047210000}"/>
    <cellStyle name="Normal 4 2 2 7 2 3 2 5" xfId="35240" xr:uid="{00000000-0005-0000-0000-000048210000}"/>
    <cellStyle name="Normal 4 2 2 7 2 3 2 6" xfId="17412" xr:uid="{00000000-0005-0000-0000-000049210000}"/>
    <cellStyle name="Normal 4 2 2 7 2 3 3" xfId="5882" xr:uid="{00000000-0005-0000-0000-00004A210000}"/>
    <cellStyle name="Normal 4 2 2 7 2 3 3 2" xfId="11915" xr:uid="{00000000-0005-0000-0000-00004B210000}"/>
    <cellStyle name="Normal 4 2 2 7 2 3 3 2 2" xfId="43200" xr:uid="{00000000-0005-0000-0000-00004C210000}"/>
    <cellStyle name="Normal 4 2 2 7 2 3 3 2 3" xfId="29790" xr:uid="{00000000-0005-0000-0000-00004D210000}"/>
    <cellStyle name="Normal 4 2 2 7 2 3 3 3" xfId="23818" xr:uid="{00000000-0005-0000-0000-00004E210000}"/>
    <cellStyle name="Normal 4 2 2 7 2 3 3 4" xfId="34244" xr:uid="{00000000-0005-0000-0000-00004F210000}"/>
    <cellStyle name="Normal 4 2 2 7 2 3 3 5" xfId="16416" xr:uid="{00000000-0005-0000-0000-000050210000}"/>
    <cellStyle name="Normal 4 2 2 7 2 3 4" xfId="3891" xr:uid="{00000000-0005-0000-0000-000051210000}"/>
    <cellStyle name="Normal 4 2 2 7 2 3 4 2" xfId="36670" xr:uid="{00000000-0005-0000-0000-000052210000}"/>
    <cellStyle name="Normal 4 2 2 7 2 3 4 3" xfId="21828" xr:uid="{00000000-0005-0000-0000-000053210000}"/>
    <cellStyle name="Normal 4 2 2 7 2 3 5" xfId="8868" xr:uid="{00000000-0005-0000-0000-000054210000}"/>
    <cellStyle name="Normal 4 2 2 7 2 3 5 2" xfId="40214" xr:uid="{00000000-0005-0000-0000-000055210000}"/>
    <cellStyle name="Normal 4 2 2 7 2 3 5 3" xfId="26804" xr:uid="{00000000-0005-0000-0000-000056210000}"/>
    <cellStyle name="Normal 4 2 2 7 2 3 6" xfId="19402" xr:uid="{00000000-0005-0000-0000-000057210000}"/>
    <cellStyle name="Normal 4 2 2 7 2 3 7" xfId="32254" xr:uid="{00000000-0005-0000-0000-000058210000}"/>
    <cellStyle name="Normal 4 2 2 7 2 3 8" xfId="14426" xr:uid="{00000000-0005-0000-0000-000059210000}"/>
    <cellStyle name="Normal 4 2 2 7 2 4" xfId="1899" xr:uid="{00000000-0005-0000-0000-00005A210000}"/>
    <cellStyle name="Normal 4 2 2 7 2 4 2" xfId="6317" xr:uid="{00000000-0005-0000-0000-00005B210000}"/>
    <cellStyle name="Normal 4 2 2 7 2 4 2 2" xfId="12350" xr:uid="{00000000-0005-0000-0000-00005C210000}"/>
    <cellStyle name="Normal 4 2 2 7 2 4 2 2 2" xfId="43635" xr:uid="{00000000-0005-0000-0000-00005D210000}"/>
    <cellStyle name="Normal 4 2 2 7 2 4 2 2 3" xfId="30225" xr:uid="{00000000-0005-0000-0000-00005E210000}"/>
    <cellStyle name="Normal 4 2 2 7 2 4 2 3" xfId="37663" xr:uid="{00000000-0005-0000-0000-00005F210000}"/>
    <cellStyle name="Normal 4 2 2 7 2 4 2 4" xfId="24253" xr:uid="{00000000-0005-0000-0000-000060210000}"/>
    <cellStyle name="Normal 4 2 2 7 2 4 3" xfId="9303" xr:uid="{00000000-0005-0000-0000-000061210000}"/>
    <cellStyle name="Normal 4 2 2 7 2 4 3 2" xfId="40649" xr:uid="{00000000-0005-0000-0000-000062210000}"/>
    <cellStyle name="Normal 4 2 2 7 2 4 3 3" xfId="27239" xr:uid="{00000000-0005-0000-0000-000063210000}"/>
    <cellStyle name="Normal 4 2 2 7 2 4 4" xfId="19837" xr:uid="{00000000-0005-0000-0000-000064210000}"/>
    <cellStyle name="Normal 4 2 2 7 2 4 5" xfId="34679" xr:uid="{00000000-0005-0000-0000-000065210000}"/>
    <cellStyle name="Normal 4 2 2 7 2 4 6" xfId="16851" xr:uid="{00000000-0005-0000-0000-000066210000}"/>
    <cellStyle name="Normal 4 2 2 7 2 5" xfId="4886" xr:uid="{00000000-0005-0000-0000-000067210000}"/>
    <cellStyle name="Normal 4 2 2 7 2 5 2" xfId="10921" xr:uid="{00000000-0005-0000-0000-000068210000}"/>
    <cellStyle name="Normal 4 2 2 7 2 5 2 2" xfId="42206" xr:uid="{00000000-0005-0000-0000-000069210000}"/>
    <cellStyle name="Normal 4 2 2 7 2 5 2 3" xfId="28796" xr:uid="{00000000-0005-0000-0000-00006A210000}"/>
    <cellStyle name="Normal 4 2 2 7 2 5 3" xfId="22823" xr:uid="{00000000-0005-0000-0000-00006B210000}"/>
    <cellStyle name="Normal 4 2 2 7 2 5 4" xfId="33249" xr:uid="{00000000-0005-0000-0000-00006C210000}"/>
    <cellStyle name="Normal 4 2 2 7 2 5 5" xfId="15421" xr:uid="{00000000-0005-0000-0000-00006D210000}"/>
    <cellStyle name="Normal 4 2 2 7 2 6" xfId="3330" xr:uid="{00000000-0005-0000-0000-00006E210000}"/>
    <cellStyle name="Normal 4 2 2 7 2 6 2" xfId="36109" xr:uid="{00000000-0005-0000-0000-00006F210000}"/>
    <cellStyle name="Normal 4 2 2 7 2 6 3" xfId="21267" xr:uid="{00000000-0005-0000-0000-000070210000}"/>
    <cellStyle name="Normal 4 2 2 7 2 7" xfId="7873" xr:uid="{00000000-0005-0000-0000-000071210000}"/>
    <cellStyle name="Normal 4 2 2 7 2 7 2" xfId="39219" xr:uid="{00000000-0005-0000-0000-000072210000}"/>
    <cellStyle name="Normal 4 2 2 7 2 7 3" xfId="25809" xr:uid="{00000000-0005-0000-0000-000073210000}"/>
    <cellStyle name="Normal 4 2 2 7 2 8" xfId="18407" xr:uid="{00000000-0005-0000-0000-000074210000}"/>
    <cellStyle name="Normal 4 2 2 7 2 9" xfId="31693" xr:uid="{00000000-0005-0000-0000-000075210000}"/>
    <cellStyle name="Normal 4 2 2 7 3" xfId="527" xr:uid="{00000000-0005-0000-0000-000076210000}"/>
    <cellStyle name="Normal 4 2 2 7 3 10" xfId="13967" xr:uid="{00000000-0005-0000-0000-000077210000}"/>
    <cellStyle name="Normal 4 2 2 7 3 2" xfId="961" xr:uid="{00000000-0005-0000-0000-000078210000}"/>
    <cellStyle name="Normal 4 2 2 7 3 2 2" xfId="2997" xr:uid="{00000000-0005-0000-0000-000079210000}"/>
    <cellStyle name="Normal 4 2 2 7 3 2 2 2" xfId="7414" xr:uid="{00000000-0005-0000-0000-00007A210000}"/>
    <cellStyle name="Normal 4 2 2 7 3 2 2 2 2" xfId="13447" xr:uid="{00000000-0005-0000-0000-00007B210000}"/>
    <cellStyle name="Normal 4 2 2 7 3 2 2 2 2 2" xfId="44732" xr:uid="{00000000-0005-0000-0000-00007C210000}"/>
    <cellStyle name="Normal 4 2 2 7 3 2 2 2 2 3" xfId="31322" xr:uid="{00000000-0005-0000-0000-00007D210000}"/>
    <cellStyle name="Normal 4 2 2 7 3 2 2 2 3" xfId="38760" xr:uid="{00000000-0005-0000-0000-00007E210000}"/>
    <cellStyle name="Normal 4 2 2 7 3 2 2 2 4" xfId="25350" xr:uid="{00000000-0005-0000-0000-00007F210000}"/>
    <cellStyle name="Normal 4 2 2 7 3 2 2 3" xfId="10400" xr:uid="{00000000-0005-0000-0000-000080210000}"/>
    <cellStyle name="Normal 4 2 2 7 3 2 2 3 2" xfId="41746" xr:uid="{00000000-0005-0000-0000-000081210000}"/>
    <cellStyle name="Normal 4 2 2 7 3 2 2 3 3" xfId="28336" xr:uid="{00000000-0005-0000-0000-000082210000}"/>
    <cellStyle name="Normal 4 2 2 7 3 2 2 4" xfId="20934" xr:uid="{00000000-0005-0000-0000-000083210000}"/>
    <cellStyle name="Normal 4 2 2 7 3 2 2 5" xfId="35776" xr:uid="{00000000-0005-0000-0000-000084210000}"/>
    <cellStyle name="Normal 4 2 2 7 3 2 2 6" xfId="17948" xr:uid="{00000000-0005-0000-0000-000085210000}"/>
    <cellStyle name="Normal 4 2 2 7 3 2 3" xfId="5422" xr:uid="{00000000-0005-0000-0000-000086210000}"/>
    <cellStyle name="Normal 4 2 2 7 3 2 3 2" xfId="11456" xr:uid="{00000000-0005-0000-0000-000087210000}"/>
    <cellStyle name="Normal 4 2 2 7 3 2 3 2 2" xfId="42741" xr:uid="{00000000-0005-0000-0000-000088210000}"/>
    <cellStyle name="Normal 4 2 2 7 3 2 3 2 3" xfId="29331" xr:uid="{00000000-0005-0000-0000-000089210000}"/>
    <cellStyle name="Normal 4 2 2 7 3 2 3 3" xfId="23359" xr:uid="{00000000-0005-0000-0000-00008A210000}"/>
    <cellStyle name="Normal 4 2 2 7 3 2 3 4" xfId="33785" xr:uid="{00000000-0005-0000-0000-00008B210000}"/>
    <cellStyle name="Normal 4 2 2 7 3 2 3 5" xfId="15957" xr:uid="{00000000-0005-0000-0000-00008C210000}"/>
    <cellStyle name="Normal 4 2 2 7 3 2 4" xfId="4427" xr:uid="{00000000-0005-0000-0000-00008D210000}"/>
    <cellStyle name="Normal 4 2 2 7 3 2 4 2" xfId="37206" xr:uid="{00000000-0005-0000-0000-00008E210000}"/>
    <cellStyle name="Normal 4 2 2 7 3 2 4 3" xfId="22364" xr:uid="{00000000-0005-0000-0000-00008F210000}"/>
    <cellStyle name="Normal 4 2 2 7 3 2 5" xfId="8409" xr:uid="{00000000-0005-0000-0000-000090210000}"/>
    <cellStyle name="Normal 4 2 2 7 3 2 5 2" xfId="39755" xr:uid="{00000000-0005-0000-0000-000091210000}"/>
    <cellStyle name="Normal 4 2 2 7 3 2 5 3" xfId="26345" xr:uid="{00000000-0005-0000-0000-000092210000}"/>
    <cellStyle name="Normal 4 2 2 7 3 2 6" xfId="18943" xr:uid="{00000000-0005-0000-0000-000093210000}"/>
    <cellStyle name="Normal 4 2 2 7 3 2 7" xfId="32790" xr:uid="{00000000-0005-0000-0000-000094210000}"/>
    <cellStyle name="Normal 4 2 2 7 3 2 8" xfId="14962" xr:uid="{00000000-0005-0000-0000-000095210000}"/>
    <cellStyle name="Normal 4 2 2 7 3 3" xfId="1566" xr:uid="{00000000-0005-0000-0000-000096210000}"/>
    <cellStyle name="Normal 4 2 2 7 3 3 2" xfId="2563" xr:uid="{00000000-0005-0000-0000-000097210000}"/>
    <cellStyle name="Normal 4 2 2 7 3 3 2 2" xfId="6980" xr:uid="{00000000-0005-0000-0000-000098210000}"/>
    <cellStyle name="Normal 4 2 2 7 3 3 2 2 2" xfId="13013" xr:uid="{00000000-0005-0000-0000-000099210000}"/>
    <cellStyle name="Normal 4 2 2 7 3 3 2 2 2 2" xfId="44298" xr:uid="{00000000-0005-0000-0000-00009A210000}"/>
    <cellStyle name="Normal 4 2 2 7 3 3 2 2 2 3" xfId="30888" xr:uid="{00000000-0005-0000-0000-00009B210000}"/>
    <cellStyle name="Normal 4 2 2 7 3 3 2 2 3" xfId="38326" xr:uid="{00000000-0005-0000-0000-00009C210000}"/>
    <cellStyle name="Normal 4 2 2 7 3 3 2 2 4" xfId="24916" xr:uid="{00000000-0005-0000-0000-00009D210000}"/>
    <cellStyle name="Normal 4 2 2 7 3 3 2 3" xfId="9966" xr:uid="{00000000-0005-0000-0000-00009E210000}"/>
    <cellStyle name="Normal 4 2 2 7 3 3 2 3 2" xfId="41312" xr:uid="{00000000-0005-0000-0000-00009F210000}"/>
    <cellStyle name="Normal 4 2 2 7 3 3 2 3 3" xfId="27902" xr:uid="{00000000-0005-0000-0000-0000A0210000}"/>
    <cellStyle name="Normal 4 2 2 7 3 3 2 4" xfId="20500" xr:uid="{00000000-0005-0000-0000-0000A1210000}"/>
    <cellStyle name="Normal 4 2 2 7 3 3 2 5" xfId="35342" xr:uid="{00000000-0005-0000-0000-0000A2210000}"/>
    <cellStyle name="Normal 4 2 2 7 3 3 2 6" xfId="17514" xr:uid="{00000000-0005-0000-0000-0000A3210000}"/>
    <cellStyle name="Normal 4 2 2 7 3 3 3" xfId="5984" xr:uid="{00000000-0005-0000-0000-0000A4210000}"/>
    <cellStyle name="Normal 4 2 2 7 3 3 3 2" xfId="12017" xr:uid="{00000000-0005-0000-0000-0000A5210000}"/>
    <cellStyle name="Normal 4 2 2 7 3 3 3 2 2" xfId="43302" xr:uid="{00000000-0005-0000-0000-0000A6210000}"/>
    <cellStyle name="Normal 4 2 2 7 3 3 3 2 3" xfId="29892" xr:uid="{00000000-0005-0000-0000-0000A7210000}"/>
    <cellStyle name="Normal 4 2 2 7 3 3 3 3" xfId="23920" xr:uid="{00000000-0005-0000-0000-0000A8210000}"/>
    <cellStyle name="Normal 4 2 2 7 3 3 3 4" xfId="34346" xr:uid="{00000000-0005-0000-0000-0000A9210000}"/>
    <cellStyle name="Normal 4 2 2 7 3 3 3 5" xfId="16518" xr:uid="{00000000-0005-0000-0000-0000AA210000}"/>
    <cellStyle name="Normal 4 2 2 7 3 3 4" xfId="3993" xr:uid="{00000000-0005-0000-0000-0000AB210000}"/>
    <cellStyle name="Normal 4 2 2 7 3 3 4 2" xfId="36772" xr:uid="{00000000-0005-0000-0000-0000AC210000}"/>
    <cellStyle name="Normal 4 2 2 7 3 3 4 3" xfId="21930" xr:uid="{00000000-0005-0000-0000-0000AD210000}"/>
    <cellStyle name="Normal 4 2 2 7 3 3 5" xfId="8970" xr:uid="{00000000-0005-0000-0000-0000AE210000}"/>
    <cellStyle name="Normal 4 2 2 7 3 3 5 2" xfId="40316" xr:uid="{00000000-0005-0000-0000-0000AF210000}"/>
    <cellStyle name="Normal 4 2 2 7 3 3 5 3" xfId="26906" xr:uid="{00000000-0005-0000-0000-0000B0210000}"/>
    <cellStyle name="Normal 4 2 2 7 3 3 6" xfId="19504" xr:uid="{00000000-0005-0000-0000-0000B1210000}"/>
    <cellStyle name="Normal 4 2 2 7 3 3 7" xfId="32356" xr:uid="{00000000-0005-0000-0000-0000B2210000}"/>
    <cellStyle name="Normal 4 2 2 7 3 3 8" xfId="14528" xr:uid="{00000000-0005-0000-0000-0000B3210000}"/>
    <cellStyle name="Normal 4 2 2 7 3 4" xfId="2001" xr:uid="{00000000-0005-0000-0000-0000B4210000}"/>
    <cellStyle name="Normal 4 2 2 7 3 4 2" xfId="6419" xr:uid="{00000000-0005-0000-0000-0000B5210000}"/>
    <cellStyle name="Normal 4 2 2 7 3 4 2 2" xfId="12452" xr:uid="{00000000-0005-0000-0000-0000B6210000}"/>
    <cellStyle name="Normal 4 2 2 7 3 4 2 2 2" xfId="43737" xr:uid="{00000000-0005-0000-0000-0000B7210000}"/>
    <cellStyle name="Normal 4 2 2 7 3 4 2 2 3" xfId="30327" xr:uid="{00000000-0005-0000-0000-0000B8210000}"/>
    <cellStyle name="Normal 4 2 2 7 3 4 2 3" xfId="37765" xr:uid="{00000000-0005-0000-0000-0000B9210000}"/>
    <cellStyle name="Normal 4 2 2 7 3 4 2 4" xfId="24355" xr:uid="{00000000-0005-0000-0000-0000BA210000}"/>
    <cellStyle name="Normal 4 2 2 7 3 4 3" xfId="9405" xr:uid="{00000000-0005-0000-0000-0000BB210000}"/>
    <cellStyle name="Normal 4 2 2 7 3 4 3 2" xfId="40751" xr:uid="{00000000-0005-0000-0000-0000BC210000}"/>
    <cellStyle name="Normal 4 2 2 7 3 4 3 3" xfId="27341" xr:uid="{00000000-0005-0000-0000-0000BD210000}"/>
    <cellStyle name="Normal 4 2 2 7 3 4 4" xfId="19939" xr:uid="{00000000-0005-0000-0000-0000BE210000}"/>
    <cellStyle name="Normal 4 2 2 7 3 4 5" xfId="34781" xr:uid="{00000000-0005-0000-0000-0000BF210000}"/>
    <cellStyle name="Normal 4 2 2 7 3 4 6" xfId="16953" xr:uid="{00000000-0005-0000-0000-0000C0210000}"/>
    <cellStyle name="Normal 4 2 2 7 3 5" xfId="4988" xr:uid="{00000000-0005-0000-0000-0000C1210000}"/>
    <cellStyle name="Normal 4 2 2 7 3 5 2" xfId="11023" xr:uid="{00000000-0005-0000-0000-0000C2210000}"/>
    <cellStyle name="Normal 4 2 2 7 3 5 2 2" xfId="42308" xr:uid="{00000000-0005-0000-0000-0000C3210000}"/>
    <cellStyle name="Normal 4 2 2 7 3 5 2 3" xfId="28898" xr:uid="{00000000-0005-0000-0000-0000C4210000}"/>
    <cellStyle name="Normal 4 2 2 7 3 5 3" xfId="22925" xr:uid="{00000000-0005-0000-0000-0000C5210000}"/>
    <cellStyle name="Normal 4 2 2 7 3 5 4" xfId="33351" xr:uid="{00000000-0005-0000-0000-0000C6210000}"/>
    <cellStyle name="Normal 4 2 2 7 3 5 5" xfId="15523" xr:uid="{00000000-0005-0000-0000-0000C7210000}"/>
    <cellStyle name="Normal 4 2 2 7 3 6" xfId="3432" xr:uid="{00000000-0005-0000-0000-0000C8210000}"/>
    <cellStyle name="Normal 4 2 2 7 3 6 2" xfId="36211" xr:uid="{00000000-0005-0000-0000-0000C9210000}"/>
    <cellStyle name="Normal 4 2 2 7 3 6 3" xfId="21369" xr:uid="{00000000-0005-0000-0000-0000CA210000}"/>
    <cellStyle name="Normal 4 2 2 7 3 7" xfId="7975" xr:uid="{00000000-0005-0000-0000-0000CB210000}"/>
    <cellStyle name="Normal 4 2 2 7 3 7 2" xfId="39321" xr:uid="{00000000-0005-0000-0000-0000CC210000}"/>
    <cellStyle name="Normal 4 2 2 7 3 7 3" xfId="25911" xr:uid="{00000000-0005-0000-0000-0000CD210000}"/>
    <cellStyle name="Normal 4 2 2 7 3 8" xfId="18509" xr:uid="{00000000-0005-0000-0000-0000CE210000}"/>
    <cellStyle name="Normal 4 2 2 7 3 9" xfId="31795" xr:uid="{00000000-0005-0000-0000-0000CF210000}"/>
    <cellStyle name="Normal 4 2 2 7 4" xfId="653" xr:uid="{00000000-0005-0000-0000-0000D0210000}"/>
    <cellStyle name="Normal 4 2 2 7 4 10" xfId="14093" xr:uid="{00000000-0005-0000-0000-0000D1210000}"/>
    <cellStyle name="Normal 4 2 2 7 4 2" xfId="1087" xr:uid="{00000000-0005-0000-0000-0000D2210000}"/>
    <cellStyle name="Normal 4 2 2 7 4 2 2" xfId="3123" xr:uid="{00000000-0005-0000-0000-0000D3210000}"/>
    <cellStyle name="Normal 4 2 2 7 4 2 2 2" xfId="7540" xr:uid="{00000000-0005-0000-0000-0000D4210000}"/>
    <cellStyle name="Normal 4 2 2 7 4 2 2 2 2" xfId="13573" xr:uid="{00000000-0005-0000-0000-0000D5210000}"/>
    <cellStyle name="Normal 4 2 2 7 4 2 2 2 2 2" xfId="44858" xr:uid="{00000000-0005-0000-0000-0000D6210000}"/>
    <cellStyle name="Normal 4 2 2 7 4 2 2 2 2 3" xfId="31448" xr:uid="{00000000-0005-0000-0000-0000D7210000}"/>
    <cellStyle name="Normal 4 2 2 7 4 2 2 2 3" xfId="38886" xr:uid="{00000000-0005-0000-0000-0000D8210000}"/>
    <cellStyle name="Normal 4 2 2 7 4 2 2 2 4" xfId="25476" xr:uid="{00000000-0005-0000-0000-0000D9210000}"/>
    <cellStyle name="Normal 4 2 2 7 4 2 2 3" xfId="10526" xr:uid="{00000000-0005-0000-0000-0000DA210000}"/>
    <cellStyle name="Normal 4 2 2 7 4 2 2 3 2" xfId="41872" xr:uid="{00000000-0005-0000-0000-0000DB210000}"/>
    <cellStyle name="Normal 4 2 2 7 4 2 2 3 3" xfId="28462" xr:uid="{00000000-0005-0000-0000-0000DC210000}"/>
    <cellStyle name="Normal 4 2 2 7 4 2 2 4" xfId="21060" xr:uid="{00000000-0005-0000-0000-0000DD210000}"/>
    <cellStyle name="Normal 4 2 2 7 4 2 2 5" xfId="35902" xr:uid="{00000000-0005-0000-0000-0000DE210000}"/>
    <cellStyle name="Normal 4 2 2 7 4 2 2 6" xfId="18074" xr:uid="{00000000-0005-0000-0000-0000DF210000}"/>
    <cellStyle name="Normal 4 2 2 7 4 2 3" xfId="5548" xr:uid="{00000000-0005-0000-0000-0000E0210000}"/>
    <cellStyle name="Normal 4 2 2 7 4 2 3 2" xfId="11582" xr:uid="{00000000-0005-0000-0000-0000E1210000}"/>
    <cellStyle name="Normal 4 2 2 7 4 2 3 2 2" xfId="42867" xr:uid="{00000000-0005-0000-0000-0000E2210000}"/>
    <cellStyle name="Normal 4 2 2 7 4 2 3 2 3" xfId="29457" xr:uid="{00000000-0005-0000-0000-0000E3210000}"/>
    <cellStyle name="Normal 4 2 2 7 4 2 3 3" xfId="23485" xr:uid="{00000000-0005-0000-0000-0000E4210000}"/>
    <cellStyle name="Normal 4 2 2 7 4 2 3 4" xfId="33911" xr:uid="{00000000-0005-0000-0000-0000E5210000}"/>
    <cellStyle name="Normal 4 2 2 7 4 2 3 5" xfId="16083" xr:uid="{00000000-0005-0000-0000-0000E6210000}"/>
    <cellStyle name="Normal 4 2 2 7 4 2 4" xfId="4553" xr:uid="{00000000-0005-0000-0000-0000E7210000}"/>
    <cellStyle name="Normal 4 2 2 7 4 2 4 2" xfId="37332" xr:uid="{00000000-0005-0000-0000-0000E8210000}"/>
    <cellStyle name="Normal 4 2 2 7 4 2 4 3" xfId="22490" xr:uid="{00000000-0005-0000-0000-0000E9210000}"/>
    <cellStyle name="Normal 4 2 2 7 4 2 5" xfId="8535" xr:uid="{00000000-0005-0000-0000-0000EA210000}"/>
    <cellStyle name="Normal 4 2 2 7 4 2 5 2" xfId="39881" xr:uid="{00000000-0005-0000-0000-0000EB210000}"/>
    <cellStyle name="Normal 4 2 2 7 4 2 5 3" xfId="26471" xr:uid="{00000000-0005-0000-0000-0000EC210000}"/>
    <cellStyle name="Normal 4 2 2 7 4 2 6" xfId="19069" xr:uid="{00000000-0005-0000-0000-0000ED210000}"/>
    <cellStyle name="Normal 4 2 2 7 4 2 7" xfId="32916" xr:uid="{00000000-0005-0000-0000-0000EE210000}"/>
    <cellStyle name="Normal 4 2 2 7 4 2 8" xfId="15088" xr:uid="{00000000-0005-0000-0000-0000EF210000}"/>
    <cellStyle name="Normal 4 2 2 7 4 3" xfId="1692" xr:uid="{00000000-0005-0000-0000-0000F0210000}"/>
    <cellStyle name="Normal 4 2 2 7 4 3 2" xfId="2689" xr:uid="{00000000-0005-0000-0000-0000F1210000}"/>
    <cellStyle name="Normal 4 2 2 7 4 3 2 2" xfId="7106" xr:uid="{00000000-0005-0000-0000-0000F2210000}"/>
    <cellStyle name="Normal 4 2 2 7 4 3 2 2 2" xfId="13139" xr:uid="{00000000-0005-0000-0000-0000F3210000}"/>
    <cellStyle name="Normal 4 2 2 7 4 3 2 2 2 2" xfId="44424" xr:uid="{00000000-0005-0000-0000-0000F4210000}"/>
    <cellStyle name="Normal 4 2 2 7 4 3 2 2 2 3" xfId="31014" xr:uid="{00000000-0005-0000-0000-0000F5210000}"/>
    <cellStyle name="Normal 4 2 2 7 4 3 2 2 3" xfId="38452" xr:uid="{00000000-0005-0000-0000-0000F6210000}"/>
    <cellStyle name="Normal 4 2 2 7 4 3 2 2 4" xfId="25042" xr:uid="{00000000-0005-0000-0000-0000F7210000}"/>
    <cellStyle name="Normal 4 2 2 7 4 3 2 3" xfId="10092" xr:uid="{00000000-0005-0000-0000-0000F8210000}"/>
    <cellStyle name="Normal 4 2 2 7 4 3 2 3 2" xfId="41438" xr:uid="{00000000-0005-0000-0000-0000F9210000}"/>
    <cellStyle name="Normal 4 2 2 7 4 3 2 3 3" xfId="28028" xr:uid="{00000000-0005-0000-0000-0000FA210000}"/>
    <cellStyle name="Normal 4 2 2 7 4 3 2 4" xfId="20626" xr:uid="{00000000-0005-0000-0000-0000FB210000}"/>
    <cellStyle name="Normal 4 2 2 7 4 3 2 5" xfId="35468" xr:uid="{00000000-0005-0000-0000-0000FC210000}"/>
    <cellStyle name="Normal 4 2 2 7 4 3 2 6" xfId="17640" xr:uid="{00000000-0005-0000-0000-0000FD210000}"/>
    <cellStyle name="Normal 4 2 2 7 4 3 3" xfId="6110" xr:uid="{00000000-0005-0000-0000-0000FE210000}"/>
    <cellStyle name="Normal 4 2 2 7 4 3 3 2" xfId="12143" xr:uid="{00000000-0005-0000-0000-0000FF210000}"/>
    <cellStyle name="Normal 4 2 2 7 4 3 3 2 2" xfId="43428" xr:uid="{00000000-0005-0000-0000-000000220000}"/>
    <cellStyle name="Normal 4 2 2 7 4 3 3 2 3" xfId="30018" xr:uid="{00000000-0005-0000-0000-000001220000}"/>
    <cellStyle name="Normal 4 2 2 7 4 3 3 3" xfId="24046" xr:uid="{00000000-0005-0000-0000-000002220000}"/>
    <cellStyle name="Normal 4 2 2 7 4 3 3 4" xfId="34472" xr:uid="{00000000-0005-0000-0000-000003220000}"/>
    <cellStyle name="Normal 4 2 2 7 4 3 3 5" xfId="16644" xr:uid="{00000000-0005-0000-0000-000004220000}"/>
    <cellStyle name="Normal 4 2 2 7 4 3 4" xfId="4119" xr:uid="{00000000-0005-0000-0000-000005220000}"/>
    <cellStyle name="Normal 4 2 2 7 4 3 4 2" xfId="36898" xr:uid="{00000000-0005-0000-0000-000006220000}"/>
    <cellStyle name="Normal 4 2 2 7 4 3 4 3" xfId="22056" xr:uid="{00000000-0005-0000-0000-000007220000}"/>
    <cellStyle name="Normal 4 2 2 7 4 3 5" xfId="9096" xr:uid="{00000000-0005-0000-0000-000008220000}"/>
    <cellStyle name="Normal 4 2 2 7 4 3 5 2" xfId="40442" xr:uid="{00000000-0005-0000-0000-000009220000}"/>
    <cellStyle name="Normal 4 2 2 7 4 3 5 3" xfId="27032" xr:uid="{00000000-0005-0000-0000-00000A220000}"/>
    <cellStyle name="Normal 4 2 2 7 4 3 6" xfId="19630" xr:uid="{00000000-0005-0000-0000-00000B220000}"/>
    <cellStyle name="Normal 4 2 2 7 4 3 7" xfId="32482" xr:uid="{00000000-0005-0000-0000-00000C220000}"/>
    <cellStyle name="Normal 4 2 2 7 4 3 8" xfId="14654" xr:uid="{00000000-0005-0000-0000-00000D220000}"/>
    <cellStyle name="Normal 4 2 2 7 4 4" xfId="2127" xr:uid="{00000000-0005-0000-0000-00000E220000}"/>
    <cellStyle name="Normal 4 2 2 7 4 4 2" xfId="6545" xr:uid="{00000000-0005-0000-0000-00000F220000}"/>
    <cellStyle name="Normal 4 2 2 7 4 4 2 2" xfId="12578" xr:uid="{00000000-0005-0000-0000-000010220000}"/>
    <cellStyle name="Normal 4 2 2 7 4 4 2 2 2" xfId="43863" xr:uid="{00000000-0005-0000-0000-000011220000}"/>
    <cellStyle name="Normal 4 2 2 7 4 4 2 2 3" xfId="30453" xr:uid="{00000000-0005-0000-0000-000012220000}"/>
    <cellStyle name="Normal 4 2 2 7 4 4 2 3" xfId="37891" xr:uid="{00000000-0005-0000-0000-000013220000}"/>
    <cellStyle name="Normal 4 2 2 7 4 4 2 4" xfId="24481" xr:uid="{00000000-0005-0000-0000-000014220000}"/>
    <cellStyle name="Normal 4 2 2 7 4 4 3" xfId="9531" xr:uid="{00000000-0005-0000-0000-000015220000}"/>
    <cellStyle name="Normal 4 2 2 7 4 4 3 2" xfId="40877" xr:uid="{00000000-0005-0000-0000-000016220000}"/>
    <cellStyle name="Normal 4 2 2 7 4 4 3 3" xfId="27467" xr:uid="{00000000-0005-0000-0000-000017220000}"/>
    <cellStyle name="Normal 4 2 2 7 4 4 4" xfId="20065" xr:uid="{00000000-0005-0000-0000-000018220000}"/>
    <cellStyle name="Normal 4 2 2 7 4 4 5" xfId="34907" xr:uid="{00000000-0005-0000-0000-000019220000}"/>
    <cellStyle name="Normal 4 2 2 7 4 4 6" xfId="17079" xr:uid="{00000000-0005-0000-0000-00001A220000}"/>
    <cellStyle name="Normal 4 2 2 7 4 5" xfId="5114" xr:uid="{00000000-0005-0000-0000-00001B220000}"/>
    <cellStyle name="Normal 4 2 2 7 4 5 2" xfId="11149" xr:uid="{00000000-0005-0000-0000-00001C220000}"/>
    <cellStyle name="Normal 4 2 2 7 4 5 2 2" xfId="42434" xr:uid="{00000000-0005-0000-0000-00001D220000}"/>
    <cellStyle name="Normal 4 2 2 7 4 5 2 3" xfId="29024" xr:uid="{00000000-0005-0000-0000-00001E220000}"/>
    <cellStyle name="Normal 4 2 2 7 4 5 3" xfId="23051" xr:uid="{00000000-0005-0000-0000-00001F220000}"/>
    <cellStyle name="Normal 4 2 2 7 4 5 4" xfId="33477" xr:uid="{00000000-0005-0000-0000-000020220000}"/>
    <cellStyle name="Normal 4 2 2 7 4 5 5" xfId="15649" xr:uid="{00000000-0005-0000-0000-000021220000}"/>
    <cellStyle name="Normal 4 2 2 7 4 6" xfId="3558" xr:uid="{00000000-0005-0000-0000-000022220000}"/>
    <cellStyle name="Normal 4 2 2 7 4 6 2" xfId="36337" xr:uid="{00000000-0005-0000-0000-000023220000}"/>
    <cellStyle name="Normal 4 2 2 7 4 6 3" xfId="21495" xr:uid="{00000000-0005-0000-0000-000024220000}"/>
    <cellStyle name="Normal 4 2 2 7 4 7" xfId="8101" xr:uid="{00000000-0005-0000-0000-000025220000}"/>
    <cellStyle name="Normal 4 2 2 7 4 7 2" xfId="39447" xr:uid="{00000000-0005-0000-0000-000026220000}"/>
    <cellStyle name="Normal 4 2 2 7 4 7 3" xfId="26037" xr:uid="{00000000-0005-0000-0000-000027220000}"/>
    <cellStyle name="Normal 4 2 2 7 4 8" xfId="18635" xr:uid="{00000000-0005-0000-0000-000028220000}"/>
    <cellStyle name="Normal 4 2 2 7 4 9" xfId="31921" xr:uid="{00000000-0005-0000-0000-000029220000}"/>
    <cellStyle name="Normal 4 2 2 7 5" xfId="305" xr:uid="{00000000-0005-0000-0000-00002A220000}"/>
    <cellStyle name="Normal 4 2 2 7 5 2" xfId="1360" xr:uid="{00000000-0005-0000-0000-00002B220000}"/>
    <cellStyle name="Normal 4 2 2 7 5 2 2" xfId="5778" xr:uid="{00000000-0005-0000-0000-00002C220000}"/>
    <cellStyle name="Normal 4 2 2 7 5 2 2 2" xfId="11811" xr:uid="{00000000-0005-0000-0000-00002D220000}"/>
    <cellStyle name="Normal 4 2 2 7 5 2 2 2 2" xfId="43096" xr:uid="{00000000-0005-0000-0000-00002E220000}"/>
    <cellStyle name="Normal 4 2 2 7 5 2 2 2 3" xfId="29686" xr:uid="{00000000-0005-0000-0000-00002F220000}"/>
    <cellStyle name="Normal 4 2 2 7 5 2 2 3" xfId="37435" xr:uid="{00000000-0005-0000-0000-000030220000}"/>
    <cellStyle name="Normal 4 2 2 7 5 2 2 4" xfId="23714" xr:uid="{00000000-0005-0000-0000-000031220000}"/>
    <cellStyle name="Normal 4 2 2 7 5 2 3" xfId="8764" xr:uid="{00000000-0005-0000-0000-000032220000}"/>
    <cellStyle name="Normal 4 2 2 7 5 2 3 2" xfId="40110" xr:uid="{00000000-0005-0000-0000-000033220000}"/>
    <cellStyle name="Normal 4 2 2 7 5 2 3 3" xfId="26700" xr:uid="{00000000-0005-0000-0000-000034220000}"/>
    <cellStyle name="Normal 4 2 2 7 5 2 4" xfId="19298" xr:uid="{00000000-0005-0000-0000-000035220000}"/>
    <cellStyle name="Normal 4 2 2 7 5 2 5" xfId="34140" xr:uid="{00000000-0005-0000-0000-000036220000}"/>
    <cellStyle name="Normal 4 2 2 7 5 2 6" xfId="16312" xr:uid="{00000000-0005-0000-0000-000037220000}"/>
    <cellStyle name="Normal 4 2 2 7 5 3" xfId="2357" xr:uid="{00000000-0005-0000-0000-000038220000}"/>
    <cellStyle name="Normal 4 2 2 7 5 3 2" xfId="6774" xr:uid="{00000000-0005-0000-0000-000039220000}"/>
    <cellStyle name="Normal 4 2 2 7 5 3 2 2" xfId="12807" xr:uid="{00000000-0005-0000-0000-00003A220000}"/>
    <cellStyle name="Normal 4 2 2 7 5 3 2 2 2" xfId="44092" xr:uid="{00000000-0005-0000-0000-00003B220000}"/>
    <cellStyle name="Normal 4 2 2 7 5 3 2 2 3" xfId="30682" xr:uid="{00000000-0005-0000-0000-00003C220000}"/>
    <cellStyle name="Normal 4 2 2 7 5 3 2 3" xfId="38120" xr:uid="{00000000-0005-0000-0000-00003D220000}"/>
    <cellStyle name="Normal 4 2 2 7 5 3 2 4" xfId="24710" xr:uid="{00000000-0005-0000-0000-00003E220000}"/>
    <cellStyle name="Normal 4 2 2 7 5 3 3" xfId="9760" xr:uid="{00000000-0005-0000-0000-00003F220000}"/>
    <cellStyle name="Normal 4 2 2 7 5 3 3 2" xfId="41106" xr:uid="{00000000-0005-0000-0000-000040220000}"/>
    <cellStyle name="Normal 4 2 2 7 5 3 3 3" xfId="27696" xr:uid="{00000000-0005-0000-0000-000041220000}"/>
    <cellStyle name="Normal 4 2 2 7 5 3 4" xfId="20294" xr:uid="{00000000-0005-0000-0000-000042220000}"/>
    <cellStyle name="Normal 4 2 2 7 5 3 5" xfId="35136" xr:uid="{00000000-0005-0000-0000-000043220000}"/>
    <cellStyle name="Normal 4 2 2 7 5 3 6" xfId="17308" xr:uid="{00000000-0005-0000-0000-000044220000}"/>
    <cellStyle name="Normal 4 2 2 7 5 4" xfId="4782" xr:uid="{00000000-0005-0000-0000-000045220000}"/>
    <cellStyle name="Normal 4 2 2 7 5 4 2" xfId="10816" xr:uid="{00000000-0005-0000-0000-000046220000}"/>
    <cellStyle name="Normal 4 2 2 7 5 4 2 2" xfId="42103" xr:uid="{00000000-0005-0000-0000-000047220000}"/>
    <cellStyle name="Normal 4 2 2 7 5 4 2 3" xfId="28693" xr:uid="{00000000-0005-0000-0000-000048220000}"/>
    <cellStyle name="Normal 4 2 2 7 5 4 3" xfId="22719" xr:uid="{00000000-0005-0000-0000-000049220000}"/>
    <cellStyle name="Normal 4 2 2 7 5 4 4" xfId="33145" xr:uid="{00000000-0005-0000-0000-00004A220000}"/>
    <cellStyle name="Normal 4 2 2 7 5 4 5" xfId="15317" xr:uid="{00000000-0005-0000-0000-00004B220000}"/>
    <cellStyle name="Normal 4 2 2 7 5 5" xfId="3787" xr:uid="{00000000-0005-0000-0000-00004C220000}"/>
    <cellStyle name="Normal 4 2 2 7 5 5 2" xfId="36566" xr:uid="{00000000-0005-0000-0000-00004D220000}"/>
    <cellStyle name="Normal 4 2 2 7 5 5 3" xfId="21724" xr:uid="{00000000-0005-0000-0000-00004E220000}"/>
    <cellStyle name="Normal 4 2 2 7 5 6" xfId="7769" xr:uid="{00000000-0005-0000-0000-00004F220000}"/>
    <cellStyle name="Normal 4 2 2 7 5 6 2" xfId="39115" xr:uid="{00000000-0005-0000-0000-000050220000}"/>
    <cellStyle name="Normal 4 2 2 7 5 6 3" xfId="25705" xr:uid="{00000000-0005-0000-0000-000051220000}"/>
    <cellStyle name="Normal 4 2 2 7 5 7" xfId="18303" xr:uid="{00000000-0005-0000-0000-000052220000}"/>
    <cellStyle name="Normal 4 2 2 7 5 8" xfId="32150" xr:uid="{00000000-0005-0000-0000-000053220000}"/>
    <cellStyle name="Normal 4 2 2 7 5 9" xfId="14322" xr:uid="{00000000-0005-0000-0000-000054220000}"/>
    <cellStyle name="Normal 4 2 2 7 6" xfId="755" xr:uid="{00000000-0005-0000-0000-000055220000}"/>
    <cellStyle name="Normal 4 2 2 7 6 2" xfId="2791" xr:uid="{00000000-0005-0000-0000-000056220000}"/>
    <cellStyle name="Normal 4 2 2 7 6 2 2" xfId="7208" xr:uid="{00000000-0005-0000-0000-000057220000}"/>
    <cellStyle name="Normal 4 2 2 7 6 2 2 2" xfId="13241" xr:uid="{00000000-0005-0000-0000-000058220000}"/>
    <cellStyle name="Normal 4 2 2 7 6 2 2 2 2" xfId="44526" xr:uid="{00000000-0005-0000-0000-000059220000}"/>
    <cellStyle name="Normal 4 2 2 7 6 2 2 2 3" xfId="31116" xr:uid="{00000000-0005-0000-0000-00005A220000}"/>
    <cellStyle name="Normal 4 2 2 7 6 2 2 3" xfId="38554" xr:uid="{00000000-0005-0000-0000-00005B220000}"/>
    <cellStyle name="Normal 4 2 2 7 6 2 2 4" xfId="25144" xr:uid="{00000000-0005-0000-0000-00005C220000}"/>
    <cellStyle name="Normal 4 2 2 7 6 2 3" xfId="10194" xr:uid="{00000000-0005-0000-0000-00005D220000}"/>
    <cellStyle name="Normal 4 2 2 7 6 2 3 2" xfId="41540" xr:uid="{00000000-0005-0000-0000-00005E220000}"/>
    <cellStyle name="Normal 4 2 2 7 6 2 3 3" xfId="28130" xr:uid="{00000000-0005-0000-0000-00005F220000}"/>
    <cellStyle name="Normal 4 2 2 7 6 2 4" xfId="20728" xr:uid="{00000000-0005-0000-0000-000060220000}"/>
    <cellStyle name="Normal 4 2 2 7 6 2 5" xfId="35570" xr:uid="{00000000-0005-0000-0000-000061220000}"/>
    <cellStyle name="Normal 4 2 2 7 6 2 6" xfId="17742" xr:uid="{00000000-0005-0000-0000-000062220000}"/>
    <cellStyle name="Normal 4 2 2 7 6 3" xfId="5216" xr:uid="{00000000-0005-0000-0000-000063220000}"/>
    <cellStyle name="Normal 4 2 2 7 6 3 2" xfId="11251" xr:uid="{00000000-0005-0000-0000-000064220000}"/>
    <cellStyle name="Normal 4 2 2 7 6 3 2 2" xfId="42536" xr:uid="{00000000-0005-0000-0000-000065220000}"/>
    <cellStyle name="Normal 4 2 2 7 6 3 2 3" xfId="29126" xr:uid="{00000000-0005-0000-0000-000066220000}"/>
    <cellStyle name="Normal 4 2 2 7 6 3 3" xfId="23153" xr:uid="{00000000-0005-0000-0000-000067220000}"/>
    <cellStyle name="Normal 4 2 2 7 6 3 4" xfId="33579" xr:uid="{00000000-0005-0000-0000-000068220000}"/>
    <cellStyle name="Normal 4 2 2 7 6 3 5" xfId="15751" xr:uid="{00000000-0005-0000-0000-000069220000}"/>
    <cellStyle name="Normal 4 2 2 7 6 4" xfId="4221" xr:uid="{00000000-0005-0000-0000-00006A220000}"/>
    <cellStyle name="Normal 4 2 2 7 6 4 2" xfId="37000" xr:uid="{00000000-0005-0000-0000-00006B220000}"/>
    <cellStyle name="Normal 4 2 2 7 6 4 3" xfId="22158" xr:uid="{00000000-0005-0000-0000-00006C220000}"/>
    <cellStyle name="Normal 4 2 2 7 6 5" xfId="8203" xr:uid="{00000000-0005-0000-0000-00006D220000}"/>
    <cellStyle name="Normal 4 2 2 7 6 5 2" xfId="39549" xr:uid="{00000000-0005-0000-0000-00006E220000}"/>
    <cellStyle name="Normal 4 2 2 7 6 5 3" xfId="26139" xr:uid="{00000000-0005-0000-0000-00006F220000}"/>
    <cellStyle name="Normal 4 2 2 7 6 6" xfId="18737" xr:uid="{00000000-0005-0000-0000-000070220000}"/>
    <cellStyle name="Normal 4 2 2 7 6 7" xfId="32584" xr:uid="{00000000-0005-0000-0000-000071220000}"/>
    <cellStyle name="Normal 4 2 2 7 6 8" xfId="14756" xr:uid="{00000000-0005-0000-0000-000072220000}"/>
    <cellStyle name="Normal 4 2 2 7 7" xfId="1258" xr:uid="{00000000-0005-0000-0000-000073220000}"/>
    <cellStyle name="Normal 4 2 2 7 7 2" xfId="2255" xr:uid="{00000000-0005-0000-0000-000074220000}"/>
    <cellStyle name="Normal 4 2 2 7 7 2 2" xfId="6672" xr:uid="{00000000-0005-0000-0000-000075220000}"/>
    <cellStyle name="Normal 4 2 2 7 7 2 2 2" xfId="12705" xr:uid="{00000000-0005-0000-0000-000076220000}"/>
    <cellStyle name="Normal 4 2 2 7 7 2 2 2 2" xfId="43990" xr:uid="{00000000-0005-0000-0000-000077220000}"/>
    <cellStyle name="Normal 4 2 2 7 7 2 2 2 3" xfId="30580" xr:uid="{00000000-0005-0000-0000-000078220000}"/>
    <cellStyle name="Normal 4 2 2 7 7 2 2 3" xfId="38018" xr:uid="{00000000-0005-0000-0000-000079220000}"/>
    <cellStyle name="Normal 4 2 2 7 7 2 2 4" xfId="24608" xr:uid="{00000000-0005-0000-0000-00007A220000}"/>
    <cellStyle name="Normal 4 2 2 7 7 2 3" xfId="9658" xr:uid="{00000000-0005-0000-0000-00007B220000}"/>
    <cellStyle name="Normal 4 2 2 7 7 2 3 2" xfId="41004" xr:uid="{00000000-0005-0000-0000-00007C220000}"/>
    <cellStyle name="Normal 4 2 2 7 7 2 3 3" xfId="27594" xr:uid="{00000000-0005-0000-0000-00007D220000}"/>
    <cellStyle name="Normal 4 2 2 7 7 2 4" xfId="20192" xr:uid="{00000000-0005-0000-0000-00007E220000}"/>
    <cellStyle name="Normal 4 2 2 7 7 2 5" xfId="35034" xr:uid="{00000000-0005-0000-0000-00007F220000}"/>
    <cellStyle name="Normal 4 2 2 7 7 2 6" xfId="17206" xr:uid="{00000000-0005-0000-0000-000080220000}"/>
    <cellStyle name="Normal 4 2 2 7 7 3" xfId="5676" xr:uid="{00000000-0005-0000-0000-000081220000}"/>
    <cellStyle name="Normal 4 2 2 7 7 3 2" xfId="11709" xr:uid="{00000000-0005-0000-0000-000082220000}"/>
    <cellStyle name="Normal 4 2 2 7 7 3 2 2" xfId="42994" xr:uid="{00000000-0005-0000-0000-000083220000}"/>
    <cellStyle name="Normal 4 2 2 7 7 3 2 3" xfId="29584" xr:uid="{00000000-0005-0000-0000-000084220000}"/>
    <cellStyle name="Normal 4 2 2 7 7 3 3" xfId="23612" xr:uid="{00000000-0005-0000-0000-000085220000}"/>
    <cellStyle name="Normal 4 2 2 7 7 3 4" xfId="34038" xr:uid="{00000000-0005-0000-0000-000086220000}"/>
    <cellStyle name="Normal 4 2 2 7 7 3 5" xfId="16210" xr:uid="{00000000-0005-0000-0000-000087220000}"/>
    <cellStyle name="Normal 4 2 2 7 7 4" xfId="3685" xr:uid="{00000000-0005-0000-0000-000088220000}"/>
    <cellStyle name="Normal 4 2 2 7 7 4 2" xfId="36464" xr:uid="{00000000-0005-0000-0000-000089220000}"/>
    <cellStyle name="Normal 4 2 2 7 7 4 3" xfId="21622" xr:uid="{00000000-0005-0000-0000-00008A220000}"/>
    <cellStyle name="Normal 4 2 2 7 7 5" xfId="8662" xr:uid="{00000000-0005-0000-0000-00008B220000}"/>
    <cellStyle name="Normal 4 2 2 7 7 5 2" xfId="40008" xr:uid="{00000000-0005-0000-0000-00008C220000}"/>
    <cellStyle name="Normal 4 2 2 7 7 5 3" xfId="26598" xr:uid="{00000000-0005-0000-0000-00008D220000}"/>
    <cellStyle name="Normal 4 2 2 7 7 6" xfId="19196" xr:uid="{00000000-0005-0000-0000-00008E220000}"/>
    <cellStyle name="Normal 4 2 2 7 7 7" xfId="32048" xr:uid="{00000000-0005-0000-0000-00008F220000}"/>
    <cellStyle name="Normal 4 2 2 7 7 8" xfId="14220" xr:uid="{00000000-0005-0000-0000-000090220000}"/>
    <cellStyle name="Normal 4 2 2 7 8" xfId="1795" xr:uid="{00000000-0005-0000-0000-000091220000}"/>
    <cellStyle name="Normal 4 2 2 7 8 2" xfId="6213" xr:uid="{00000000-0005-0000-0000-000092220000}"/>
    <cellStyle name="Normal 4 2 2 7 8 2 2" xfId="12246" xr:uid="{00000000-0005-0000-0000-000093220000}"/>
    <cellStyle name="Normal 4 2 2 7 8 2 2 2" xfId="43531" xr:uid="{00000000-0005-0000-0000-000094220000}"/>
    <cellStyle name="Normal 4 2 2 7 8 2 2 3" xfId="30121" xr:uid="{00000000-0005-0000-0000-000095220000}"/>
    <cellStyle name="Normal 4 2 2 7 8 2 3" xfId="37559" xr:uid="{00000000-0005-0000-0000-000096220000}"/>
    <cellStyle name="Normal 4 2 2 7 8 2 4" xfId="24149" xr:uid="{00000000-0005-0000-0000-000097220000}"/>
    <cellStyle name="Normal 4 2 2 7 8 3" xfId="9199" xr:uid="{00000000-0005-0000-0000-000098220000}"/>
    <cellStyle name="Normal 4 2 2 7 8 3 2" xfId="40545" xr:uid="{00000000-0005-0000-0000-000099220000}"/>
    <cellStyle name="Normal 4 2 2 7 8 3 3" xfId="27135" xr:uid="{00000000-0005-0000-0000-00009A220000}"/>
    <cellStyle name="Normal 4 2 2 7 8 4" xfId="19733" xr:uid="{00000000-0005-0000-0000-00009B220000}"/>
    <cellStyle name="Normal 4 2 2 7 8 5" xfId="34575" xr:uid="{00000000-0005-0000-0000-00009C220000}"/>
    <cellStyle name="Normal 4 2 2 7 8 6" xfId="16747" xr:uid="{00000000-0005-0000-0000-00009D220000}"/>
    <cellStyle name="Normal 4 2 2 7 9" xfId="4680" xr:uid="{00000000-0005-0000-0000-00009E220000}"/>
    <cellStyle name="Normal 4 2 2 7 9 2" xfId="10714" xr:uid="{00000000-0005-0000-0000-00009F220000}"/>
    <cellStyle name="Normal 4 2 2 7 9 2 2" xfId="42001" xr:uid="{00000000-0005-0000-0000-0000A0220000}"/>
    <cellStyle name="Normal 4 2 2 7 9 2 3" xfId="28591" xr:uid="{00000000-0005-0000-0000-0000A1220000}"/>
    <cellStyle name="Normal 4 2 2 7 9 3" xfId="22617" xr:uid="{00000000-0005-0000-0000-0000A2220000}"/>
    <cellStyle name="Normal 4 2 2 7 9 4" xfId="33043" xr:uid="{00000000-0005-0000-0000-0000A3220000}"/>
    <cellStyle name="Normal 4 2 2 7 9 5" xfId="15215" xr:uid="{00000000-0005-0000-0000-0000A4220000}"/>
    <cellStyle name="Normal 4 2 2 8" xfId="123" xr:uid="{00000000-0005-0000-0000-0000A5220000}"/>
    <cellStyle name="Normal 4 2 2 8 10" xfId="18121" xr:uid="{00000000-0005-0000-0000-0000A6220000}"/>
    <cellStyle name="Normal 4 2 2 8 11" xfId="31613" xr:uid="{00000000-0005-0000-0000-0000A7220000}"/>
    <cellStyle name="Normal 4 2 2 8 12" xfId="13785" xr:uid="{00000000-0005-0000-0000-0000A8220000}"/>
    <cellStyle name="Normal 4 2 2 8 2" xfId="573" xr:uid="{00000000-0005-0000-0000-0000A9220000}"/>
    <cellStyle name="Normal 4 2 2 8 2 10" xfId="14013" xr:uid="{00000000-0005-0000-0000-0000AA220000}"/>
    <cellStyle name="Normal 4 2 2 8 2 2" xfId="1007" xr:uid="{00000000-0005-0000-0000-0000AB220000}"/>
    <cellStyle name="Normal 4 2 2 8 2 2 2" xfId="3043" xr:uid="{00000000-0005-0000-0000-0000AC220000}"/>
    <cellStyle name="Normal 4 2 2 8 2 2 2 2" xfId="7460" xr:uid="{00000000-0005-0000-0000-0000AD220000}"/>
    <cellStyle name="Normal 4 2 2 8 2 2 2 2 2" xfId="13493" xr:uid="{00000000-0005-0000-0000-0000AE220000}"/>
    <cellStyle name="Normal 4 2 2 8 2 2 2 2 2 2" xfId="44778" xr:uid="{00000000-0005-0000-0000-0000AF220000}"/>
    <cellStyle name="Normal 4 2 2 8 2 2 2 2 2 3" xfId="31368" xr:uid="{00000000-0005-0000-0000-0000B0220000}"/>
    <cellStyle name="Normal 4 2 2 8 2 2 2 2 3" xfId="38806" xr:uid="{00000000-0005-0000-0000-0000B1220000}"/>
    <cellStyle name="Normal 4 2 2 8 2 2 2 2 4" xfId="25396" xr:uid="{00000000-0005-0000-0000-0000B2220000}"/>
    <cellStyle name="Normal 4 2 2 8 2 2 2 3" xfId="10446" xr:uid="{00000000-0005-0000-0000-0000B3220000}"/>
    <cellStyle name="Normal 4 2 2 8 2 2 2 3 2" xfId="41792" xr:uid="{00000000-0005-0000-0000-0000B4220000}"/>
    <cellStyle name="Normal 4 2 2 8 2 2 2 3 3" xfId="28382" xr:uid="{00000000-0005-0000-0000-0000B5220000}"/>
    <cellStyle name="Normal 4 2 2 8 2 2 2 4" xfId="20980" xr:uid="{00000000-0005-0000-0000-0000B6220000}"/>
    <cellStyle name="Normal 4 2 2 8 2 2 2 5" xfId="35822" xr:uid="{00000000-0005-0000-0000-0000B7220000}"/>
    <cellStyle name="Normal 4 2 2 8 2 2 2 6" xfId="17994" xr:uid="{00000000-0005-0000-0000-0000B8220000}"/>
    <cellStyle name="Normal 4 2 2 8 2 2 3" xfId="5468" xr:uid="{00000000-0005-0000-0000-0000B9220000}"/>
    <cellStyle name="Normal 4 2 2 8 2 2 3 2" xfId="11502" xr:uid="{00000000-0005-0000-0000-0000BA220000}"/>
    <cellStyle name="Normal 4 2 2 8 2 2 3 2 2" xfId="42787" xr:uid="{00000000-0005-0000-0000-0000BB220000}"/>
    <cellStyle name="Normal 4 2 2 8 2 2 3 2 3" xfId="29377" xr:uid="{00000000-0005-0000-0000-0000BC220000}"/>
    <cellStyle name="Normal 4 2 2 8 2 2 3 3" xfId="23405" xr:uid="{00000000-0005-0000-0000-0000BD220000}"/>
    <cellStyle name="Normal 4 2 2 8 2 2 3 4" xfId="33831" xr:uid="{00000000-0005-0000-0000-0000BE220000}"/>
    <cellStyle name="Normal 4 2 2 8 2 2 3 5" xfId="16003" xr:uid="{00000000-0005-0000-0000-0000BF220000}"/>
    <cellStyle name="Normal 4 2 2 8 2 2 4" xfId="4473" xr:uid="{00000000-0005-0000-0000-0000C0220000}"/>
    <cellStyle name="Normal 4 2 2 8 2 2 4 2" xfId="37252" xr:uid="{00000000-0005-0000-0000-0000C1220000}"/>
    <cellStyle name="Normal 4 2 2 8 2 2 4 3" xfId="22410" xr:uid="{00000000-0005-0000-0000-0000C2220000}"/>
    <cellStyle name="Normal 4 2 2 8 2 2 5" xfId="8455" xr:uid="{00000000-0005-0000-0000-0000C3220000}"/>
    <cellStyle name="Normal 4 2 2 8 2 2 5 2" xfId="39801" xr:uid="{00000000-0005-0000-0000-0000C4220000}"/>
    <cellStyle name="Normal 4 2 2 8 2 2 5 3" xfId="26391" xr:uid="{00000000-0005-0000-0000-0000C5220000}"/>
    <cellStyle name="Normal 4 2 2 8 2 2 6" xfId="18989" xr:uid="{00000000-0005-0000-0000-0000C6220000}"/>
    <cellStyle name="Normal 4 2 2 8 2 2 7" xfId="32836" xr:uid="{00000000-0005-0000-0000-0000C7220000}"/>
    <cellStyle name="Normal 4 2 2 8 2 2 8" xfId="15008" xr:uid="{00000000-0005-0000-0000-0000C8220000}"/>
    <cellStyle name="Normal 4 2 2 8 2 3" xfId="1612" xr:uid="{00000000-0005-0000-0000-0000C9220000}"/>
    <cellStyle name="Normal 4 2 2 8 2 3 2" xfId="2609" xr:uid="{00000000-0005-0000-0000-0000CA220000}"/>
    <cellStyle name="Normal 4 2 2 8 2 3 2 2" xfId="7026" xr:uid="{00000000-0005-0000-0000-0000CB220000}"/>
    <cellStyle name="Normal 4 2 2 8 2 3 2 2 2" xfId="13059" xr:uid="{00000000-0005-0000-0000-0000CC220000}"/>
    <cellStyle name="Normal 4 2 2 8 2 3 2 2 2 2" xfId="44344" xr:uid="{00000000-0005-0000-0000-0000CD220000}"/>
    <cellStyle name="Normal 4 2 2 8 2 3 2 2 2 3" xfId="30934" xr:uid="{00000000-0005-0000-0000-0000CE220000}"/>
    <cellStyle name="Normal 4 2 2 8 2 3 2 2 3" xfId="38372" xr:uid="{00000000-0005-0000-0000-0000CF220000}"/>
    <cellStyle name="Normal 4 2 2 8 2 3 2 2 4" xfId="24962" xr:uid="{00000000-0005-0000-0000-0000D0220000}"/>
    <cellStyle name="Normal 4 2 2 8 2 3 2 3" xfId="10012" xr:uid="{00000000-0005-0000-0000-0000D1220000}"/>
    <cellStyle name="Normal 4 2 2 8 2 3 2 3 2" xfId="41358" xr:uid="{00000000-0005-0000-0000-0000D2220000}"/>
    <cellStyle name="Normal 4 2 2 8 2 3 2 3 3" xfId="27948" xr:uid="{00000000-0005-0000-0000-0000D3220000}"/>
    <cellStyle name="Normal 4 2 2 8 2 3 2 4" xfId="20546" xr:uid="{00000000-0005-0000-0000-0000D4220000}"/>
    <cellStyle name="Normal 4 2 2 8 2 3 2 5" xfId="35388" xr:uid="{00000000-0005-0000-0000-0000D5220000}"/>
    <cellStyle name="Normal 4 2 2 8 2 3 2 6" xfId="17560" xr:uid="{00000000-0005-0000-0000-0000D6220000}"/>
    <cellStyle name="Normal 4 2 2 8 2 3 3" xfId="6030" xr:uid="{00000000-0005-0000-0000-0000D7220000}"/>
    <cellStyle name="Normal 4 2 2 8 2 3 3 2" xfId="12063" xr:uid="{00000000-0005-0000-0000-0000D8220000}"/>
    <cellStyle name="Normal 4 2 2 8 2 3 3 2 2" xfId="43348" xr:uid="{00000000-0005-0000-0000-0000D9220000}"/>
    <cellStyle name="Normal 4 2 2 8 2 3 3 2 3" xfId="29938" xr:uid="{00000000-0005-0000-0000-0000DA220000}"/>
    <cellStyle name="Normal 4 2 2 8 2 3 3 3" xfId="23966" xr:uid="{00000000-0005-0000-0000-0000DB220000}"/>
    <cellStyle name="Normal 4 2 2 8 2 3 3 4" xfId="34392" xr:uid="{00000000-0005-0000-0000-0000DC220000}"/>
    <cellStyle name="Normal 4 2 2 8 2 3 3 5" xfId="16564" xr:uid="{00000000-0005-0000-0000-0000DD220000}"/>
    <cellStyle name="Normal 4 2 2 8 2 3 4" xfId="4039" xr:uid="{00000000-0005-0000-0000-0000DE220000}"/>
    <cellStyle name="Normal 4 2 2 8 2 3 4 2" xfId="36818" xr:uid="{00000000-0005-0000-0000-0000DF220000}"/>
    <cellStyle name="Normal 4 2 2 8 2 3 4 3" xfId="21976" xr:uid="{00000000-0005-0000-0000-0000E0220000}"/>
    <cellStyle name="Normal 4 2 2 8 2 3 5" xfId="9016" xr:uid="{00000000-0005-0000-0000-0000E1220000}"/>
    <cellStyle name="Normal 4 2 2 8 2 3 5 2" xfId="40362" xr:uid="{00000000-0005-0000-0000-0000E2220000}"/>
    <cellStyle name="Normal 4 2 2 8 2 3 5 3" xfId="26952" xr:uid="{00000000-0005-0000-0000-0000E3220000}"/>
    <cellStyle name="Normal 4 2 2 8 2 3 6" xfId="19550" xr:uid="{00000000-0005-0000-0000-0000E4220000}"/>
    <cellStyle name="Normal 4 2 2 8 2 3 7" xfId="32402" xr:uid="{00000000-0005-0000-0000-0000E5220000}"/>
    <cellStyle name="Normal 4 2 2 8 2 3 8" xfId="14574" xr:uid="{00000000-0005-0000-0000-0000E6220000}"/>
    <cellStyle name="Normal 4 2 2 8 2 4" xfId="2047" xr:uid="{00000000-0005-0000-0000-0000E7220000}"/>
    <cellStyle name="Normal 4 2 2 8 2 4 2" xfId="6465" xr:uid="{00000000-0005-0000-0000-0000E8220000}"/>
    <cellStyle name="Normal 4 2 2 8 2 4 2 2" xfId="12498" xr:uid="{00000000-0005-0000-0000-0000E9220000}"/>
    <cellStyle name="Normal 4 2 2 8 2 4 2 2 2" xfId="43783" xr:uid="{00000000-0005-0000-0000-0000EA220000}"/>
    <cellStyle name="Normal 4 2 2 8 2 4 2 2 3" xfId="30373" xr:uid="{00000000-0005-0000-0000-0000EB220000}"/>
    <cellStyle name="Normal 4 2 2 8 2 4 2 3" xfId="37811" xr:uid="{00000000-0005-0000-0000-0000EC220000}"/>
    <cellStyle name="Normal 4 2 2 8 2 4 2 4" xfId="24401" xr:uid="{00000000-0005-0000-0000-0000ED220000}"/>
    <cellStyle name="Normal 4 2 2 8 2 4 3" xfId="9451" xr:uid="{00000000-0005-0000-0000-0000EE220000}"/>
    <cellStyle name="Normal 4 2 2 8 2 4 3 2" xfId="40797" xr:uid="{00000000-0005-0000-0000-0000EF220000}"/>
    <cellStyle name="Normal 4 2 2 8 2 4 3 3" xfId="27387" xr:uid="{00000000-0005-0000-0000-0000F0220000}"/>
    <cellStyle name="Normal 4 2 2 8 2 4 4" xfId="19985" xr:uid="{00000000-0005-0000-0000-0000F1220000}"/>
    <cellStyle name="Normal 4 2 2 8 2 4 5" xfId="34827" xr:uid="{00000000-0005-0000-0000-0000F2220000}"/>
    <cellStyle name="Normal 4 2 2 8 2 4 6" xfId="16999" xr:uid="{00000000-0005-0000-0000-0000F3220000}"/>
    <cellStyle name="Normal 4 2 2 8 2 5" xfId="5034" xr:uid="{00000000-0005-0000-0000-0000F4220000}"/>
    <cellStyle name="Normal 4 2 2 8 2 5 2" xfId="11069" xr:uid="{00000000-0005-0000-0000-0000F5220000}"/>
    <cellStyle name="Normal 4 2 2 8 2 5 2 2" xfId="42354" xr:uid="{00000000-0005-0000-0000-0000F6220000}"/>
    <cellStyle name="Normal 4 2 2 8 2 5 2 3" xfId="28944" xr:uid="{00000000-0005-0000-0000-0000F7220000}"/>
    <cellStyle name="Normal 4 2 2 8 2 5 3" xfId="22971" xr:uid="{00000000-0005-0000-0000-0000F8220000}"/>
    <cellStyle name="Normal 4 2 2 8 2 5 4" xfId="33397" xr:uid="{00000000-0005-0000-0000-0000F9220000}"/>
    <cellStyle name="Normal 4 2 2 8 2 5 5" xfId="15569" xr:uid="{00000000-0005-0000-0000-0000FA220000}"/>
    <cellStyle name="Normal 4 2 2 8 2 6" xfId="3478" xr:uid="{00000000-0005-0000-0000-0000FB220000}"/>
    <cellStyle name="Normal 4 2 2 8 2 6 2" xfId="36257" xr:uid="{00000000-0005-0000-0000-0000FC220000}"/>
    <cellStyle name="Normal 4 2 2 8 2 6 3" xfId="21415" xr:uid="{00000000-0005-0000-0000-0000FD220000}"/>
    <cellStyle name="Normal 4 2 2 8 2 7" xfId="8021" xr:uid="{00000000-0005-0000-0000-0000FE220000}"/>
    <cellStyle name="Normal 4 2 2 8 2 7 2" xfId="39367" xr:uid="{00000000-0005-0000-0000-0000FF220000}"/>
    <cellStyle name="Normal 4 2 2 8 2 7 3" xfId="25957" xr:uid="{00000000-0005-0000-0000-000000230000}"/>
    <cellStyle name="Normal 4 2 2 8 2 8" xfId="18555" xr:uid="{00000000-0005-0000-0000-000001230000}"/>
    <cellStyle name="Normal 4 2 2 8 2 9" xfId="31841" xr:uid="{00000000-0005-0000-0000-000002230000}"/>
    <cellStyle name="Normal 4 2 2 8 3" xfId="345" xr:uid="{00000000-0005-0000-0000-000003230000}"/>
    <cellStyle name="Normal 4 2 2 8 3 2" xfId="1384" xr:uid="{00000000-0005-0000-0000-000004230000}"/>
    <cellStyle name="Normal 4 2 2 8 3 2 2" xfId="5802" xr:uid="{00000000-0005-0000-0000-000005230000}"/>
    <cellStyle name="Normal 4 2 2 8 3 2 2 2" xfId="11835" xr:uid="{00000000-0005-0000-0000-000006230000}"/>
    <cellStyle name="Normal 4 2 2 8 3 2 2 2 2" xfId="43120" xr:uid="{00000000-0005-0000-0000-000007230000}"/>
    <cellStyle name="Normal 4 2 2 8 3 2 2 2 3" xfId="29710" xr:uid="{00000000-0005-0000-0000-000008230000}"/>
    <cellStyle name="Normal 4 2 2 8 3 2 2 3" xfId="37455" xr:uid="{00000000-0005-0000-0000-000009230000}"/>
    <cellStyle name="Normal 4 2 2 8 3 2 2 4" xfId="23738" xr:uid="{00000000-0005-0000-0000-00000A230000}"/>
    <cellStyle name="Normal 4 2 2 8 3 2 3" xfId="8788" xr:uid="{00000000-0005-0000-0000-00000B230000}"/>
    <cellStyle name="Normal 4 2 2 8 3 2 3 2" xfId="40134" xr:uid="{00000000-0005-0000-0000-00000C230000}"/>
    <cellStyle name="Normal 4 2 2 8 3 2 3 3" xfId="26724" xr:uid="{00000000-0005-0000-0000-00000D230000}"/>
    <cellStyle name="Normal 4 2 2 8 3 2 4" xfId="19322" xr:uid="{00000000-0005-0000-0000-00000E230000}"/>
    <cellStyle name="Normal 4 2 2 8 3 2 5" xfId="34164" xr:uid="{00000000-0005-0000-0000-00000F230000}"/>
    <cellStyle name="Normal 4 2 2 8 3 2 6" xfId="16336" xr:uid="{00000000-0005-0000-0000-000010230000}"/>
    <cellStyle name="Normal 4 2 2 8 3 3" xfId="2381" xr:uid="{00000000-0005-0000-0000-000011230000}"/>
    <cellStyle name="Normal 4 2 2 8 3 3 2" xfId="6798" xr:uid="{00000000-0005-0000-0000-000012230000}"/>
    <cellStyle name="Normal 4 2 2 8 3 3 2 2" xfId="12831" xr:uid="{00000000-0005-0000-0000-000013230000}"/>
    <cellStyle name="Normal 4 2 2 8 3 3 2 2 2" xfId="44116" xr:uid="{00000000-0005-0000-0000-000014230000}"/>
    <cellStyle name="Normal 4 2 2 8 3 3 2 2 3" xfId="30706" xr:uid="{00000000-0005-0000-0000-000015230000}"/>
    <cellStyle name="Normal 4 2 2 8 3 3 2 3" xfId="38144" xr:uid="{00000000-0005-0000-0000-000016230000}"/>
    <cellStyle name="Normal 4 2 2 8 3 3 2 4" xfId="24734" xr:uid="{00000000-0005-0000-0000-000017230000}"/>
    <cellStyle name="Normal 4 2 2 8 3 3 3" xfId="9784" xr:uid="{00000000-0005-0000-0000-000018230000}"/>
    <cellStyle name="Normal 4 2 2 8 3 3 3 2" xfId="41130" xr:uid="{00000000-0005-0000-0000-000019230000}"/>
    <cellStyle name="Normal 4 2 2 8 3 3 3 3" xfId="27720" xr:uid="{00000000-0005-0000-0000-00001A230000}"/>
    <cellStyle name="Normal 4 2 2 8 3 3 4" xfId="20318" xr:uid="{00000000-0005-0000-0000-00001B230000}"/>
    <cellStyle name="Normal 4 2 2 8 3 3 5" xfId="35160" xr:uid="{00000000-0005-0000-0000-00001C230000}"/>
    <cellStyle name="Normal 4 2 2 8 3 3 6" xfId="17332" xr:uid="{00000000-0005-0000-0000-00001D230000}"/>
    <cellStyle name="Normal 4 2 2 8 3 4" xfId="4806" xr:uid="{00000000-0005-0000-0000-00001E230000}"/>
    <cellStyle name="Normal 4 2 2 8 3 4 2" xfId="10841" xr:uid="{00000000-0005-0000-0000-00001F230000}"/>
    <cellStyle name="Normal 4 2 2 8 3 4 2 2" xfId="42126" xr:uid="{00000000-0005-0000-0000-000020230000}"/>
    <cellStyle name="Normal 4 2 2 8 3 4 2 3" xfId="28716" xr:uid="{00000000-0005-0000-0000-000021230000}"/>
    <cellStyle name="Normal 4 2 2 8 3 4 3" xfId="22743" xr:uid="{00000000-0005-0000-0000-000022230000}"/>
    <cellStyle name="Normal 4 2 2 8 3 4 4" xfId="33169" xr:uid="{00000000-0005-0000-0000-000023230000}"/>
    <cellStyle name="Normal 4 2 2 8 3 4 5" xfId="15341" xr:uid="{00000000-0005-0000-0000-000024230000}"/>
    <cellStyle name="Normal 4 2 2 8 3 5" xfId="3811" xr:uid="{00000000-0005-0000-0000-000025230000}"/>
    <cellStyle name="Normal 4 2 2 8 3 5 2" xfId="36590" xr:uid="{00000000-0005-0000-0000-000026230000}"/>
    <cellStyle name="Normal 4 2 2 8 3 5 3" xfId="21748" xr:uid="{00000000-0005-0000-0000-000027230000}"/>
    <cellStyle name="Normal 4 2 2 8 3 6" xfId="7793" xr:uid="{00000000-0005-0000-0000-000028230000}"/>
    <cellStyle name="Normal 4 2 2 8 3 6 2" xfId="39139" xr:uid="{00000000-0005-0000-0000-000029230000}"/>
    <cellStyle name="Normal 4 2 2 8 3 6 3" xfId="25729" xr:uid="{00000000-0005-0000-0000-00002A230000}"/>
    <cellStyle name="Normal 4 2 2 8 3 7" xfId="18327" xr:uid="{00000000-0005-0000-0000-00002B230000}"/>
    <cellStyle name="Normal 4 2 2 8 3 8" xfId="32174" xr:uid="{00000000-0005-0000-0000-00002C230000}"/>
    <cellStyle name="Normal 4 2 2 8 3 9" xfId="14346" xr:uid="{00000000-0005-0000-0000-00002D230000}"/>
    <cellStyle name="Normal 4 2 2 8 4" xfId="779" xr:uid="{00000000-0005-0000-0000-00002E230000}"/>
    <cellStyle name="Normal 4 2 2 8 4 2" xfId="2815" xr:uid="{00000000-0005-0000-0000-00002F230000}"/>
    <cellStyle name="Normal 4 2 2 8 4 2 2" xfId="7232" xr:uid="{00000000-0005-0000-0000-000030230000}"/>
    <cellStyle name="Normal 4 2 2 8 4 2 2 2" xfId="13265" xr:uid="{00000000-0005-0000-0000-000031230000}"/>
    <cellStyle name="Normal 4 2 2 8 4 2 2 2 2" xfId="44550" xr:uid="{00000000-0005-0000-0000-000032230000}"/>
    <cellStyle name="Normal 4 2 2 8 4 2 2 2 3" xfId="31140" xr:uid="{00000000-0005-0000-0000-000033230000}"/>
    <cellStyle name="Normal 4 2 2 8 4 2 2 3" xfId="38578" xr:uid="{00000000-0005-0000-0000-000034230000}"/>
    <cellStyle name="Normal 4 2 2 8 4 2 2 4" xfId="25168" xr:uid="{00000000-0005-0000-0000-000035230000}"/>
    <cellStyle name="Normal 4 2 2 8 4 2 3" xfId="10218" xr:uid="{00000000-0005-0000-0000-000036230000}"/>
    <cellStyle name="Normal 4 2 2 8 4 2 3 2" xfId="41564" xr:uid="{00000000-0005-0000-0000-000037230000}"/>
    <cellStyle name="Normal 4 2 2 8 4 2 3 3" xfId="28154" xr:uid="{00000000-0005-0000-0000-000038230000}"/>
    <cellStyle name="Normal 4 2 2 8 4 2 4" xfId="20752" xr:uid="{00000000-0005-0000-0000-000039230000}"/>
    <cellStyle name="Normal 4 2 2 8 4 2 5" xfId="35594" xr:uid="{00000000-0005-0000-0000-00003A230000}"/>
    <cellStyle name="Normal 4 2 2 8 4 2 6" xfId="17766" xr:uid="{00000000-0005-0000-0000-00003B230000}"/>
    <cellStyle name="Normal 4 2 2 8 4 3" xfId="5240" xr:uid="{00000000-0005-0000-0000-00003C230000}"/>
    <cellStyle name="Normal 4 2 2 8 4 3 2" xfId="11274" xr:uid="{00000000-0005-0000-0000-00003D230000}"/>
    <cellStyle name="Normal 4 2 2 8 4 3 2 2" xfId="42559" xr:uid="{00000000-0005-0000-0000-00003E230000}"/>
    <cellStyle name="Normal 4 2 2 8 4 3 2 3" xfId="29149" xr:uid="{00000000-0005-0000-0000-00003F230000}"/>
    <cellStyle name="Normal 4 2 2 8 4 3 3" xfId="23177" xr:uid="{00000000-0005-0000-0000-000040230000}"/>
    <cellStyle name="Normal 4 2 2 8 4 3 4" xfId="33603" xr:uid="{00000000-0005-0000-0000-000041230000}"/>
    <cellStyle name="Normal 4 2 2 8 4 3 5" xfId="15775" xr:uid="{00000000-0005-0000-0000-000042230000}"/>
    <cellStyle name="Normal 4 2 2 8 4 4" xfId="4245" xr:uid="{00000000-0005-0000-0000-000043230000}"/>
    <cellStyle name="Normal 4 2 2 8 4 4 2" xfId="37024" xr:uid="{00000000-0005-0000-0000-000044230000}"/>
    <cellStyle name="Normal 4 2 2 8 4 4 3" xfId="22182" xr:uid="{00000000-0005-0000-0000-000045230000}"/>
    <cellStyle name="Normal 4 2 2 8 4 5" xfId="8227" xr:uid="{00000000-0005-0000-0000-000046230000}"/>
    <cellStyle name="Normal 4 2 2 8 4 5 2" xfId="39573" xr:uid="{00000000-0005-0000-0000-000047230000}"/>
    <cellStyle name="Normal 4 2 2 8 4 5 3" xfId="26163" xr:uid="{00000000-0005-0000-0000-000048230000}"/>
    <cellStyle name="Normal 4 2 2 8 4 6" xfId="18761" xr:uid="{00000000-0005-0000-0000-000049230000}"/>
    <cellStyle name="Normal 4 2 2 8 4 7" xfId="32608" xr:uid="{00000000-0005-0000-0000-00004A230000}"/>
    <cellStyle name="Normal 4 2 2 8 4 8" xfId="14780" xr:uid="{00000000-0005-0000-0000-00004B230000}"/>
    <cellStyle name="Normal 4 2 2 8 5" xfId="1178" xr:uid="{00000000-0005-0000-0000-00004C230000}"/>
    <cellStyle name="Normal 4 2 2 8 5 2" xfId="2175" xr:uid="{00000000-0005-0000-0000-00004D230000}"/>
    <cellStyle name="Normal 4 2 2 8 5 2 2" xfId="6592" xr:uid="{00000000-0005-0000-0000-00004E230000}"/>
    <cellStyle name="Normal 4 2 2 8 5 2 2 2" xfId="12625" xr:uid="{00000000-0005-0000-0000-00004F230000}"/>
    <cellStyle name="Normal 4 2 2 8 5 2 2 2 2" xfId="43910" xr:uid="{00000000-0005-0000-0000-000050230000}"/>
    <cellStyle name="Normal 4 2 2 8 5 2 2 2 3" xfId="30500" xr:uid="{00000000-0005-0000-0000-000051230000}"/>
    <cellStyle name="Normal 4 2 2 8 5 2 2 3" xfId="37938" xr:uid="{00000000-0005-0000-0000-000052230000}"/>
    <cellStyle name="Normal 4 2 2 8 5 2 2 4" xfId="24528" xr:uid="{00000000-0005-0000-0000-000053230000}"/>
    <cellStyle name="Normal 4 2 2 8 5 2 3" xfId="9578" xr:uid="{00000000-0005-0000-0000-000054230000}"/>
    <cellStyle name="Normal 4 2 2 8 5 2 3 2" xfId="40924" xr:uid="{00000000-0005-0000-0000-000055230000}"/>
    <cellStyle name="Normal 4 2 2 8 5 2 3 3" xfId="27514" xr:uid="{00000000-0005-0000-0000-000056230000}"/>
    <cellStyle name="Normal 4 2 2 8 5 2 4" xfId="20112" xr:uid="{00000000-0005-0000-0000-000057230000}"/>
    <cellStyle name="Normal 4 2 2 8 5 2 5" xfId="34954" xr:uid="{00000000-0005-0000-0000-000058230000}"/>
    <cellStyle name="Normal 4 2 2 8 5 2 6" xfId="17126" xr:uid="{00000000-0005-0000-0000-000059230000}"/>
    <cellStyle name="Normal 4 2 2 8 5 3" xfId="5596" xr:uid="{00000000-0005-0000-0000-00005A230000}"/>
    <cellStyle name="Normal 4 2 2 8 5 3 2" xfId="11629" xr:uid="{00000000-0005-0000-0000-00005B230000}"/>
    <cellStyle name="Normal 4 2 2 8 5 3 2 2" xfId="42914" xr:uid="{00000000-0005-0000-0000-00005C230000}"/>
    <cellStyle name="Normal 4 2 2 8 5 3 2 3" xfId="29504" xr:uid="{00000000-0005-0000-0000-00005D230000}"/>
    <cellStyle name="Normal 4 2 2 8 5 3 3" xfId="23532" xr:uid="{00000000-0005-0000-0000-00005E230000}"/>
    <cellStyle name="Normal 4 2 2 8 5 3 4" xfId="33958" xr:uid="{00000000-0005-0000-0000-00005F230000}"/>
    <cellStyle name="Normal 4 2 2 8 5 3 5" xfId="16130" xr:uid="{00000000-0005-0000-0000-000060230000}"/>
    <cellStyle name="Normal 4 2 2 8 5 4" xfId="3605" xr:uid="{00000000-0005-0000-0000-000061230000}"/>
    <cellStyle name="Normal 4 2 2 8 5 4 2" xfId="36384" xr:uid="{00000000-0005-0000-0000-000062230000}"/>
    <cellStyle name="Normal 4 2 2 8 5 4 3" xfId="21542" xr:uid="{00000000-0005-0000-0000-000063230000}"/>
    <cellStyle name="Normal 4 2 2 8 5 5" xfId="8582" xr:uid="{00000000-0005-0000-0000-000064230000}"/>
    <cellStyle name="Normal 4 2 2 8 5 5 2" xfId="39928" xr:uid="{00000000-0005-0000-0000-000065230000}"/>
    <cellStyle name="Normal 4 2 2 8 5 5 3" xfId="26518" xr:uid="{00000000-0005-0000-0000-000066230000}"/>
    <cellStyle name="Normal 4 2 2 8 5 6" xfId="19116" xr:uid="{00000000-0005-0000-0000-000067230000}"/>
    <cellStyle name="Normal 4 2 2 8 5 7" xfId="31968" xr:uid="{00000000-0005-0000-0000-000068230000}"/>
    <cellStyle name="Normal 4 2 2 8 5 8" xfId="14140" xr:uid="{00000000-0005-0000-0000-000069230000}"/>
    <cellStyle name="Normal 4 2 2 8 6" xfId="1819" xr:uid="{00000000-0005-0000-0000-00006A230000}"/>
    <cellStyle name="Normal 4 2 2 8 6 2" xfId="6237" xr:uid="{00000000-0005-0000-0000-00006B230000}"/>
    <cellStyle name="Normal 4 2 2 8 6 2 2" xfId="12270" xr:uid="{00000000-0005-0000-0000-00006C230000}"/>
    <cellStyle name="Normal 4 2 2 8 6 2 2 2" xfId="43555" xr:uid="{00000000-0005-0000-0000-00006D230000}"/>
    <cellStyle name="Normal 4 2 2 8 6 2 2 3" xfId="30145" xr:uid="{00000000-0005-0000-0000-00006E230000}"/>
    <cellStyle name="Normal 4 2 2 8 6 2 3" xfId="37583" xr:uid="{00000000-0005-0000-0000-00006F230000}"/>
    <cellStyle name="Normal 4 2 2 8 6 2 4" xfId="24173" xr:uid="{00000000-0005-0000-0000-000070230000}"/>
    <cellStyle name="Normal 4 2 2 8 6 3" xfId="9223" xr:uid="{00000000-0005-0000-0000-000071230000}"/>
    <cellStyle name="Normal 4 2 2 8 6 3 2" xfId="40569" xr:uid="{00000000-0005-0000-0000-000072230000}"/>
    <cellStyle name="Normal 4 2 2 8 6 3 3" xfId="27159" xr:uid="{00000000-0005-0000-0000-000073230000}"/>
    <cellStyle name="Normal 4 2 2 8 6 4" xfId="19757" xr:uid="{00000000-0005-0000-0000-000074230000}"/>
    <cellStyle name="Normal 4 2 2 8 6 5" xfId="34599" xr:uid="{00000000-0005-0000-0000-000075230000}"/>
    <cellStyle name="Normal 4 2 2 8 6 6" xfId="16771" xr:uid="{00000000-0005-0000-0000-000076230000}"/>
    <cellStyle name="Normal 4 2 2 8 7" xfId="4600" xr:uid="{00000000-0005-0000-0000-000077230000}"/>
    <cellStyle name="Normal 4 2 2 8 7 2" xfId="10634" xr:uid="{00000000-0005-0000-0000-000078230000}"/>
    <cellStyle name="Normal 4 2 2 8 7 2 2" xfId="41921" xr:uid="{00000000-0005-0000-0000-000079230000}"/>
    <cellStyle name="Normal 4 2 2 8 7 2 3" xfId="28511" xr:uid="{00000000-0005-0000-0000-00007A230000}"/>
    <cellStyle name="Normal 4 2 2 8 7 3" xfId="22537" xr:uid="{00000000-0005-0000-0000-00007B230000}"/>
    <cellStyle name="Normal 4 2 2 8 7 4" xfId="32963" xr:uid="{00000000-0005-0000-0000-00007C230000}"/>
    <cellStyle name="Normal 4 2 2 8 7 5" xfId="15135" xr:uid="{00000000-0005-0000-0000-00007D230000}"/>
    <cellStyle name="Normal 4 2 2 8 8" xfId="3250" xr:uid="{00000000-0005-0000-0000-00007E230000}"/>
    <cellStyle name="Normal 4 2 2 8 8 2" xfId="36029" xr:uid="{00000000-0005-0000-0000-00007F230000}"/>
    <cellStyle name="Normal 4 2 2 8 8 3" xfId="21187" xr:uid="{00000000-0005-0000-0000-000080230000}"/>
    <cellStyle name="Normal 4 2 2 8 9" xfId="7587" xr:uid="{00000000-0005-0000-0000-000081230000}"/>
    <cellStyle name="Normal 4 2 2 8 9 2" xfId="38933" xr:uid="{00000000-0005-0000-0000-000082230000}"/>
    <cellStyle name="Normal 4 2 2 8 9 3" xfId="25523" xr:uid="{00000000-0005-0000-0000-000083230000}"/>
    <cellStyle name="Normal 4 2 2 9" xfId="447" xr:uid="{00000000-0005-0000-0000-000084230000}"/>
    <cellStyle name="Normal 4 2 2 9 10" xfId="13887" xr:uid="{00000000-0005-0000-0000-000085230000}"/>
    <cellStyle name="Normal 4 2 2 9 2" xfId="881" xr:uid="{00000000-0005-0000-0000-000086230000}"/>
    <cellStyle name="Normal 4 2 2 9 2 2" xfId="2917" xr:uid="{00000000-0005-0000-0000-000087230000}"/>
    <cellStyle name="Normal 4 2 2 9 2 2 2" xfId="7334" xr:uid="{00000000-0005-0000-0000-000088230000}"/>
    <cellStyle name="Normal 4 2 2 9 2 2 2 2" xfId="13367" xr:uid="{00000000-0005-0000-0000-000089230000}"/>
    <cellStyle name="Normal 4 2 2 9 2 2 2 2 2" xfId="44652" xr:uid="{00000000-0005-0000-0000-00008A230000}"/>
    <cellStyle name="Normal 4 2 2 9 2 2 2 2 3" xfId="31242" xr:uid="{00000000-0005-0000-0000-00008B230000}"/>
    <cellStyle name="Normal 4 2 2 9 2 2 2 3" xfId="38680" xr:uid="{00000000-0005-0000-0000-00008C230000}"/>
    <cellStyle name="Normal 4 2 2 9 2 2 2 4" xfId="25270" xr:uid="{00000000-0005-0000-0000-00008D230000}"/>
    <cellStyle name="Normal 4 2 2 9 2 2 3" xfId="10320" xr:uid="{00000000-0005-0000-0000-00008E230000}"/>
    <cellStyle name="Normal 4 2 2 9 2 2 3 2" xfId="41666" xr:uid="{00000000-0005-0000-0000-00008F230000}"/>
    <cellStyle name="Normal 4 2 2 9 2 2 3 3" xfId="28256" xr:uid="{00000000-0005-0000-0000-000090230000}"/>
    <cellStyle name="Normal 4 2 2 9 2 2 4" xfId="20854" xr:uid="{00000000-0005-0000-0000-000091230000}"/>
    <cellStyle name="Normal 4 2 2 9 2 2 5" xfId="35696" xr:uid="{00000000-0005-0000-0000-000092230000}"/>
    <cellStyle name="Normal 4 2 2 9 2 2 6" xfId="17868" xr:uid="{00000000-0005-0000-0000-000093230000}"/>
    <cellStyle name="Normal 4 2 2 9 2 3" xfId="5342" xr:uid="{00000000-0005-0000-0000-000094230000}"/>
    <cellStyle name="Normal 4 2 2 9 2 3 2" xfId="11376" xr:uid="{00000000-0005-0000-0000-000095230000}"/>
    <cellStyle name="Normal 4 2 2 9 2 3 2 2" xfId="42661" xr:uid="{00000000-0005-0000-0000-000096230000}"/>
    <cellStyle name="Normal 4 2 2 9 2 3 2 3" xfId="29251" xr:uid="{00000000-0005-0000-0000-000097230000}"/>
    <cellStyle name="Normal 4 2 2 9 2 3 3" xfId="23279" xr:uid="{00000000-0005-0000-0000-000098230000}"/>
    <cellStyle name="Normal 4 2 2 9 2 3 4" xfId="33705" xr:uid="{00000000-0005-0000-0000-000099230000}"/>
    <cellStyle name="Normal 4 2 2 9 2 3 5" xfId="15877" xr:uid="{00000000-0005-0000-0000-00009A230000}"/>
    <cellStyle name="Normal 4 2 2 9 2 4" xfId="4347" xr:uid="{00000000-0005-0000-0000-00009B230000}"/>
    <cellStyle name="Normal 4 2 2 9 2 4 2" xfId="37126" xr:uid="{00000000-0005-0000-0000-00009C230000}"/>
    <cellStyle name="Normal 4 2 2 9 2 4 3" xfId="22284" xr:uid="{00000000-0005-0000-0000-00009D230000}"/>
    <cellStyle name="Normal 4 2 2 9 2 5" xfId="8329" xr:uid="{00000000-0005-0000-0000-00009E230000}"/>
    <cellStyle name="Normal 4 2 2 9 2 5 2" xfId="39675" xr:uid="{00000000-0005-0000-0000-00009F230000}"/>
    <cellStyle name="Normal 4 2 2 9 2 5 3" xfId="26265" xr:uid="{00000000-0005-0000-0000-0000A0230000}"/>
    <cellStyle name="Normal 4 2 2 9 2 6" xfId="18863" xr:uid="{00000000-0005-0000-0000-0000A1230000}"/>
    <cellStyle name="Normal 4 2 2 9 2 7" xfId="32710" xr:uid="{00000000-0005-0000-0000-0000A2230000}"/>
    <cellStyle name="Normal 4 2 2 9 2 8" xfId="14882" xr:uid="{00000000-0005-0000-0000-0000A3230000}"/>
    <cellStyle name="Normal 4 2 2 9 3" xfId="1486" xr:uid="{00000000-0005-0000-0000-0000A4230000}"/>
    <cellStyle name="Normal 4 2 2 9 3 2" xfId="2483" xr:uid="{00000000-0005-0000-0000-0000A5230000}"/>
    <cellStyle name="Normal 4 2 2 9 3 2 2" xfId="6900" xr:uid="{00000000-0005-0000-0000-0000A6230000}"/>
    <cellStyle name="Normal 4 2 2 9 3 2 2 2" xfId="12933" xr:uid="{00000000-0005-0000-0000-0000A7230000}"/>
    <cellStyle name="Normal 4 2 2 9 3 2 2 2 2" xfId="44218" xr:uid="{00000000-0005-0000-0000-0000A8230000}"/>
    <cellStyle name="Normal 4 2 2 9 3 2 2 2 3" xfId="30808" xr:uid="{00000000-0005-0000-0000-0000A9230000}"/>
    <cellStyle name="Normal 4 2 2 9 3 2 2 3" xfId="38246" xr:uid="{00000000-0005-0000-0000-0000AA230000}"/>
    <cellStyle name="Normal 4 2 2 9 3 2 2 4" xfId="24836" xr:uid="{00000000-0005-0000-0000-0000AB230000}"/>
    <cellStyle name="Normal 4 2 2 9 3 2 3" xfId="9886" xr:uid="{00000000-0005-0000-0000-0000AC230000}"/>
    <cellStyle name="Normal 4 2 2 9 3 2 3 2" xfId="41232" xr:uid="{00000000-0005-0000-0000-0000AD230000}"/>
    <cellStyle name="Normal 4 2 2 9 3 2 3 3" xfId="27822" xr:uid="{00000000-0005-0000-0000-0000AE230000}"/>
    <cellStyle name="Normal 4 2 2 9 3 2 4" xfId="20420" xr:uid="{00000000-0005-0000-0000-0000AF230000}"/>
    <cellStyle name="Normal 4 2 2 9 3 2 5" xfId="35262" xr:uid="{00000000-0005-0000-0000-0000B0230000}"/>
    <cellStyle name="Normal 4 2 2 9 3 2 6" xfId="17434" xr:uid="{00000000-0005-0000-0000-0000B1230000}"/>
    <cellStyle name="Normal 4 2 2 9 3 3" xfId="5904" xr:uid="{00000000-0005-0000-0000-0000B2230000}"/>
    <cellStyle name="Normal 4 2 2 9 3 3 2" xfId="11937" xr:uid="{00000000-0005-0000-0000-0000B3230000}"/>
    <cellStyle name="Normal 4 2 2 9 3 3 2 2" xfId="43222" xr:uid="{00000000-0005-0000-0000-0000B4230000}"/>
    <cellStyle name="Normal 4 2 2 9 3 3 2 3" xfId="29812" xr:uid="{00000000-0005-0000-0000-0000B5230000}"/>
    <cellStyle name="Normal 4 2 2 9 3 3 3" xfId="23840" xr:uid="{00000000-0005-0000-0000-0000B6230000}"/>
    <cellStyle name="Normal 4 2 2 9 3 3 4" xfId="34266" xr:uid="{00000000-0005-0000-0000-0000B7230000}"/>
    <cellStyle name="Normal 4 2 2 9 3 3 5" xfId="16438" xr:uid="{00000000-0005-0000-0000-0000B8230000}"/>
    <cellStyle name="Normal 4 2 2 9 3 4" xfId="3913" xr:uid="{00000000-0005-0000-0000-0000B9230000}"/>
    <cellStyle name="Normal 4 2 2 9 3 4 2" xfId="36692" xr:uid="{00000000-0005-0000-0000-0000BA230000}"/>
    <cellStyle name="Normal 4 2 2 9 3 4 3" xfId="21850" xr:uid="{00000000-0005-0000-0000-0000BB230000}"/>
    <cellStyle name="Normal 4 2 2 9 3 5" xfId="8890" xr:uid="{00000000-0005-0000-0000-0000BC230000}"/>
    <cellStyle name="Normal 4 2 2 9 3 5 2" xfId="40236" xr:uid="{00000000-0005-0000-0000-0000BD230000}"/>
    <cellStyle name="Normal 4 2 2 9 3 5 3" xfId="26826" xr:uid="{00000000-0005-0000-0000-0000BE230000}"/>
    <cellStyle name="Normal 4 2 2 9 3 6" xfId="19424" xr:uid="{00000000-0005-0000-0000-0000BF230000}"/>
    <cellStyle name="Normal 4 2 2 9 3 7" xfId="32276" xr:uid="{00000000-0005-0000-0000-0000C0230000}"/>
    <cellStyle name="Normal 4 2 2 9 3 8" xfId="14448" xr:uid="{00000000-0005-0000-0000-0000C1230000}"/>
    <cellStyle name="Normal 4 2 2 9 4" xfId="1921" xr:uid="{00000000-0005-0000-0000-0000C2230000}"/>
    <cellStyle name="Normal 4 2 2 9 4 2" xfId="6339" xr:uid="{00000000-0005-0000-0000-0000C3230000}"/>
    <cellStyle name="Normal 4 2 2 9 4 2 2" xfId="12372" xr:uid="{00000000-0005-0000-0000-0000C4230000}"/>
    <cellStyle name="Normal 4 2 2 9 4 2 2 2" xfId="43657" xr:uid="{00000000-0005-0000-0000-0000C5230000}"/>
    <cellStyle name="Normal 4 2 2 9 4 2 2 3" xfId="30247" xr:uid="{00000000-0005-0000-0000-0000C6230000}"/>
    <cellStyle name="Normal 4 2 2 9 4 2 3" xfId="37685" xr:uid="{00000000-0005-0000-0000-0000C7230000}"/>
    <cellStyle name="Normal 4 2 2 9 4 2 4" xfId="24275" xr:uid="{00000000-0005-0000-0000-0000C8230000}"/>
    <cellStyle name="Normal 4 2 2 9 4 3" xfId="9325" xr:uid="{00000000-0005-0000-0000-0000C9230000}"/>
    <cellStyle name="Normal 4 2 2 9 4 3 2" xfId="40671" xr:uid="{00000000-0005-0000-0000-0000CA230000}"/>
    <cellStyle name="Normal 4 2 2 9 4 3 3" xfId="27261" xr:uid="{00000000-0005-0000-0000-0000CB230000}"/>
    <cellStyle name="Normal 4 2 2 9 4 4" xfId="19859" xr:uid="{00000000-0005-0000-0000-0000CC230000}"/>
    <cellStyle name="Normal 4 2 2 9 4 5" xfId="34701" xr:uid="{00000000-0005-0000-0000-0000CD230000}"/>
    <cellStyle name="Normal 4 2 2 9 4 6" xfId="16873" xr:uid="{00000000-0005-0000-0000-0000CE230000}"/>
    <cellStyle name="Normal 4 2 2 9 5" xfId="4908" xr:uid="{00000000-0005-0000-0000-0000CF230000}"/>
    <cellStyle name="Normal 4 2 2 9 5 2" xfId="10943" xr:uid="{00000000-0005-0000-0000-0000D0230000}"/>
    <cellStyle name="Normal 4 2 2 9 5 2 2" xfId="42228" xr:uid="{00000000-0005-0000-0000-0000D1230000}"/>
    <cellStyle name="Normal 4 2 2 9 5 2 3" xfId="28818" xr:uid="{00000000-0005-0000-0000-0000D2230000}"/>
    <cellStyle name="Normal 4 2 2 9 5 3" xfId="22845" xr:uid="{00000000-0005-0000-0000-0000D3230000}"/>
    <cellStyle name="Normal 4 2 2 9 5 4" xfId="33271" xr:uid="{00000000-0005-0000-0000-0000D4230000}"/>
    <cellStyle name="Normal 4 2 2 9 5 5" xfId="15443" xr:uid="{00000000-0005-0000-0000-0000D5230000}"/>
    <cellStyle name="Normal 4 2 2 9 6" xfId="3352" xr:uid="{00000000-0005-0000-0000-0000D6230000}"/>
    <cellStyle name="Normal 4 2 2 9 6 2" xfId="36131" xr:uid="{00000000-0005-0000-0000-0000D7230000}"/>
    <cellStyle name="Normal 4 2 2 9 6 3" xfId="21289" xr:uid="{00000000-0005-0000-0000-0000D8230000}"/>
    <cellStyle name="Normal 4 2 2 9 7" xfId="7895" xr:uid="{00000000-0005-0000-0000-0000D9230000}"/>
    <cellStyle name="Normal 4 2 2 9 7 2" xfId="39241" xr:uid="{00000000-0005-0000-0000-0000DA230000}"/>
    <cellStyle name="Normal 4 2 2 9 7 3" xfId="25831" xr:uid="{00000000-0005-0000-0000-0000DB230000}"/>
    <cellStyle name="Normal 4 2 2 9 8" xfId="18429" xr:uid="{00000000-0005-0000-0000-0000DC230000}"/>
    <cellStyle name="Normal 4 2 2 9 9" xfId="31715" xr:uid="{00000000-0005-0000-0000-0000DD230000}"/>
    <cellStyle name="Normal 4 2 20" xfId="7561" xr:uid="{00000000-0005-0000-0000-0000DE230000}"/>
    <cellStyle name="Normal 4 2 20 2" xfId="38907" xr:uid="{00000000-0005-0000-0000-0000DF230000}"/>
    <cellStyle name="Normal 4 2 20 3" xfId="25497" xr:uid="{00000000-0005-0000-0000-0000E0230000}"/>
    <cellStyle name="Normal 4 2 21" xfId="18095" xr:uid="{00000000-0005-0000-0000-0000E1230000}"/>
    <cellStyle name="Normal 4 2 22" xfId="31507" xr:uid="{00000000-0005-0000-0000-0000E2230000}"/>
    <cellStyle name="Normal 4 2 23" xfId="13679" xr:uid="{00000000-0005-0000-0000-0000E3230000}"/>
    <cellStyle name="Normal 4 2 3" xfId="98" xr:uid="{00000000-0005-0000-0000-0000E4230000}"/>
    <cellStyle name="Normal 4 2 3 10" xfId="549" xr:uid="{00000000-0005-0000-0000-0000E5230000}"/>
    <cellStyle name="Normal 4 2 3 10 10" xfId="13989" xr:uid="{00000000-0005-0000-0000-0000E6230000}"/>
    <cellStyle name="Normal 4 2 3 10 2" xfId="983" xr:uid="{00000000-0005-0000-0000-0000E7230000}"/>
    <cellStyle name="Normal 4 2 3 10 2 2" xfId="3019" xr:uid="{00000000-0005-0000-0000-0000E8230000}"/>
    <cellStyle name="Normal 4 2 3 10 2 2 2" xfId="7436" xr:uid="{00000000-0005-0000-0000-0000E9230000}"/>
    <cellStyle name="Normal 4 2 3 10 2 2 2 2" xfId="13469" xr:uid="{00000000-0005-0000-0000-0000EA230000}"/>
    <cellStyle name="Normal 4 2 3 10 2 2 2 2 2" xfId="44754" xr:uid="{00000000-0005-0000-0000-0000EB230000}"/>
    <cellStyle name="Normal 4 2 3 10 2 2 2 2 3" xfId="31344" xr:uid="{00000000-0005-0000-0000-0000EC230000}"/>
    <cellStyle name="Normal 4 2 3 10 2 2 2 3" xfId="38782" xr:uid="{00000000-0005-0000-0000-0000ED230000}"/>
    <cellStyle name="Normal 4 2 3 10 2 2 2 4" xfId="25372" xr:uid="{00000000-0005-0000-0000-0000EE230000}"/>
    <cellStyle name="Normal 4 2 3 10 2 2 3" xfId="10422" xr:uid="{00000000-0005-0000-0000-0000EF230000}"/>
    <cellStyle name="Normal 4 2 3 10 2 2 3 2" xfId="41768" xr:uid="{00000000-0005-0000-0000-0000F0230000}"/>
    <cellStyle name="Normal 4 2 3 10 2 2 3 3" xfId="28358" xr:uid="{00000000-0005-0000-0000-0000F1230000}"/>
    <cellStyle name="Normal 4 2 3 10 2 2 4" xfId="20956" xr:uid="{00000000-0005-0000-0000-0000F2230000}"/>
    <cellStyle name="Normal 4 2 3 10 2 2 5" xfId="35798" xr:uid="{00000000-0005-0000-0000-0000F3230000}"/>
    <cellStyle name="Normal 4 2 3 10 2 2 6" xfId="17970" xr:uid="{00000000-0005-0000-0000-0000F4230000}"/>
    <cellStyle name="Normal 4 2 3 10 2 3" xfId="5444" xr:uid="{00000000-0005-0000-0000-0000F5230000}"/>
    <cellStyle name="Normal 4 2 3 10 2 3 2" xfId="11478" xr:uid="{00000000-0005-0000-0000-0000F6230000}"/>
    <cellStyle name="Normal 4 2 3 10 2 3 2 2" xfId="42763" xr:uid="{00000000-0005-0000-0000-0000F7230000}"/>
    <cellStyle name="Normal 4 2 3 10 2 3 2 3" xfId="29353" xr:uid="{00000000-0005-0000-0000-0000F8230000}"/>
    <cellStyle name="Normal 4 2 3 10 2 3 3" xfId="23381" xr:uid="{00000000-0005-0000-0000-0000F9230000}"/>
    <cellStyle name="Normal 4 2 3 10 2 3 4" xfId="33807" xr:uid="{00000000-0005-0000-0000-0000FA230000}"/>
    <cellStyle name="Normal 4 2 3 10 2 3 5" xfId="15979" xr:uid="{00000000-0005-0000-0000-0000FB230000}"/>
    <cellStyle name="Normal 4 2 3 10 2 4" xfId="4449" xr:uid="{00000000-0005-0000-0000-0000FC230000}"/>
    <cellStyle name="Normal 4 2 3 10 2 4 2" xfId="37228" xr:uid="{00000000-0005-0000-0000-0000FD230000}"/>
    <cellStyle name="Normal 4 2 3 10 2 4 3" xfId="22386" xr:uid="{00000000-0005-0000-0000-0000FE230000}"/>
    <cellStyle name="Normal 4 2 3 10 2 5" xfId="8431" xr:uid="{00000000-0005-0000-0000-0000FF230000}"/>
    <cellStyle name="Normal 4 2 3 10 2 5 2" xfId="39777" xr:uid="{00000000-0005-0000-0000-000000240000}"/>
    <cellStyle name="Normal 4 2 3 10 2 5 3" xfId="26367" xr:uid="{00000000-0005-0000-0000-000001240000}"/>
    <cellStyle name="Normal 4 2 3 10 2 6" xfId="18965" xr:uid="{00000000-0005-0000-0000-000002240000}"/>
    <cellStyle name="Normal 4 2 3 10 2 7" xfId="32812" xr:uid="{00000000-0005-0000-0000-000003240000}"/>
    <cellStyle name="Normal 4 2 3 10 2 8" xfId="14984" xr:uid="{00000000-0005-0000-0000-000004240000}"/>
    <cellStyle name="Normal 4 2 3 10 3" xfId="1588" xr:uid="{00000000-0005-0000-0000-000005240000}"/>
    <cellStyle name="Normal 4 2 3 10 3 2" xfId="2585" xr:uid="{00000000-0005-0000-0000-000006240000}"/>
    <cellStyle name="Normal 4 2 3 10 3 2 2" xfId="7002" xr:uid="{00000000-0005-0000-0000-000007240000}"/>
    <cellStyle name="Normal 4 2 3 10 3 2 2 2" xfId="13035" xr:uid="{00000000-0005-0000-0000-000008240000}"/>
    <cellStyle name="Normal 4 2 3 10 3 2 2 2 2" xfId="44320" xr:uid="{00000000-0005-0000-0000-000009240000}"/>
    <cellStyle name="Normal 4 2 3 10 3 2 2 2 3" xfId="30910" xr:uid="{00000000-0005-0000-0000-00000A240000}"/>
    <cellStyle name="Normal 4 2 3 10 3 2 2 3" xfId="38348" xr:uid="{00000000-0005-0000-0000-00000B240000}"/>
    <cellStyle name="Normal 4 2 3 10 3 2 2 4" xfId="24938" xr:uid="{00000000-0005-0000-0000-00000C240000}"/>
    <cellStyle name="Normal 4 2 3 10 3 2 3" xfId="9988" xr:uid="{00000000-0005-0000-0000-00000D240000}"/>
    <cellStyle name="Normal 4 2 3 10 3 2 3 2" xfId="41334" xr:uid="{00000000-0005-0000-0000-00000E240000}"/>
    <cellStyle name="Normal 4 2 3 10 3 2 3 3" xfId="27924" xr:uid="{00000000-0005-0000-0000-00000F240000}"/>
    <cellStyle name="Normal 4 2 3 10 3 2 4" xfId="20522" xr:uid="{00000000-0005-0000-0000-000010240000}"/>
    <cellStyle name="Normal 4 2 3 10 3 2 5" xfId="35364" xr:uid="{00000000-0005-0000-0000-000011240000}"/>
    <cellStyle name="Normal 4 2 3 10 3 2 6" xfId="17536" xr:uid="{00000000-0005-0000-0000-000012240000}"/>
    <cellStyle name="Normal 4 2 3 10 3 3" xfId="6006" xr:uid="{00000000-0005-0000-0000-000013240000}"/>
    <cellStyle name="Normal 4 2 3 10 3 3 2" xfId="12039" xr:uid="{00000000-0005-0000-0000-000014240000}"/>
    <cellStyle name="Normal 4 2 3 10 3 3 2 2" xfId="43324" xr:uid="{00000000-0005-0000-0000-000015240000}"/>
    <cellStyle name="Normal 4 2 3 10 3 3 2 3" xfId="29914" xr:uid="{00000000-0005-0000-0000-000016240000}"/>
    <cellStyle name="Normal 4 2 3 10 3 3 3" xfId="23942" xr:uid="{00000000-0005-0000-0000-000017240000}"/>
    <cellStyle name="Normal 4 2 3 10 3 3 4" xfId="34368" xr:uid="{00000000-0005-0000-0000-000018240000}"/>
    <cellStyle name="Normal 4 2 3 10 3 3 5" xfId="16540" xr:uid="{00000000-0005-0000-0000-000019240000}"/>
    <cellStyle name="Normal 4 2 3 10 3 4" xfId="4015" xr:uid="{00000000-0005-0000-0000-00001A240000}"/>
    <cellStyle name="Normal 4 2 3 10 3 4 2" xfId="36794" xr:uid="{00000000-0005-0000-0000-00001B240000}"/>
    <cellStyle name="Normal 4 2 3 10 3 4 3" xfId="21952" xr:uid="{00000000-0005-0000-0000-00001C240000}"/>
    <cellStyle name="Normal 4 2 3 10 3 5" xfId="8992" xr:uid="{00000000-0005-0000-0000-00001D240000}"/>
    <cellStyle name="Normal 4 2 3 10 3 5 2" xfId="40338" xr:uid="{00000000-0005-0000-0000-00001E240000}"/>
    <cellStyle name="Normal 4 2 3 10 3 5 3" xfId="26928" xr:uid="{00000000-0005-0000-0000-00001F240000}"/>
    <cellStyle name="Normal 4 2 3 10 3 6" xfId="19526" xr:uid="{00000000-0005-0000-0000-000020240000}"/>
    <cellStyle name="Normal 4 2 3 10 3 7" xfId="32378" xr:uid="{00000000-0005-0000-0000-000021240000}"/>
    <cellStyle name="Normal 4 2 3 10 3 8" xfId="14550" xr:uid="{00000000-0005-0000-0000-000022240000}"/>
    <cellStyle name="Normal 4 2 3 10 4" xfId="2023" xr:uid="{00000000-0005-0000-0000-000023240000}"/>
    <cellStyle name="Normal 4 2 3 10 4 2" xfId="6441" xr:uid="{00000000-0005-0000-0000-000024240000}"/>
    <cellStyle name="Normal 4 2 3 10 4 2 2" xfId="12474" xr:uid="{00000000-0005-0000-0000-000025240000}"/>
    <cellStyle name="Normal 4 2 3 10 4 2 2 2" xfId="43759" xr:uid="{00000000-0005-0000-0000-000026240000}"/>
    <cellStyle name="Normal 4 2 3 10 4 2 2 3" xfId="30349" xr:uid="{00000000-0005-0000-0000-000027240000}"/>
    <cellStyle name="Normal 4 2 3 10 4 2 3" xfId="37787" xr:uid="{00000000-0005-0000-0000-000028240000}"/>
    <cellStyle name="Normal 4 2 3 10 4 2 4" xfId="24377" xr:uid="{00000000-0005-0000-0000-000029240000}"/>
    <cellStyle name="Normal 4 2 3 10 4 3" xfId="9427" xr:uid="{00000000-0005-0000-0000-00002A240000}"/>
    <cellStyle name="Normal 4 2 3 10 4 3 2" xfId="40773" xr:uid="{00000000-0005-0000-0000-00002B240000}"/>
    <cellStyle name="Normal 4 2 3 10 4 3 3" xfId="27363" xr:uid="{00000000-0005-0000-0000-00002C240000}"/>
    <cellStyle name="Normal 4 2 3 10 4 4" xfId="19961" xr:uid="{00000000-0005-0000-0000-00002D240000}"/>
    <cellStyle name="Normal 4 2 3 10 4 5" xfId="34803" xr:uid="{00000000-0005-0000-0000-00002E240000}"/>
    <cellStyle name="Normal 4 2 3 10 4 6" xfId="16975" xr:uid="{00000000-0005-0000-0000-00002F240000}"/>
    <cellStyle name="Normal 4 2 3 10 5" xfId="5010" xr:uid="{00000000-0005-0000-0000-000030240000}"/>
    <cellStyle name="Normal 4 2 3 10 5 2" xfId="11045" xr:uid="{00000000-0005-0000-0000-000031240000}"/>
    <cellStyle name="Normal 4 2 3 10 5 2 2" xfId="42330" xr:uid="{00000000-0005-0000-0000-000032240000}"/>
    <cellStyle name="Normal 4 2 3 10 5 2 3" xfId="28920" xr:uid="{00000000-0005-0000-0000-000033240000}"/>
    <cellStyle name="Normal 4 2 3 10 5 3" xfId="22947" xr:uid="{00000000-0005-0000-0000-000034240000}"/>
    <cellStyle name="Normal 4 2 3 10 5 4" xfId="33373" xr:uid="{00000000-0005-0000-0000-000035240000}"/>
    <cellStyle name="Normal 4 2 3 10 5 5" xfId="15545" xr:uid="{00000000-0005-0000-0000-000036240000}"/>
    <cellStyle name="Normal 4 2 3 10 6" xfId="3454" xr:uid="{00000000-0005-0000-0000-000037240000}"/>
    <cellStyle name="Normal 4 2 3 10 6 2" xfId="36233" xr:uid="{00000000-0005-0000-0000-000038240000}"/>
    <cellStyle name="Normal 4 2 3 10 6 3" xfId="21391" xr:uid="{00000000-0005-0000-0000-000039240000}"/>
    <cellStyle name="Normal 4 2 3 10 7" xfId="7997" xr:uid="{00000000-0005-0000-0000-00003A240000}"/>
    <cellStyle name="Normal 4 2 3 10 7 2" xfId="39343" xr:uid="{00000000-0005-0000-0000-00003B240000}"/>
    <cellStyle name="Normal 4 2 3 10 7 3" xfId="25933" xr:uid="{00000000-0005-0000-0000-00003C240000}"/>
    <cellStyle name="Normal 4 2 3 10 8" xfId="18531" xr:uid="{00000000-0005-0000-0000-00003D240000}"/>
    <cellStyle name="Normal 4 2 3 10 9" xfId="31817" xr:uid="{00000000-0005-0000-0000-00003E240000}"/>
    <cellStyle name="Normal 4 2 3 11" xfId="227" xr:uid="{00000000-0005-0000-0000-00003F240000}"/>
    <cellStyle name="Normal 4 2 3 11 2" xfId="1282" xr:uid="{00000000-0005-0000-0000-000040240000}"/>
    <cellStyle name="Normal 4 2 3 11 2 2" xfId="5700" xr:uid="{00000000-0005-0000-0000-000041240000}"/>
    <cellStyle name="Normal 4 2 3 11 2 2 2" xfId="11733" xr:uid="{00000000-0005-0000-0000-000042240000}"/>
    <cellStyle name="Normal 4 2 3 11 2 2 2 2" xfId="43018" xr:uid="{00000000-0005-0000-0000-000043240000}"/>
    <cellStyle name="Normal 4 2 3 11 2 2 2 3" xfId="29608" xr:uid="{00000000-0005-0000-0000-000044240000}"/>
    <cellStyle name="Normal 4 2 3 11 2 2 3" xfId="37357" xr:uid="{00000000-0005-0000-0000-000045240000}"/>
    <cellStyle name="Normal 4 2 3 11 2 2 4" xfId="23636" xr:uid="{00000000-0005-0000-0000-000046240000}"/>
    <cellStyle name="Normal 4 2 3 11 2 3" xfId="8686" xr:uid="{00000000-0005-0000-0000-000047240000}"/>
    <cellStyle name="Normal 4 2 3 11 2 3 2" xfId="40032" xr:uid="{00000000-0005-0000-0000-000048240000}"/>
    <cellStyle name="Normal 4 2 3 11 2 3 3" xfId="26622" xr:uid="{00000000-0005-0000-0000-000049240000}"/>
    <cellStyle name="Normal 4 2 3 11 2 4" xfId="19220" xr:uid="{00000000-0005-0000-0000-00004A240000}"/>
    <cellStyle name="Normal 4 2 3 11 2 5" xfId="34062" xr:uid="{00000000-0005-0000-0000-00004B240000}"/>
    <cellStyle name="Normal 4 2 3 11 2 6" xfId="16234" xr:uid="{00000000-0005-0000-0000-00004C240000}"/>
    <cellStyle name="Normal 4 2 3 11 3" xfId="2279" xr:uid="{00000000-0005-0000-0000-00004D240000}"/>
    <cellStyle name="Normal 4 2 3 11 3 2" xfId="6696" xr:uid="{00000000-0005-0000-0000-00004E240000}"/>
    <cellStyle name="Normal 4 2 3 11 3 2 2" xfId="12729" xr:uid="{00000000-0005-0000-0000-00004F240000}"/>
    <cellStyle name="Normal 4 2 3 11 3 2 2 2" xfId="44014" xr:uid="{00000000-0005-0000-0000-000050240000}"/>
    <cellStyle name="Normal 4 2 3 11 3 2 2 3" xfId="30604" xr:uid="{00000000-0005-0000-0000-000051240000}"/>
    <cellStyle name="Normal 4 2 3 11 3 2 3" xfId="38042" xr:uid="{00000000-0005-0000-0000-000052240000}"/>
    <cellStyle name="Normal 4 2 3 11 3 2 4" xfId="24632" xr:uid="{00000000-0005-0000-0000-000053240000}"/>
    <cellStyle name="Normal 4 2 3 11 3 3" xfId="9682" xr:uid="{00000000-0005-0000-0000-000054240000}"/>
    <cellStyle name="Normal 4 2 3 11 3 3 2" xfId="41028" xr:uid="{00000000-0005-0000-0000-000055240000}"/>
    <cellStyle name="Normal 4 2 3 11 3 3 3" xfId="27618" xr:uid="{00000000-0005-0000-0000-000056240000}"/>
    <cellStyle name="Normal 4 2 3 11 3 4" xfId="20216" xr:uid="{00000000-0005-0000-0000-000057240000}"/>
    <cellStyle name="Normal 4 2 3 11 3 5" xfId="35058" xr:uid="{00000000-0005-0000-0000-000058240000}"/>
    <cellStyle name="Normal 4 2 3 11 3 6" xfId="17230" xr:uid="{00000000-0005-0000-0000-000059240000}"/>
    <cellStyle name="Normal 4 2 3 11 4" xfId="4704" xr:uid="{00000000-0005-0000-0000-00005A240000}"/>
    <cellStyle name="Normal 4 2 3 11 4 2" xfId="10738" xr:uid="{00000000-0005-0000-0000-00005B240000}"/>
    <cellStyle name="Normal 4 2 3 11 4 2 2" xfId="42025" xr:uid="{00000000-0005-0000-0000-00005C240000}"/>
    <cellStyle name="Normal 4 2 3 11 4 2 3" xfId="28615" xr:uid="{00000000-0005-0000-0000-00005D240000}"/>
    <cellStyle name="Normal 4 2 3 11 4 3" xfId="22641" xr:uid="{00000000-0005-0000-0000-00005E240000}"/>
    <cellStyle name="Normal 4 2 3 11 4 4" xfId="33067" xr:uid="{00000000-0005-0000-0000-00005F240000}"/>
    <cellStyle name="Normal 4 2 3 11 4 5" xfId="15239" xr:uid="{00000000-0005-0000-0000-000060240000}"/>
    <cellStyle name="Normal 4 2 3 11 5" xfId="3709" xr:uid="{00000000-0005-0000-0000-000061240000}"/>
    <cellStyle name="Normal 4 2 3 11 5 2" xfId="36488" xr:uid="{00000000-0005-0000-0000-000062240000}"/>
    <cellStyle name="Normal 4 2 3 11 5 3" xfId="21646" xr:uid="{00000000-0005-0000-0000-000063240000}"/>
    <cellStyle name="Normal 4 2 3 11 6" xfId="7691" xr:uid="{00000000-0005-0000-0000-000064240000}"/>
    <cellStyle name="Normal 4 2 3 11 6 2" xfId="39037" xr:uid="{00000000-0005-0000-0000-000065240000}"/>
    <cellStyle name="Normal 4 2 3 11 6 3" xfId="25627" xr:uid="{00000000-0005-0000-0000-000066240000}"/>
    <cellStyle name="Normal 4 2 3 11 7" xfId="18225" xr:uid="{00000000-0005-0000-0000-000067240000}"/>
    <cellStyle name="Normal 4 2 3 11 8" xfId="32072" xr:uid="{00000000-0005-0000-0000-000068240000}"/>
    <cellStyle name="Normal 4 2 3 11 9" xfId="14244" xr:uid="{00000000-0005-0000-0000-000069240000}"/>
    <cellStyle name="Normal 4 2 3 12" xfId="677" xr:uid="{00000000-0005-0000-0000-00006A240000}"/>
    <cellStyle name="Normal 4 2 3 12 2" xfId="2713" xr:uid="{00000000-0005-0000-0000-00006B240000}"/>
    <cellStyle name="Normal 4 2 3 12 2 2" xfId="7130" xr:uid="{00000000-0005-0000-0000-00006C240000}"/>
    <cellStyle name="Normal 4 2 3 12 2 2 2" xfId="13163" xr:uid="{00000000-0005-0000-0000-00006D240000}"/>
    <cellStyle name="Normal 4 2 3 12 2 2 2 2" xfId="44448" xr:uid="{00000000-0005-0000-0000-00006E240000}"/>
    <cellStyle name="Normal 4 2 3 12 2 2 2 3" xfId="31038" xr:uid="{00000000-0005-0000-0000-00006F240000}"/>
    <cellStyle name="Normal 4 2 3 12 2 2 3" xfId="38476" xr:uid="{00000000-0005-0000-0000-000070240000}"/>
    <cellStyle name="Normal 4 2 3 12 2 2 4" xfId="25066" xr:uid="{00000000-0005-0000-0000-000071240000}"/>
    <cellStyle name="Normal 4 2 3 12 2 3" xfId="10116" xr:uid="{00000000-0005-0000-0000-000072240000}"/>
    <cellStyle name="Normal 4 2 3 12 2 3 2" xfId="41462" xr:uid="{00000000-0005-0000-0000-000073240000}"/>
    <cellStyle name="Normal 4 2 3 12 2 3 3" xfId="28052" xr:uid="{00000000-0005-0000-0000-000074240000}"/>
    <cellStyle name="Normal 4 2 3 12 2 4" xfId="20650" xr:uid="{00000000-0005-0000-0000-000075240000}"/>
    <cellStyle name="Normal 4 2 3 12 2 5" xfId="35492" xr:uid="{00000000-0005-0000-0000-000076240000}"/>
    <cellStyle name="Normal 4 2 3 12 2 6" xfId="17664" xr:uid="{00000000-0005-0000-0000-000077240000}"/>
    <cellStyle name="Normal 4 2 3 12 3" xfId="5138" xr:uid="{00000000-0005-0000-0000-000078240000}"/>
    <cellStyle name="Normal 4 2 3 12 3 2" xfId="11173" xr:uid="{00000000-0005-0000-0000-000079240000}"/>
    <cellStyle name="Normal 4 2 3 12 3 2 2" xfId="42458" xr:uid="{00000000-0005-0000-0000-00007A240000}"/>
    <cellStyle name="Normal 4 2 3 12 3 2 3" xfId="29048" xr:uid="{00000000-0005-0000-0000-00007B240000}"/>
    <cellStyle name="Normal 4 2 3 12 3 3" xfId="23075" xr:uid="{00000000-0005-0000-0000-00007C240000}"/>
    <cellStyle name="Normal 4 2 3 12 3 4" xfId="33501" xr:uid="{00000000-0005-0000-0000-00007D240000}"/>
    <cellStyle name="Normal 4 2 3 12 3 5" xfId="15673" xr:uid="{00000000-0005-0000-0000-00007E240000}"/>
    <cellStyle name="Normal 4 2 3 12 4" xfId="4143" xr:uid="{00000000-0005-0000-0000-00007F240000}"/>
    <cellStyle name="Normal 4 2 3 12 4 2" xfId="36922" xr:uid="{00000000-0005-0000-0000-000080240000}"/>
    <cellStyle name="Normal 4 2 3 12 4 3" xfId="22080" xr:uid="{00000000-0005-0000-0000-000081240000}"/>
    <cellStyle name="Normal 4 2 3 12 5" xfId="8125" xr:uid="{00000000-0005-0000-0000-000082240000}"/>
    <cellStyle name="Normal 4 2 3 12 5 2" xfId="39471" xr:uid="{00000000-0005-0000-0000-000083240000}"/>
    <cellStyle name="Normal 4 2 3 12 5 3" xfId="26061" xr:uid="{00000000-0005-0000-0000-000084240000}"/>
    <cellStyle name="Normal 4 2 3 12 6" xfId="18659" xr:uid="{00000000-0005-0000-0000-000085240000}"/>
    <cellStyle name="Normal 4 2 3 12 7" xfId="32506" xr:uid="{00000000-0005-0000-0000-000086240000}"/>
    <cellStyle name="Normal 4 2 3 12 8" xfId="14678" xr:uid="{00000000-0005-0000-0000-000087240000}"/>
    <cellStyle name="Normal 4 2 3 13" xfId="1154" xr:uid="{00000000-0005-0000-0000-000088240000}"/>
    <cellStyle name="Normal 4 2 3 13 2" xfId="2151" xr:uid="{00000000-0005-0000-0000-000089240000}"/>
    <cellStyle name="Normal 4 2 3 13 2 2" xfId="6568" xr:uid="{00000000-0005-0000-0000-00008A240000}"/>
    <cellStyle name="Normal 4 2 3 13 2 2 2" xfId="12601" xr:uid="{00000000-0005-0000-0000-00008B240000}"/>
    <cellStyle name="Normal 4 2 3 13 2 2 2 2" xfId="43886" xr:uid="{00000000-0005-0000-0000-00008C240000}"/>
    <cellStyle name="Normal 4 2 3 13 2 2 2 3" xfId="30476" xr:uid="{00000000-0005-0000-0000-00008D240000}"/>
    <cellStyle name="Normal 4 2 3 13 2 2 3" xfId="37914" xr:uid="{00000000-0005-0000-0000-00008E240000}"/>
    <cellStyle name="Normal 4 2 3 13 2 2 4" xfId="24504" xr:uid="{00000000-0005-0000-0000-00008F240000}"/>
    <cellStyle name="Normal 4 2 3 13 2 3" xfId="9554" xr:uid="{00000000-0005-0000-0000-000090240000}"/>
    <cellStyle name="Normal 4 2 3 13 2 3 2" xfId="40900" xr:uid="{00000000-0005-0000-0000-000091240000}"/>
    <cellStyle name="Normal 4 2 3 13 2 3 3" xfId="27490" xr:uid="{00000000-0005-0000-0000-000092240000}"/>
    <cellStyle name="Normal 4 2 3 13 2 4" xfId="20088" xr:uid="{00000000-0005-0000-0000-000093240000}"/>
    <cellStyle name="Normal 4 2 3 13 2 5" xfId="34930" xr:uid="{00000000-0005-0000-0000-000094240000}"/>
    <cellStyle name="Normal 4 2 3 13 2 6" xfId="17102" xr:uid="{00000000-0005-0000-0000-000095240000}"/>
    <cellStyle name="Normal 4 2 3 13 3" xfId="5572" xr:uid="{00000000-0005-0000-0000-000096240000}"/>
    <cellStyle name="Normal 4 2 3 13 3 2" xfId="11605" xr:uid="{00000000-0005-0000-0000-000097240000}"/>
    <cellStyle name="Normal 4 2 3 13 3 2 2" xfId="42890" xr:uid="{00000000-0005-0000-0000-000098240000}"/>
    <cellStyle name="Normal 4 2 3 13 3 2 3" xfId="29480" xr:uid="{00000000-0005-0000-0000-000099240000}"/>
    <cellStyle name="Normal 4 2 3 13 3 3" xfId="23508" xr:uid="{00000000-0005-0000-0000-00009A240000}"/>
    <cellStyle name="Normal 4 2 3 13 3 4" xfId="33934" xr:uid="{00000000-0005-0000-0000-00009B240000}"/>
    <cellStyle name="Normal 4 2 3 13 3 5" xfId="16106" xr:uid="{00000000-0005-0000-0000-00009C240000}"/>
    <cellStyle name="Normal 4 2 3 13 4" xfId="3581" xr:uid="{00000000-0005-0000-0000-00009D240000}"/>
    <cellStyle name="Normal 4 2 3 13 4 2" xfId="36360" xr:uid="{00000000-0005-0000-0000-00009E240000}"/>
    <cellStyle name="Normal 4 2 3 13 4 3" xfId="21518" xr:uid="{00000000-0005-0000-0000-00009F240000}"/>
    <cellStyle name="Normal 4 2 3 13 5" xfId="8558" xr:uid="{00000000-0005-0000-0000-0000A0240000}"/>
    <cellStyle name="Normal 4 2 3 13 5 2" xfId="39904" xr:uid="{00000000-0005-0000-0000-0000A1240000}"/>
    <cellStyle name="Normal 4 2 3 13 5 3" xfId="26494" xr:uid="{00000000-0005-0000-0000-0000A2240000}"/>
    <cellStyle name="Normal 4 2 3 13 6" xfId="19092" xr:uid="{00000000-0005-0000-0000-0000A3240000}"/>
    <cellStyle name="Normal 4 2 3 13 7" xfId="31944" xr:uid="{00000000-0005-0000-0000-0000A4240000}"/>
    <cellStyle name="Normal 4 2 3 13 8" xfId="14116" xr:uid="{00000000-0005-0000-0000-0000A5240000}"/>
    <cellStyle name="Normal 4 2 3 14" xfId="1717" xr:uid="{00000000-0005-0000-0000-0000A6240000}"/>
    <cellStyle name="Normal 4 2 3 14 2" xfId="6135" xr:uid="{00000000-0005-0000-0000-0000A7240000}"/>
    <cellStyle name="Normal 4 2 3 14 2 2" xfId="12168" xr:uid="{00000000-0005-0000-0000-0000A8240000}"/>
    <cellStyle name="Normal 4 2 3 14 2 2 2" xfId="43453" xr:uid="{00000000-0005-0000-0000-0000A9240000}"/>
    <cellStyle name="Normal 4 2 3 14 2 2 3" xfId="30043" xr:uid="{00000000-0005-0000-0000-0000AA240000}"/>
    <cellStyle name="Normal 4 2 3 14 2 3" xfId="37481" xr:uid="{00000000-0005-0000-0000-0000AB240000}"/>
    <cellStyle name="Normal 4 2 3 14 2 4" xfId="24071" xr:uid="{00000000-0005-0000-0000-0000AC240000}"/>
    <cellStyle name="Normal 4 2 3 14 3" xfId="9121" xr:uid="{00000000-0005-0000-0000-0000AD240000}"/>
    <cellStyle name="Normal 4 2 3 14 3 2" xfId="40467" xr:uid="{00000000-0005-0000-0000-0000AE240000}"/>
    <cellStyle name="Normal 4 2 3 14 3 3" xfId="27057" xr:uid="{00000000-0005-0000-0000-0000AF240000}"/>
    <cellStyle name="Normal 4 2 3 14 4" xfId="19655" xr:uid="{00000000-0005-0000-0000-0000B0240000}"/>
    <cellStyle name="Normal 4 2 3 14 5" xfId="34497" xr:uid="{00000000-0005-0000-0000-0000B1240000}"/>
    <cellStyle name="Normal 4 2 3 14 6" xfId="16669" xr:uid="{00000000-0005-0000-0000-0000B2240000}"/>
    <cellStyle name="Normal 4 2 3 15" xfId="4576" xr:uid="{00000000-0005-0000-0000-0000B3240000}"/>
    <cellStyle name="Normal 4 2 3 15 2" xfId="10610" xr:uid="{00000000-0005-0000-0000-0000B4240000}"/>
    <cellStyle name="Normal 4 2 3 15 2 2" xfId="41897" xr:uid="{00000000-0005-0000-0000-0000B5240000}"/>
    <cellStyle name="Normal 4 2 3 15 2 3" xfId="28487" xr:uid="{00000000-0005-0000-0000-0000B6240000}"/>
    <cellStyle name="Normal 4 2 3 15 3" xfId="22513" xr:uid="{00000000-0005-0000-0000-0000B7240000}"/>
    <cellStyle name="Normal 4 2 3 15 4" xfId="32939" xr:uid="{00000000-0005-0000-0000-0000B8240000}"/>
    <cellStyle name="Normal 4 2 3 15 5" xfId="15111" xr:uid="{00000000-0005-0000-0000-0000B9240000}"/>
    <cellStyle name="Normal 4 2 3 16" xfId="3148" xr:uid="{00000000-0005-0000-0000-0000BA240000}"/>
    <cellStyle name="Normal 4 2 3 16 2" xfId="35927" xr:uid="{00000000-0005-0000-0000-0000BB240000}"/>
    <cellStyle name="Normal 4 2 3 16 3" xfId="21085" xr:uid="{00000000-0005-0000-0000-0000BC240000}"/>
    <cellStyle name="Normal 4 2 3 17" xfId="7563" xr:uid="{00000000-0005-0000-0000-0000BD240000}"/>
    <cellStyle name="Normal 4 2 3 17 2" xfId="38909" xr:uid="{00000000-0005-0000-0000-0000BE240000}"/>
    <cellStyle name="Normal 4 2 3 17 3" xfId="25499" xr:uid="{00000000-0005-0000-0000-0000BF240000}"/>
    <cellStyle name="Normal 4 2 3 18" xfId="18097" xr:uid="{00000000-0005-0000-0000-0000C0240000}"/>
    <cellStyle name="Normal 4 2 3 19" xfId="31511" xr:uid="{00000000-0005-0000-0000-0000C1240000}"/>
    <cellStyle name="Normal 4 2 3 2" xfId="111" xr:uid="{00000000-0005-0000-0000-0000C2240000}"/>
    <cellStyle name="Normal 4 2 3 2 10" xfId="681" xr:uid="{00000000-0005-0000-0000-0000C3240000}"/>
    <cellStyle name="Normal 4 2 3 2 10 2" xfId="2717" xr:uid="{00000000-0005-0000-0000-0000C4240000}"/>
    <cellStyle name="Normal 4 2 3 2 10 2 2" xfId="7134" xr:uid="{00000000-0005-0000-0000-0000C5240000}"/>
    <cellStyle name="Normal 4 2 3 2 10 2 2 2" xfId="13167" xr:uid="{00000000-0005-0000-0000-0000C6240000}"/>
    <cellStyle name="Normal 4 2 3 2 10 2 2 2 2" xfId="44452" xr:uid="{00000000-0005-0000-0000-0000C7240000}"/>
    <cellStyle name="Normal 4 2 3 2 10 2 2 2 3" xfId="31042" xr:uid="{00000000-0005-0000-0000-0000C8240000}"/>
    <cellStyle name="Normal 4 2 3 2 10 2 2 3" xfId="38480" xr:uid="{00000000-0005-0000-0000-0000C9240000}"/>
    <cellStyle name="Normal 4 2 3 2 10 2 2 4" xfId="25070" xr:uid="{00000000-0005-0000-0000-0000CA240000}"/>
    <cellStyle name="Normal 4 2 3 2 10 2 3" xfId="10120" xr:uid="{00000000-0005-0000-0000-0000CB240000}"/>
    <cellStyle name="Normal 4 2 3 2 10 2 3 2" xfId="41466" xr:uid="{00000000-0005-0000-0000-0000CC240000}"/>
    <cellStyle name="Normal 4 2 3 2 10 2 3 3" xfId="28056" xr:uid="{00000000-0005-0000-0000-0000CD240000}"/>
    <cellStyle name="Normal 4 2 3 2 10 2 4" xfId="20654" xr:uid="{00000000-0005-0000-0000-0000CE240000}"/>
    <cellStyle name="Normal 4 2 3 2 10 2 5" xfId="35496" xr:uid="{00000000-0005-0000-0000-0000CF240000}"/>
    <cellStyle name="Normal 4 2 3 2 10 2 6" xfId="17668" xr:uid="{00000000-0005-0000-0000-0000D0240000}"/>
    <cellStyle name="Normal 4 2 3 2 10 3" xfId="5142" xr:uid="{00000000-0005-0000-0000-0000D1240000}"/>
    <cellStyle name="Normal 4 2 3 2 10 3 2" xfId="11177" xr:uid="{00000000-0005-0000-0000-0000D2240000}"/>
    <cellStyle name="Normal 4 2 3 2 10 3 2 2" xfId="42462" xr:uid="{00000000-0005-0000-0000-0000D3240000}"/>
    <cellStyle name="Normal 4 2 3 2 10 3 2 3" xfId="29052" xr:uid="{00000000-0005-0000-0000-0000D4240000}"/>
    <cellStyle name="Normal 4 2 3 2 10 3 3" xfId="23079" xr:uid="{00000000-0005-0000-0000-0000D5240000}"/>
    <cellStyle name="Normal 4 2 3 2 10 3 4" xfId="33505" xr:uid="{00000000-0005-0000-0000-0000D6240000}"/>
    <cellStyle name="Normal 4 2 3 2 10 3 5" xfId="15677" xr:uid="{00000000-0005-0000-0000-0000D7240000}"/>
    <cellStyle name="Normal 4 2 3 2 10 4" xfId="4147" xr:uid="{00000000-0005-0000-0000-0000D8240000}"/>
    <cellStyle name="Normal 4 2 3 2 10 4 2" xfId="36926" xr:uid="{00000000-0005-0000-0000-0000D9240000}"/>
    <cellStyle name="Normal 4 2 3 2 10 4 3" xfId="22084" xr:uid="{00000000-0005-0000-0000-0000DA240000}"/>
    <cellStyle name="Normal 4 2 3 2 10 5" xfId="8129" xr:uid="{00000000-0005-0000-0000-0000DB240000}"/>
    <cellStyle name="Normal 4 2 3 2 10 5 2" xfId="39475" xr:uid="{00000000-0005-0000-0000-0000DC240000}"/>
    <cellStyle name="Normal 4 2 3 2 10 5 3" xfId="26065" xr:uid="{00000000-0005-0000-0000-0000DD240000}"/>
    <cellStyle name="Normal 4 2 3 2 10 6" xfId="18663" xr:uid="{00000000-0005-0000-0000-0000DE240000}"/>
    <cellStyle name="Normal 4 2 3 2 10 7" xfId="32510" xr:uid="{00000000-0005-0000-0000-0000DF240000}"/>
    <cellStyle name="Normal 4 2 3 2 10 8" xfId="14682" xr:uid="{00000000-0005-0000-0000-0000E0240000}"/>
    <cellStyle name="Normal 4 2 3 2 11" xfId="1166" xr:uid="{00000000-0005-0000-0000-0000E1240000}"/>
    <cellStyle name="Normal 4 2 3 2 11 2" xfId="2163" xr:uid="{00000000-0005-0000-0000-0000E2240000}"/>
    <cellStyle name="Normal 4 2 3 2 11 2 2" xfId="6580" xr:uid="{00000000-0005-0000-0000-0000E3240000}"/>
    <cellStyle name="Normal 4 2 3 2 11 2 2 2" xfId="12613" xr:uid="{00000000-0005-0000-0000-0000E4240000}"/>
    <cellStyle name="Normal 4 2 3 2 11 2 2 2 2" xfId="43898" xr:uid="{00000000-0005-0000-0000-0000E5240000}"/>
    <cellStyle name="Normal 4 2 3 2 11 2 2 2 3" xfId="30488" xr:uid="{00000000-0005-0000-0000-0000E6240000}"/>
    <cellStyle name="Normal 4 2 3 2 11 2 2 3" xfId="37926" xr:uid="{00000000-0005-0000-0000-0000E7240000}"/>
    <cellStyle name="Normal 4 2 3 2 11 2 2 4" xfId="24516" xr:uid="{00000000-0005-0000-0000-0000E8240000}"/>
    <cellStyle name="Normal 4 2 3 2 11 2 3" xfId="9566" xr:uid="{00000000-0005-0000-0000-0000E9240000}"/>
    <cellStyle name="Normal 4 2 3 2 11 2 3 2" xfId="40912" xr:uid="{00000000-0005-0000-0000-0000EA240000}"/>
    <cellStyle name="Normal 4 2 3 2 11 2 3 3" xfId="27502" xr:uid="{00000000-0005-0000-0000-0000EB240000}"/>
    <cellStyle name="Normal 4 2 3 2 11 2 4" xfId="20100" xr:uid="{00000000-0005-0000-0000-0000EC240000}"/>
    <cellStyle name="Normal 4 2 3 2 11 2 5" xfId="34942" xr:uid="{00000000-0005-0000-0000-0000ED240000}"/>
    <cellStyle name="Normal 4 2 3 2 11 2 6" xfId="17114" xr:uid="{00000000-0005-0000-0000-0000EE240000}"/>
    <cellStyle name="Normal 4 2 3 2 11 3" xfId="5584" xr:uid="{00000000-0005-0000-0000-0000EF240000}"/>
    <cellStyle name="Normal 4 2 3 2 11 3 2" xfId="11617" xr:uid="{00000000-0005-0000-0000-0000F0240000}"/>
    <cellStyle name="Normal 4 2 3 2 11 3 2 2" xfId="42902" xr:uid="{00000000-0005-0000-0000-0000F1240000}"/>
    <cellStyle name="Normal 4 2 3 2 11 3 2 3" xfId="29492" xr:uid="{00000000-0005-0000-0000-0000F2240000}"/>
    <cellStyle name="Normal 4 2 3 2 11 3 3" xfId="23520" xr:uid="{00000000-0005-0000-0000-0000F3240000}"/>
    <cellStyle name="Normal 4 2 3 2 11 3 4" xfId="33946" xr:uid="{00000000-0005-0000-0000-0000F4240000}"/>
    <cellStyle name="Normal 4 2 3 2 11 3 5" xfId="16118" xr:uid="{00000000-0005-0000-0000-0000F5240000}"/>
    <cellStyle name="Normal 4 2 3 2 11 4" xfId="3593" xr:uid="{00000000-0005-0000-0000-0000F6240000}"/>
    <cellStyle name="Normal 4 2 3 2 11 4 2" xfId="36372" xr:uid="{00000000-0005-0000-0000-0000F7240000}"/>
    <cellStyle name="Normal 4 2 3 2 11 4 3" xfId="21530" xr:uid="{00000000-0005-0000-0000-0000F8240000}"/>
    <cellStyle name="Normal 4 2 3 2 11 5" xfId="8570" xr:uid="{00000000-0005-0000-0000-0000F9240000}"/>
    <cellStyle name="Normal 4 2 3 2 11 5 2" xfId="39916" xr:uid="{00000000-0005-0000-0000-0000FA240000}"/>
    <cellStyle name="Normal 4 2 3 2 11 5 3" xfId="26506" xr:uid="{00000000-0005-0000-0000-0000FB240000}"/>
    <cellStyle name="Normal 4 2 3 2 11 6" xfId="19104" xr:uid="{00000000-0005-0000-0000-0000FC240000}"/>
    <cellStyle name="Normal 4 2 3 2 11 7" xfId="31956" xr:uid="{00000000-0005-0000-0000-0000FD240000}"/>
    <cellStyle name="Normal 4 2 3 2 11 8" xfId="14128" xr:uid="{00000000-0005-0000-0000-0000FE240000}"/>
    <cellStyle name="Normal 4 2 3 2 12" xfId="1721" xr:uid="{00000000-0005-0000-0000-0000FF240000}"/>
    <cellStyle name="Normal 4 2 3 2 12 2" xfId="6139" xr:uid="{00000000-0005-0000-0000-000000250000}"/>
    <cellStyle name="Normal 4 2 3 2 12 2 2" xfId="12172" xr:uid="{00000000-0005-0000-0000-000001250000}"/>
    <cellStyle name="Normal 4 2 3 2 12 2 2 2" xfId="43457" xr:uid="{00000000-0005-0000-0000-000002250000}"/>
    <cellStyle name="Normal 4 2 3 2 12 2 2 3" xfId="30047" xr:uid="{00000000-0005-0000-0000-000003250000}"/>
    <cellStyle name="Normal 4 2 3 2 12 2 3" xfId="37485" xr:uid="{00000000-0005-0000-0000-000004250000}"/>
    <cellStyle name="Normal 4 2 3 2 12 2 4" xfId="24075" xr:uid="{00000000-0005-0000-0000-000005250000}"/>
    <cellStyle name="Normal 4 2 3 2 12 3" xfId="9125" xr:uid="{00000000-0005-0000-0000-000006250000}"/>
    <cellStyle name="Normal 4 2 3 2 12 3 2" xfId="40471" xr:uid="{00000000-0005-0000-0000-000007250000}"/>
    <cellStyle name="Normal 4 2 3 2 12 3 3" xfId="27061" xr:uid="{00000000-0005-0000-0000-000008250000}"/>
    <cellStyle name="Normal 4 2 3 2 12 4" xfId="19659" xr:uid="{00000000-0005-0000-0000-000009250000}"/>
    <cellStyle name="Normal 4 2 3 2 12 5" xfId="34501" xr:uid="{00000000-0005-0000-0000-00000A250000}"/>
    <cellStyle name="Normal 4 2 3 2 12 6" xfId="16673" xr:uid="{00000000-0005-0000-0000-00000B250000}"/>
    <cellStyle name="Normal 4 2 3 2 13" xfId="4588" xr:uid="{00000000-0005-0000-0000-00000C250000}"/>
    <cellStyle name="Normal 4 2 3 2 13 2" xfId="10622" xr:uid="{00000000-0005-0000-0000-00000D250000}"/>
    <cellStyle name="Normal 4 2 3 2 13 2 2" xfId="41909" xr:uid="{00000000-0005-0000-0000-00000E250000}"/>
    <cellStyle name="Normal 4 2 3 2 13 2 3" xfId="28499" xr:uid="{00000000-0005-0000-0000-00000F250000}"/>
    <cellStyle name="Normal 4 2 3 2 13 3" xfId="22525" xr:uid="{00000000-0005-0000-0000-000010250000}"/>
    <cellStyle name="Normal 4 2 3 2 13 4" xfId="32951" xr:uid="{00000000-0005-0000-0000-000011250000}"/>
    <cellStyle name="Normal 4 2 3 2 13 5" xfId="15123" xr:uid="{00000000-0005-0000-0000-000012250000}"/>
    <cellStyle name="Normal 4 2 3 2 14" xfId="3152" xr:uid="{00000000-0005-0000-0000-000013250000}"/>
    <cellStyle name="Normal 4 2 3 2 14 2" xfId="35931" xr:uid="{00000000-0005-0000-0000-000014250000}"/>
    <cellStyle name="Normal 4 2 3 2 14 3" xfId="21089" xr:uid="{00000000-0005-0000-0000-000015250000}"/>
    <cellStyle name="Normal 4 2 3 2 15" xfId="7575" xr:uid="{00000000-0005-0000-0000-000016250000}"/>
    <cellStyle name="Normal 4 2 3 2 15 2" xfId="38921" xr:uid="{00000000-0005-0000-0000-000017250000}"/>
    <cellStyle name="Normal 4 2 3 2 15 3" xfId="25511" xr:uid="{00000000-0005-0000-0000-000018250000}"/>
    <cellStyle name="Normal 4 2 3 2 16" xfId="18109" xr:uid="{00000000-0005-0000-0000-000019250000}"/>
    <cellStyle name="Normal 4 2 3 2 17" xfId="31515" xr:uid="{00000000-0005-0000-0000-00001A250000}"/>
    <cellStyle name="Normal 4 2 3 2 18" xfId="13687" xr:uid="{00000000-0005-0000-0000-00001B250000}"/>
    <cellStyle name="Normal 4 2 3 2 2" xfId="147" xr:uid="{00000000-0005-0000-0000-00001C250000}"/>
    <cellStyle name="Normal 4 2 3 2 2 10" xfId="3170" xr:uid="{00000000-0005-0000-0000-00001D250000}"/>
    <cellStyle name="Normal 4 2 3 2 2 10 2" xfId="35949" xr:uid="{00000000-0005-0000-0000-00001E250000}"/>
    <cellStyle name="Normal 4 2 3 2 2 10 3" xfId="21107" xr:uid="{00000000-0005-0000-0000-00001F250000}"/>
    <cellStyle name="Normal 4 2 3 2 2 11" xfId="7611" xr:uid="{00000000-0005-0000-0000-000020250000}"/>
    <cellStyle name="Normal 4 2 3 2 2 11 2" xfId="38957" xr:uid="{00000000-0005-0000-0000-000021250000}"/>
    <cellStyle name="Normal 4 2 3 2 2 11 3" xfId="25547" xr:uid="{00000000-0005-0000-0000-000022250000}"/>
    <cellStyle name="Normal 4 2 3 2 2 12" xfId="18145" xr:uid="{00000000-0005-0000-0000-000023250000}"/>
    <cellStyle name="Normal 4 2 3 2 2 13" xfId="31533" xr:uid="{00000000-0005-0000-0000-000024250000}"/>
    <cellStyle name="Normal 4 2 3 2 2 14" xfId="13705" xr:uid="{00000000-0005-0000-0000-000025250000}"/>
    <cellStyle name="Normal 4 2 3 2 2 2" xfId="369" xr:uid="{00000000-0005-0000-0000-000026250000}"/>
    <cellStyle name="Normal 4 2 3 2 2 2 10" xfId="13809" xr:uid="{00000000-0005-0000-0000-000027250000}"/>
    <cellStyle name="Normal 4 2 3 2 2 2 2" xfId="803" xr:uid="{00000000-0005-0000-0000-000028250000}"/>
    <cellStyle name="Normal 4 2 3 2 2 2 2 2" xfId="2839" xr:uid="{00000000-0005-0000-0000-000029250000}"/>
    <cellStyle name="Normal 4 2 3 2 2 2 2 2 2" xfId="7256" xr:uid="{00000000-0005-0000-0000-00002A250000}"/>
    <cellStyle name="Normal 4 2 3 2 2 2 2 2 2 2" xfId="13289" xr:uid="{00000000-0005-0000-0000-00002B250000}"/>
    <cellStyle name="Normal 4 2 3 2 2 2 2 2 2 2 2" xfId="44574" xr:uid="{00000000-0005-0000-0000-00002C250000}"/>
    <cellStyle name="Normal 4 2 3 2 2 2 2 2 2 2 3" xfId="31164" xr:uid="{00000000-0005-0000-0000-00002D250000}"/>
    <cellStyle name="Normal 4 2 3 2 2 2 2 2 2 3" xfId="38602" xr:uid="{00000000-0005-0000-0000-00002E250000}"/>
    <cellStyle name="Normal 4 2 3 2 2 2 2 2 2 4" xfId="25192" xr:uid="{00000000-0005-0000-0000-00002F250000}"/>
    <cellStyle name="Normal 4 2 3 2 2 2 2 2 3" xfId="10242" xr:uid="{00000000-0005-0000-0000-000030250000}"/>
    <cellStyle name="Normal 4 2 3 2 2 2 2 2 3 2" xfId="41588" xr:uid="{00000000-0005-0000-0000-000031250000}"/>
    <cellStyle name="Normal 4 2 3 2 2 2 2 2 3 3" xfId="28178" xr:uid="{00000000-0005-0000-0000-000032250000}"/>
    <cellStyle name="Normal 4 2 3 2 2 2 2 2 4" xfId="20776" xr:uid="{00000000-0005-0000-0000-000033250000}"/>
    <cellStyle name="Normal 4 2 3 2 2 2 2 2 5" xfId="35618" xr:uid="{00000000-0005-0000-0000-000034250000}"/>
    <cellStyle name="Normal 4 2 3 2 2 2 2 2 6" xfId="17790" xr:uid="{00000000-0005-0000-0000-000035250000}"/>
    <cellStyle name="Normal 4 2 3 2 2 2 2 3" xfId="5264" xr:uid="{00000000-0005-0000-0000-000036250000}"/>
    <cellStyle name="Normal 4 2 3 2 2 2 2 3 2" xfId="11298" xr:uid="{00000000-0005-0000-0000-000037250000}"/>
    <cellStyle name="Normal 4 2 3 2 2 2 2 3 2 2" xfId="42583" xr:uid="{00000000-0005-0000-0000-000038250000}"/>
    <cellStyle name="Normal 4 2 3 2 2 2 2 3 2 3" xfId="29173" xr:uid="{00000000-0005-0000-0000-000039250000}"/>
    <cellStyle name="Normal 4 2 3 2 2 2 2 3 3" xfId="23201" xr:uid="{00000000-0005-0000-0000-00003A250000}"/>
    <cellStyle name="Normal 4 2 3 2 2 2 2 3 4" xfId="33627" xr:uid="{00000000-0005-0000-0000-00003B250000}"/>
    <cellStyle name="Normal 4 2 3 2 2 2 2 3 5" xfId="15799" xr:uid="{00000000-0005-0000-0000-00003C250000}"/>
    <cellStyle name="Normal 4 2 3 2 2 2 2 4" xfId="4269" xr:uid="{00000000-0005-0000-0000-00003D250000}"/>
    <cellStyle name="Normal 4 2 3 2 2 2 2 4 2" xfId="37048" xr:uid="{00000000-0005-0000-0000-00003E250000}"/>
    <cellStyle name="Normal 4 2 3 2 2 2 2 4 3" xfId="22206" xr:uid="{00000000-0005-0000-0000-00003F250000}"/>
    <cellStyle name="Normal 4 2 3 2 2 2 2 5" xfId="8251" xr:uid="{00000000-0005-0000-0000-000040250000}"/>
    <cellStyle name="Normal 4 2 3 2 2 2 2 5 2" xfId="39597" xr:uid="{00000000-0005-0000-0000-000041250000}"/>
    <cellStyle name="Normal 4 2 3 2 2 2 2 5 3" xfId="26187" xr:uid="{00000000-0005-0000-0000-000042250000}"/>
    <cellStyle name="Normal 4 2 3 2 2 2 2 6" xfId="18785" xr:uid="{00000000-0005-0000-0000-000043250000}"/>
    <cellStyle name="Normal 4 2 3 2 2 2 2 7" xfId="32632" xr:uid="{00000000-0005-0000-0000-000044250000}"/>
    <cellStyle name="Normal 4 2 3 2 2 2 2 8" xfId="14804" xr:uid="{00000000-0005-0000-0000-000045250000}"/>
    <cellStyle name="Normal 4 2 3 2 2 2 3" xfId="1408" xr:uid="{00000000-0005-0000-0000-000046250000}"/>
    <cellStyle name="Normal 4 2 3 2 2 2 3 2" xfId="2405" xr:uid="{00000000-0005-0000-0000-000047250000}"/>
    <cellStyle name="Normal 4 2 3 2 2 2 3 2 2" xfId="6822" xr:uid="{00000000-0005-0000-0000-000048250000}"/>
    <cellStyle name="Normal 4 2 3 2 2 2 3 2 2 2" xfId="12855" xr:uid="{00000000-0005-0000-0000-000049250000}"/>
    <cellStyle name="Normal 4 2 3 2 2 2 3 2 2 2 2" xfId="44140" xr:uid="{00000000-0005-0000-0000-00004A250000}"/>
    <cellStyle name="Normal 4 2 3 2 2 2 3 2 2 2 3" xfId="30730" xr:uid="{00000000-0005-0000-0000-00004B250000}"/>
    <cellStyle name="Normal 4 2 3 2 2 2 3 2 2 3" xfId="38168" xr:uid="{00000000-0005-0000-0000-00004C250000}"/>
    <cellStyle name="Normal 4 2 3 2 2 2 3 2 2 4" xfId="24758" xr:uid="{00000000-0005-0000-0000-00004D250000}"/>
    <cellStyle name="Normal 4 2 3 2 2 2 3 2 3" xfId="9808" xr:uid="{00000000-0005-0000-0000-00004E250000}"/>
    <cellStyle name="Normal 4 2 3 2 2 2 3 2 3 2" xfId="41154" xr:uid="{00000000-0005-0000-0000-00004F250000}"/>
    <cellStyle name="Normal 4 2 3 2 2 2 3 2 3 3" xfId="27744" xr:uid="{00000000-0005-0000-0000-000050250000}"/>
    <cellStyle name="Normal 4 2 3 2 2 2 3 2 4" xfId="20342" xr:uid="{00000000-0005-0000-0000-000051250000}"/>
    <cellStyle name="Normal 4 2 3 2 2 2 3 2 5" xfId="35184" xr:uid="{00000000-0005-0000-0000-000052250000}"/>
    <cellStyle name="Normal 4 2 3 2 2 2 3 2 6" xfId="17356" xr:uid="{00000000-0005-0000-0000-000053250000}"/>
    <cellStyle name="Normal 4 2 3 2 2 2 3 3" xfId="5826" xr:uid="{00000000-0005-0000-0000-000054250000}"/>
    <cellStyle name="Normal 4 2 3 2 2 2 3 3 2" xfId="11859" xr:uid="{00000000-0005-0000-0000-000055250000}"/>
    <cellStyle name="Normal 4 2 3 2 2 2 3 3 2 2" xfId="43144" xr:uid="{00000000-0005-0000-0000-000056250000}"/>
    <cellStyle name="Normal 4 2 3 2 2 2 3 3 2 3" xfId="29734" xr:uid="{00000000-0005-0000-0000-000057250000}"/>
    <cellStyle name="Normal 4 2 3 2 2 2 3 3 3" xfId="23762" xr:uid="{00000000-0005-0000-0000-000058250000}"/>
    <cellStyle name="Normal 4 2 3 2 2 2 3 3 4" xfId="34188" xr:uid="{00000000-0005-0000-0000-000059250000}"/>
    <cellStyle name="Normal 4 2 3 2 2 2 3 3 5" xfId="16360" xr:uid="{00000000-0005-0000-0000-00005A250000}"/>
    <cellStyle name="Normal 4 2 3 2 2 2 3 4" xfId="3835" xr:uid="{00000000-0005-0000-0000-00005B250000}"/>
    <cellStyle name="Normal 4 2 3 2 2 2 3 4 2" xfId="36614" xr:uid="{00000000-0005-0000-0000-00005C250000}"/>
    <cellStyle name="Normal 4 2 3 2 2 2 3 4 3" xfId="21772" xr:uid="{00000000-0005-0000-0000-00005D250000}"/>
    <cellStyle name="Normal 4 2 3 2 2 2 3 5" xfId="8812" xr:uid="{00000000-0005-0000-0000-00005E250000}"/>
    <cellStyle name="Normal 4 2 3 2 2 2 3 5 2" xfId="40158" xr:uid="{00000000-0005-0000-0000-00005F250000}"/>
    <cellStyle name="Normal 4 2 3 2 2 2 3 5 3" xfId="26748" xr:uid="{00000000-0005-0000-0000-000060250000}"/>
    <cellStyle name="Normal 4 2 3 2 2 2 3 6" xfId="19346" xr:uid="{00000000-0005-0000-0000-000061250000}"/>
    <cellStyle name="Normal 4 2 3 2 2 2 3 7" xfId="32198" xr:uid="{00000000-0005-0000-0000-000062250000}"/>
    <cellStyle name="Normal 4 2 3 2 2 2 3 8" xfId="14370" xr:uid="{00000000-0005-0000-0000-000063250000}"/>
    <cellStyle name="Normal 4 2 3 2 2 2 4" xfId="1843" xr:uid="{00000000-0005-0000-0000-000064250000}"/>
    <cellStyle name="Normal 4 2 3 2 2 2 4 2" xfId="6261" xr:uid="{00000000-0005-0000-0000-000065250000}"/>
    <cellStyle name="Normal 4 2 3 2 2 2 4 2 2" xfId="12294" xr:uid="{00000000-0005-0000-0000-000066250000}"/>
    <cellStyle name="Normal 4 2 3 2 2 2 4 2 2 2" xfId="43579" xr:uid="{00000000-0005-0000-0000-000067250000}"/>
    <cellStyle name="Normal 4 2 3 2 2 2 4 2 2 3" xfId="30169" xr:uid="{00000000-0005-0000-0000-000068250000}"/>
    <cellStyle name="Normal 4 2 3 2 2 2 4 2 3" xfId="37607" xr:uid="{00000000-0005-0000-0000-000069250000}"/>
    <cellStyle name="Normal 4 2 3 2 2 2 4 2 4" xfId="24197" xr:uid="{00000000-0005-0000-0000-00006A250000}"/>
    <cellStyle name="Normal 4 2 3 2 2 2 4 3" xfId="9247" xr:uid="{00000000-0005-0000-0000-00006B250000}"/>
    <cellStyle name="Normal 4 2 3 2 2 2 4 3 2" xfId="40593" xr:uid="{00000000-0005-0000-0000-00006C250000}"/>
    <cellStyle name="Normal 4 2 3 2 2 2 4 3 3" xfId="27183" xr:uid="{00000000-0005-0000-0000-00006D250000}"/>
    <cellStyle name="Normal 4 2 3 2 2 2 4 4" xfId="19781" xr:uid="{00000000-0005-0000-0000-00006E250000}"/>
    <cellStyle name="Normal 4 2 3 2 2 2 4 5" xfId="34623" xr:uid="{00000000-0005-0000-0000-00006F250000}"/>
    <cellStyle name="Normal 4 2 3 2 2 2 4 6" xfId="16795" xr:uid="{00000000-0005-0000-0000-000070250000}"/>
    <cellStyle name="Normal 4 2 3 2 2 2 5" xfId="4830" xr:uid="{00000000-0005-0000-0000-000071250000}"/>
    <cellStyle name="Normal 4 2 3 2 2 2 5 2" xfId="10865" xr:uid="{00000000-0005-0000-0000-000072250000}"/>
    <cellStyle name="Normal 4 2 3 2 2 2 5 2 2" xfId="42150" xr:uid="{00000000-0005-0000-0000-000073250000}"/>
    <cellStyle name="Normal 4 2 3 2 2 2 5 2 3" xfId="28740" xr:uid="{00000000-0005-0000-0000-000074250000}"/>
    <cellStyle name="Normal 4 2 3 2 2 2 5 3" xfId="22767" xr:uid="{00000000-0005-0000-0000-000075250000}"/>
    <cellStyle name="Normal 4 2 3 2 2 2 5 4" xfId="33193" xr:uid="{00000000-0005-0000-0000-000076250000}"/>
    <cellStyle name="Normal 4 2 3 2 2 2 5 5" xfId="15365" xr:uid="{00000000-0005-0000-0000-000077250000}"/>
    <cellStyle name="Normal 4 2 3 2 2 2 6" xfId="3274" xr:uid="{00000000-0005-0000-0000-000078250000}"/>
    <cellStyle name="Normal 4 2 3 2 2 2 6 2" xfId="36053" xr:uid="{00000000-0005-0000-0000-000079250000}"/>
    <cellStyle name="Normal 4 2 3 2 2 2 6 3" xfId="21211" xr:uid="{00000000-0005-0000-0000-00007A250000}"/>
    <cellStyle name="Normal 4 2 3 2 2 2 7" xfId="7817" xr:uid="{00000000-0005-0000-0000-00007B250000}"/>
    <cellStyle name="Normal 4 2 3 2 2 2 7 2" xfId="39163" xr:uid="{00000000-0005-0000-0000-00007C250000}"/>
    <cellStyle name="Normal 4 2 3 2 2 2 7 3" xfId="25753" xr:uid="{00000000-0005-0000-0000-00007D250000}"/>
    <cellStyle name="Normal 4 2 3 2 2 2 8" xfId="18351" xr:uid="{00000000-0005-0000-0000-00007E250000}"/>
    <cellStyle name="Normal 4 2 3 2 2 2 9" xfId="31637" xr:uid="{00000000-0005-0000-0000-00007F250000}"/>
    <cellStyle name="Normal 4 2 3 2 2 3" xfId="471" xr:uid="{00000000-0005-0000-0000-000080250000}"/>
    <cellStyle name="Normal 4 2 3 2 2 3 10" xfId="13911" xr:uid="{00000000-0005-0000-0000-000081250000}"/>
    <cellStyle name="Normal 4 2 3 2 2 3 2" xfId="905" xr:uid="{00000000-0005-0000-0000-000082250000}"/>
    <cellStyle name="Normal 4 2 3 2 2 3 2 2" xfId="2941" xr:uid="{00000000-0005-0000-0000-000083250000}"/>
    <cellStyle name="Normal 4 2 3 2 2 3 2 2 2" xfId="7358" xr:uid="{00000000-0005-0000-0000-000084250000}"/>
    <cellStyle name="Normal 4 2 3 2 2 3 2 2 2 2" xfId="13391" xr:uid="{00000000-0005-0000-0000-000085250000}"/>
    <cellStyle name="Normal 4 2 3 2 2 3 2 2 2 2 2" xfId="44676" xr:uid="{00000000-0005-0000-0000-000086250000}"/>
    <cellStyle name="Normal 4 2 3 2 2 3 2 2 2 2 3" xfId="31266" xr:uid="{00000000-0005-0000-0000-000087250000}"/>
    <cellStyle name="Normal 4 2 3 2 2 3 2 2 2 3" xfId="38704" xr:uid="{00000000-0005-0000-0000-000088250000}"/>
    <cellStyle name="Normal 4 2 3 2 2 3 2 2 2 4" xfId="25294" xr:uid="{00000000-0005-0000-0000-000089250000}"/>
    <cellStyle name="Normal 4 2 3 2 2 3 2 2 3" xfId="10344" xr:uid="{00000000-0005-0000-0000-00008A250000}"/>
    <cellStyle name="Normal 4 2 3 2 2 3 2 2 3 2" xfId="41690" xr:uid="{00000000-0005-0000-0000-00008B250000}"/>
    <cellStyle name="Normal 4 2 3 2 2 3 2 2 3 3" xfId="28280" xr:uid="{00000000-0005-0000-0000-00008C250000}"/>
    <cellStyle name="Normal 4 2 3 2 2 3 2 2 4" xfId="20878" xr:uid="{00000000-0005-0000-0000-00008D250000}"/>
    <cellStyle name="Normal 4 2 3 2 2 3 2 2 5" xfId="35720" xr:uid="{00000000-0005-0000-0000-00008E250000}"/>
    <cellStyle name="Normal 4 2 3 2 2 3 2 2 6" xfId="17892" xr:uid="{00000000-0005-0000-0000-00008F250000}"/>
    <cellStyle name="Normal 4 2 3 2 2 3 2 3" xfId="5366" xr:uid="{00000000-0005-0000-0000-000090250000}"/>
    <cellStyle name="Normal 4 2 3 2 2 3 2 3 2" xfId="11400" xr:uid="{00000000-0005-0000-0000-000091250000}"/>
    <cellStyle name="Normal 4 2 3 2 2 3 2 3 2 2" xfId="42685" xr:uid="{00000000-0005-0000-0000-000092250000}"/>
    <cellStyle name="Normal 4 2 3 2 2 3 2 3 2 3" xfId="29275" xr:uid="{00000000-0005-0000-0000-000093250000}"/>
    <cellStyle name="Normal 4 2 3 2 2 3 2 3 3" xfId="23303" xr:uid="{00000000-0005-0000-0000-000094250000}"/>
    <cellStyle name="Normal 4 2 3 2 2 3 2 3 4" xfId="33729" xr:uid="{00000000-0005-0000-0000-000095250000}"/>
    <cellStyle name="Normal 4 2 3 2 2 3 2 3 5" xfId="15901" xr:uid="{00000000-0005-0000-0000-000096250000}"/>
    <cellStyle name="Normal 4 2 3 2 2 3 2 4" xfId="4371" xr:uid="{00000000-0005-0000-0000-000097250000}"/>
    <cellStyle name="Normal 4 2 3 2 2 3 2 4 2" xfId="37150" xr:uid="{00000000-0005-0000-0000-000098250000}"/>
    <cellStyle name="Normal 4 2 3 2 2 3 2 4 3" xfId="22308" xr:uid="{00000000-0005-0000-0000-000099250000}"/>
    <cellStyle name="Normal 4 2 3 2 2 3 2 5" xfId="8353" xr:uid="{00000000-0005-0000-0000-00009A250000}"/>
    <cellStyle name="Normal 4 2 3 2 2 3 2 5 2" xfId="39699" xr:uid="{00000000-0005-0000-0000-00009B250000}"/>
    <cellStyle name="Normal 4 2 3 2 2 3 2 5 3" xfId="26289" xr:uid="{00000000-0005-0000-0000-00009C250000}"/>
    <cellStyle name="Normal 4 2 3 2 2 3 2 6" xfId="18887" xr:uid="{00000000-0005-0000-0000-00009D250000}"/>
    <cellStyle name="Normal 4 2 3 2 2 3 2 7" xfId="32734" xr:uid="{00000000-0005-0000-0000-00009E250000}"/>
    <cellStyle name="Normal 4 2 3 2 2 3 2 8" xfId="14906" xr:uid="{00000000-0005-0000-0000-00009F250000}"/>
    <cellStyle name="Normal 4 2 3 2 2 3 3" xfId="1510" xr:uid="{00000000-0005-0000-0000-0000A0250000}"/>
    <cellStyle name="Normal 4 2 3 2 2 3 3 2" xfId="2507" xr:uid="{00000000-0005-0000-0000-0000A1250000}"/>
    <cellStyle name="Normal 4 2 3 2 2 3 3 2 2" xfId="6924" xr:uid="{00000000-0005-0000-0000-0000A2250000}"/>
    <cellStyle name="Normal 4 2 3 2 2 3 3 2 2 2" xfId="12957" xr:uid="{00000000-0005-0000-0000-0000A3250000}"/>
    <cellStyle name="Normal 4 2 3 2 2 3 3 2 2 2 2" xfId="44242" xr:uid="{00000000-0005-0000-0000-0000A4250000}"/>
    <cellStyle name="Normal 4 2 3 2 2 3 3 2 2 2 3" xfId="30832" xr:uid="{00000000-0005-0000-0000-0000A5250000}"/>
    <cellStyle name="Normal 4 2 3 2 2 3 3 2 2 3" xfId="38270" xr:uid="{00000000-0005-0000-0000-0000A6250000}"/>
    <cellStyle name="Normal 4 2 3 2 2 3 3 2 2 4" xfId="24860" xr:uid="{00000000-0005-0000-0000-0000A7250000}"/>
    <cellStyle name="Normal 4 2 3 2 2 3 3 2 3" xfId="9910" xr:uid="{00000000-0005-0000-0000-0000A8250000}"/>
    <cellStyle name="Normal 4 2 3 2 2 3 3 2 3 2" xfId="41256" xr:uid="{00000000-0005-0000-0000-0000A9250000}"/>
    <cellStyle name="Normal 4 2 3 2 2 3 3 2 3 3" xfId="27846" xr:uid="{00000000-0005-0000-0000-0000AA250000}"/>
    <cellStyle name="Normal 4 2 3 2 2 3 3 2 4" xfId="20444" xr:uid="{00000000-0005-0000-0000-0000AB250000}"/>
    <cellStyle name="Normal 4 2 3 2 2 3 3 2 5" xfId="35286" xr:uid="{00000000-0005-0000-0000-0000AC250000}"/>
    <cellStyle name="Normal 4 2 3 2 2 3 3 2 6" xfId="17458" xr:uid="{00000000-0005-0000-0000-0000AD250000}"/>
    <cellStyle name="Normal 4 2 3 2 2 3 3 3" xfId="5928" xr:uid="{00000000-0005-0000-0000-0000AE250000}"/>
    <cellStyle name="Normal 4 2 3 2 2 3 3 3 2" xfId="11961" xr:uid="{00000000-0005-0000-0000-0000AF250000}"/>
    <cellStyle name="Normal 4 2 3 2 2 3 3 3 2 2" xfId="43246" xr:uid="{00000000-0005-0000-0000-0000B0250000}"/>
    <cellStyle name="Normal 4 2 3 2 2 3 3 3 2 3" xfId="29836" xr:uid="{00000000-0005-0000-0000-0000B1250000}"/>
    <cellStyle name="Normal 4 2 3 2 2 3 3 3 3" xfId="23864" xr:uid="{00000000-0005-0000-0000-0000B2250000}"/>
    <cellStyle name="Normal 4 2 3 2 2 3 3 3 4" xfId="34290" xr:uid="{00000000-0005-0000-0000-0000B3250000}"/>
    <cellStyle name="Normal 4 2 3 2 2 3 3 3 5" xfId="16462" xr:uid="{00000000-0005-0000-0000-0000B4250000}"/>
    <cellStyle name="Normal 4 2 3 2 2 3 3 4" xfId="3937" xr:uid="{00000000-0005-0000-0000-0000B5250000}"/>
    <cellStyle name="Normal 4 2 3 2 2 3 3 4 2" xfId="36716" xr:uid="{00000000-0005-0000-0000-0000B6250000}"/>
    <cellStyle name="Normal 4 2 3 2 2 3 3 4 3" xfId="21874" xr:uid="{00000000-0005-0000-0000-0000B7250000}"/>
    <cellStyle name="Normal 4 2 3 2 2 3 3 5" xfId="8914" xr:uid="{00000000-0005-0000-0000-0000B8250000}"/>
    <cellStyle name="Normal 4 2 3 2 2 3 3 5 2" xfId="40260" xr:uid="{00000000-0005-0000-0000-0000B9250000}"/>
    <cellStyle name="Normal 4 2 3 2 2 3 3 5 3" xfId="26850" xr:uid="{00000000-0005-0000-0000-0000BA250000}"/>
    <cellStyle name="Normal 4 2 3 2 2 3 3 6" xfId="19448" xr:uid="{00000000-0005-0000-0000-0000BB250000}"/>
    <cellStyle name="Normal 4 2 3 2 2 3 3 7" xfId="32300" xr:uid="{00000000-0005-0000-0000-0000BC250000}"/>
    <cellStyle name="Normal 4 2 3 2 2 3 3 8" xfId="14472" xr:uid="{00000000-0005-0000-0000-0000BD250000}"/>
    <cellStyle name="Normal 4 2 3 2 2 3 4" xfId="1945" xr:uid="{00000000-0005-0000-0000-0000BE250000}"/>
    <cellStyle name="Normal 4 2 3 2 2 3 4 2" xfId="6363" xr:uid="{00000000-0005-0000-0000-0000BF250000}"/>
    <cellStyle name="Normal 4 2 3 2 2 3 4 2 2" xfId="12396" xr:uid="{00000000-0005-0000-0000-0000C0250000}"/>
    <cellStyle name="Normal 4 2 3 2 2 3 4 2 2 2" xfId="43681" xr:uid="{00000000-0005-0000-0000-0000C1250000}"/>
    <cellStyle name="Normal 4 2 3 2 2 3 4 2 2 3" xfId="30271" xr:uid="{00000000-0005-0000-0000-0000C2250000}"/>
    <cellStyle name="Normal 4 2 3 2 2 3 4 2 3" xfId="37709" xr:uid="{00000000-0005-0000-0000-0000C3250000}"/>
    <cellStyle name="Normal 4 2 3 2 2 3 4 2 4" xfId="24299" xr:uid="{00000000-0005-0000-0000-0000C4250000}"/>
    <cellStyle name="Normal 4 2 3 2 2 3 4 3" xfId="9349" xr:uid="{00000000-0005-0000-0000-0000C5250000}"/>
    <cellStyle name="Normal 4 2 3 2 2 3 4 3 2" xfId="40695" xr:uid="{00000000-0005-0000-0000-0000C6250000}"/>
    <cellStyle name="Normal 4 2 3 2 2 3 4 3 3" xfId="27285" xr:uid="{00000000-0005-0000-0000-0000C7250000}"/>
    <cellStyle name="Normal 4 2 3 2 2 3 4 4" xfId="19883" xr:uid="{00000000-0005-0000-0000-0000C8250000}"/>
    <cellStyle name="Normal 4 2 3 2 2 3 4 5" xfId="34725" xr:uid="{00000000-0005-0000-0000-0000C9250000}"/>
    <cellStyle name="Normal 4 2 3 2 2 3 4 6" xfId="16897" xr:uid="{00000000-0005-0000-0000-0000CA250000}"/>
    <cellStyle name="Normal 4 2 3 2 2 3 5" xfId="4932" xr:uid="{00000000-0005-0000-0000-0000CB250000}"/>
    <cellStyle name="Normal 4 2 3 2 2 3 5 2" xfId="10967" xr:uid="{00000000-0005-0000-0000-0000CC250000}"/>
    <cellStyle name="Normal 4 2 3 2 2 3 5 2 2" xfId="42252" xr:uid="{00000000-0005-0000-0000-0000CD250000}"/>
    <cellStyle name="Normal 4 2 3 2 2 3 5 2 3" xfId="28842" xr:uid="{00000000-0005-0000-0000-0000CE250000}"/>
    <cellStyle name="Normal 4 2 3 2 2 3 5 3" xfId="22869" xr:uid="{00000000-0005-0000-0000-0000CF250000}"/>
    <cellStyle name="Normal 4 2 3 2 2 3 5 4" xfId="33295" xr:uid="{00000000-0005-0000-0000-0000D0250000}"/>
    <cellStyle name="Normal 4 2 3 2 2 3 5 5" xfId="15467" xr:uid="{00000000-0005-0000-0000-0000D1250000}"/>
    <cellStyle name="Normal 4 2 3 2 2 3 6" xfId="3376" xr:uid="{00000000-0005-0000-0000-0000D2250000}"/>
    <cellStyle name="Normal 4 2 3 2 2 3 6 2" xfId="36155" xr:uid="{00000000-0005-0000-0000-0000D3250000}"/>
    <cellStyle name="Normal 4 2 3 2 2 3 6 3" xfId="21313" xr:uid="{00000000-0005-0000-0000-0000D4250000}"/>
    <cellStyle name="Normal 4 2 3 2 2 3 7" xfId="7919" xr:uid="{00000000-0005-0000-0000-0000D5250000}"/>
    <cellStyle name="Normal 4 2 3 2 2 3 7 2" xfId="39265" xr:uid="{00000000-0005-0000-0000-0000D6250000}"/>
    <cellStyle name="Normal 4 2 3 2 2 3 7 3" xfId="25855" xr:uid="{00000000-0005-0000-0000-0000D7250000}"/>
    <cellStyle name="Normal 4 2 3 2 2 3 8" xfId="18453" xr:uid="{00000000-0005-0000-0000-0000D8250000}"/>
    <cellStyle name="Normal 4 2 3 2 2 3 9" xfId="31739" xr:uid="{00000000-0005-0000-0000-0000D9250000}"/>
    <cellStyle name="Normal 4 2 3 2 2 4" xfId="597" xr:uid="{00000000-0005-0000-0000-0000DA250000}"/>
    <cellStyle name="Normal 4 2 3 2 2 4 10" xfId="14037" xr:uid="{00000000-0005-0000-0000-0000DB250000}"/>
    <cellStyle name="Normal 4 2 3 2 2 4 2" xfId="1031" xr:uid="{00000000-0005-0000-0000-0000DC250000}"/>
    <cellStyle name="Normal 4 2 3 2 2 4 2 2" xfId="3067" xr:uid="{00000000-0005-0000-0000-0000DD250000}"/>
    <cellStyle name="Normal 4 2 3 2 2 4 2 2 2" xfId="7484" xr:uid="{00000000-0005-0000-0000-0000DE250000}"/>
    <cellStyle name="Normal 4 2 3 2 2 4 2 2 2 2" xfId="13517" xr:uid="{00000000-0005-0000-0000-0000DF250000}"/>
    <cellStyle name="Normal 4 2 3 2 2 4 2 2 2 2 2" xfId="44802" xr:uid="{00000000-0005-0000-0000-0000E0250000}"/>
    <cellStyle name="Normal 4 2 3 2 2 4 2 2 2 2 3" xfId="31392" xr:uid="{00000000-0005-0000-0000-0000E1250000}"/>
    <cellStyle name="Normal 4 2 3 2 2 4 2 2 2 3" xfId="38830" xr:uid="{00000000-0005-0000-0000-0000E2250000}"/>
    <cellStyle name="Normal 4 2 3 2 2 4 2 2 2 4" xfId="25420" xr:uid="{00000000-0005-0000-0000-0000E3250000}"/>
    <cellStyle name="Normal 4 2 3 2 2 4 2 2 3" xfId="10470" xr:uid="{00000000-0005-0000-0000-0000E4250000}"/>
    <cellStyle name="Normal 4 2 3 2 2 4 2 2 3 2" xfId="41816" xr:uid="{00000000-0005-0000-0000-0000E5250000}"/>
    <cellStyle name="Normal 4 2 3 2 2 4 2 2 3 3" xfId="28406" xr:uid="{00000000-0005-0000-0000-0000E6250000}"/>
    <cellStyle name="Normal 4 2 3 2 2 4 2 2 4" xfId="21004" xr:uid="{00000000-0005-0000-0000-0000E7250000}"/>
    <cellStyle name="Normal 4 2 3 2 2 4 2 2 5" xfId="35846" xr:uid="{00000000-0005-0000-0000-0000E8250000}"/>
    <cellStyle name="Normal 4 2 3 2 2 4 2 2 6" xfId="18018" xr:uid="{00000000-0005-0000-0000-0000E9250000}"/>
    <cellStyle name="Normal 4 2 3 2 2 4 2 3" xfId="5492" xr:uid="{00000000-0005-0000-0000-0000EA250000}"/>
    <cellStyle name="Normal 4 2 3 2 2 4 2 3 2" xfId="11526" xr:uid="{00000000-0005-0000-0000-0000EB250000}"/>
    <cellStyle name="Normal 4 2 3 2 2 4 2 3 2 2" xfId="42811" xr:uid="{00000000-0005-0000-0000-0000EC250000}"/>
    <cellStyle name="Normal 4 2 3 2 2 4 2 3 2 3" xfId="29401" xr:uid="{00000000-0005-0000-0000-0000ED250000}"/>
    <cellStyle name="Normal 4 2 3 2 2 4 2 3 3" xfId="23429" xr:uid="{00000000-0005-0000-0000-0000EE250000}"/>
    <cellStyle name="Normal 4 2 3 2 2 4 2 3 4" xfId="33855" xr:uid="{00000000-0005-0000-0000-0000EF250000}"/>
    <cellStyle name="Normal 4 2 3 2 2 4 2 3 5" xfId="16027" xr:uid="{00000000-0005-0000-0000-0000F0250000}"/>
    <cellStyle name="Normal 4 2 3 2 2 4 2 4" xfId="4497" xr:uid="{00000000-0005-0000-0000-0000F1250000}"/>
    <cellStyle name="Normal 4 2 3 2 2 4 2 4 2" xfId="37276" xr:uid="{00000000-0005-0000-0000-0000F2250000}"/>
    <cellStyle name="Normal 4 2 3 2 2 4 2 4 3" xfId="22434" xr:uid="{00000000-0005-0000-0000-0000F3250000}"/>
    <cellStyle name="Normal 4 2 3 2 2 4 2 5" xfId="8479" xr:uid="{00000000-0005-0000-0000-0000F4250000}"/>
    <cellStyle name="Normal 4 2 3 2 2 4 2 5 2" xfId="39825" xr:uid="{00000000-0005-0000-0000-0000F5250000}"/>
    <cellStyle name="Normal 4 2 3 2 2 4 2 5 3" xfId="26415" xr:uid="{00000000-0005-0000-0000-0000F6250000}"/>
    <cellStyle name="Normal 4 2 3 2 2 4 2 6" xfId="19013" xr:uid="{00000000-0005-0000-0000-0000F7250000}"/>
    <cellStyle name="Normal 4 2 3 2 2 4 2 7" xfId="32860" xr:uid="{00000000-0005-0000-0000-0000F8250000}"/>
    <cellStyle name="Normal 4 2 3 2 2 4 2 8" xfId="15032" xr:uid="{00000000-0005-0000-0000-0000F9250000}"/>
    <cellStyle name="Normal 4 2 3 2 2 4 3" xfId="1636" xr:uid="{00000000-0005-0000-0000-0000FA250000}"/>
    <cellStyle name="Normal 4 2 3 2 2 4 3 2" xfId="2633" xr:uid="{00000000-0005-0000-0000-0000FB250000}"/>
    <cellStyle name="Normal 4 2 3 2 2 4 3 2 2" xfId="7050" xr:uid="{00000000-0005-0000-0000-0000FC250000}"/>
    <cellStyle name="Normal 4 2 3 2 2 4 3 2 2 2" xfId="13083" xr:uid="{00000000-0005-0000-0000-0000FD250000}"/>
    <cellStyle name="Normal 4 2 3 2 2 4 3 2 2 2 2" xfId="44368" xr:uid="{00000000-0005-0000-0000-0000FE250000}"/>
    <cellStyle name="Normal 4 2 3 2 2 4 3 2 2 2 3" xfId="30958" xr:uid="{00000000-0005-0000-0000-0000FF250000}"/>
    <cellStyle name="Normal 4 2 3 2 2 4 3 2 2 3" xfId="38396" xr:uid="{00000000-0005-0000-0000-000000260000}"/>
    <cellStyle name="Normal 4 2 3 2 2 4 3 2 2 4" xfId="24986" xr:uid="{00000000-0005-0000-0000-000001260000}"/>
    <cellStyle name="Normal 4 2 3 2 2 4 3 2 3" xfId="10036" xr:uid="{00000000-0005-0000-0000-000002260000}"/>
    <cellStyle name="Normal 4 2 3 2 2 4 3 2 3 2" xfId="41382" xr:uid="{00000000-0005-0000-0000-000003260000}"/>
    <cellStyle name="Normal 4 2 3 2 2 4 3 2 3 3" xfId="27972" xr:uid="{00000000-0005-0000-0000-000004260000}"/>
    <cellStyle name="Normal 4 2 3 2 2 4 3 2 4" xfId="20570" xr:uid="{00000000-0005-0000-0000-000005260000}"/>
    <cellStyle name="Normal 4 2 3 2 2 4 3 2 5" xfId="35412" xr:uid="{00000000-0005-0000-0000-000006260000}"/>
    <cellStyle name="Normal 4 2 3 2 2 4 3 2 6" xfId="17584" xr:uid="{00000000-0005-0000-0000-000007260000}"/>
    <cellStyle name="Normal 4 2 3 2 2 4 3 3" xfId="6054" xr:uid="{00000000-0005-0000-0000-000008260000}"/>
    <cellStyle name="Normal 4 2 3 2 2 4 3 3 2" xfId="12087" xr:uid="{00000000-0005-0000-0000-000009260000}"/>
    <cellStyle name="Normal 4 2 3 2 2 4 3 3 2 2" xfId="43372" xr:uid="{00000000-0005-0000-0000-00000A260000}"/>
    <cellStyle name="Normal 4 2 3 2 2 4 3 3 2 3" xfId="29962" xr:uid="{00000000-0005-0000-0000-00000B260000}"/>
    <cellStyle name="Normal 4 2 3 2 2 4 3 3 3" xfId="23990" xr:uid="{00000000-0005-0000-0000-00000C260000}"/>
    <cellStyle name="Normal 4 2 3 2 2 4 3 3 4" xfId="34416" xr:uid="{00000000-0005-0000-0000-00000D260000}"/>
    <cellStyle name="Normal 4 2 3 2 2 4 3 3 5" xfId="16588" xr:uid="{00000000-0005-0000-0000-00000E260000}"/>
    <cellStyle name="Normal 4 2 3 2 2 4 3 4" xfId="4063" xr:uid="{00000000-0005-0000-0000-00000F260000}"/>
    <cellStyle name="Normal 4 2 3 2 2 4 3 4 2" xfId="36842" xr:uid="{00000000-0005-0000-0000-000010260000}"/>
    <cellStyle name="Normal 4 2 3 2 2 4 3 4 3" xfId="22000" xr:uid="{00000000-0005-0000-0000-000011260000}"/>
    <cellStyle name="Normal 4 2 3 2 2 4 3 5" xfId="9040" xr:uid="{00000000-0005-0000-0000-000012260000}"/>
    <cellStyle name="Normal 4 2 3 2 2 4 3 5 2" xfId="40386" xr:uid="{00000000-0005-0000-0000-000013260000}"/>
    <cellStyle name="Normal 4 2 3 2 2 4 3 5 3" xfId="26976" xr:uid="{00000000-0005-0000-0000-000014260000}"/>
    <cellStyle name="Normal 4 2 3 2 2 4 3 6" xfId="19574" xr:uid="{00000000-0005-0000-0000-000015260000}"/>
    <cellStyle name="Normal 4 2 3 2 2 4 3 7" xfId="32426" xr:uid="{00000000-0005-0000-0000-000016260000}"/>
    <cellStyle name="Normal 4 2 3 2 2 4 3 8" xfId="14598" xr:uid="{00000000-0005-0000-0000-000017260000}"/>
    <cellStyle name="Normal 4 2 3 2 2 4 4" xfId="2071" xr:uid="{00000000-0005-0000-0000-000018260000}"/>
    <cellStyle name="Normal 4 2 3 2 2 4 4 2" xfId="6489" xr:uid="{00000000-0005-0000-0000-000019260000}"/>
    <cellStyle name="Normal 4 2 3 2 2 4 4 2 2" xfId="12522" xr:uid="{00000000-0005-0000-0000-00001A260000}"/>
    <cellStyle name="Normal 4 2 3 2 2 4 4 2 2 2" xfId="43807" xr:uid="{00000000-0005-0000-0000-00001B260000}"/>
    <cellStyle name="Normal 4 2 3 2 2 4 4 2 2 3" xfId="30397" xr:uid="{00000000-0005-0000-0000-00001C260000}"/>
    <cellStyle name="Normal 4 2 3 2 2 4 4 2 3" xfId="37835" xr:uid="{00000000-0005-0000-0000-00001D260000}"/>
    <cellStyle name="Normal 4 2 3 2 2 4 4 2 4" xfId="24425" xr:uid="{00000000-0005-0000-0000-00001E260000}"/>
    <cellStyle name="Normal 4 2 3 2 2 4 4 3" xfId="9475" xr:uid="{00000000-0005-0000-0000-00001F260000}"/>
    <cellStyle name="Normal 4 2 3 2 2 4 4 3 2" xfId="40821" xr:uid="{00000000-0005-0000-0000-000020260000}"/>
    <cellStyle name="Normal 4 2 3 2 2 4 4 3 3" xfId="27411" xr:uid="{00000000-0005-0000-0000-000021260000}"/>
    <cellStyle name="Normal 4 2 3 2 2 4 4 4" xfId="20009" xr:uid="{00000000-0005-0000-0000-000022260000}"/>
    <cellStyle name="Normal 4 2 3 2 2 4 4 5" xfId="34851" xr:uid="{00000000-0005-0000-0000-000023260000}"/>
    <cellStyle name="Normal 4 2 3 2 2 4 4 6" xfId="17023" xr:uid="{00000000-0005-0000-0000-000024260000}"/>
    <cellStyle name="Normal 4 2 3 2 2 4 5" xfId="5058" xr:uid="{00000000-0005-0000-0000-000025260000}"/>
    <cellStyle name="Normal 4 2 3 2 2 4 5 2" xfId="11093" xr:uid="{00000000-0005-0000-0000-000026260000}"/>
    <cellStyle name="Normal 4 2 3 2 2 4 5 2 2" xfId="42378" xr:uid="{00000000-0005-0000-0000-000027260000}"/>
    <cellStyle name="Normal 4 2 3 2 2 4 5 2 3" xfId="28968" xr:uid="{00000000-0005-0000-0000-000028260000}"/>
    <cellStyle name="Normal 4 2 3 2 2 4 5 3" xfId="22995" xr:uid="{00000000-0005-0000-0000-000029260000}"/>
    <cellStyle name="Normal 4 2 3 2 2 4 5 4" xfId="33421" xr:uid="{00000000-0005-0000-0000-00002A260000}"/>
    <cellStyle name="Normal 4 2 3 2 2 4 5 5" xfId="15593" xr:uid="{00000000-0005-0000-0000-00002B260000}"/>
    <cellStyle name="Normal 4 2 3 2 2 4 6" xfId="3502" xr:uid="{00000000-0005-0000-0000-00002C260000}"/>
    <cellStyle name="Normal 4 2 3 2 2 4 6 2" xfId="36281" xr:uid="{00000000-0005-0000-0000-00002D260000}"/>
    <cellStyle name="Normal 4 2 3 2 2 4 6 3" xfId="21439" xr:uid="{00000000-0005-0000-0000-00002E260000}"/>
    <cellStyle name="Normal 4 2 3 2 2 4 7" xfId="8045" xr:uid="{00000000-0005-0000-0000-00002F260000}"/>
    <cellStyle name="Normal 4 2 3 2 2 4 7 2" xfId="39391" xr:uid="{00000000-0005-0000-0000-000030260000}"/>
    <cellStyle name="Normal 4 2 3 2 2 4 7 3" xfId="25981" xr:uid="{00000000-0005-0000-0000-000031260000}"/>
    <cellStyle name="Normal 4 2 3 2 2 4 8" xfId="18579" xr:uid="{00000000-0005-0000-0000-000032260000}"/>
    <cellStyle name="Normal 4 2 3 2 2 4 9" xfId="31865" xr:uid="{00000000-0005-0000-0000-000033260000}"/>
    <cellStyle name="Normal 4 2 3 2 2 5" xfId="249" xr:uid="{00000000-0005-0000-0000-000034260000}"/>
    <cellStyle name="Normal 4 2 3 2 2 5 2" xfId="1304" xr:uid="{00000000-0005-0000-0000-000035260000}"/>
    <cellStyle name="Normal 4 2 3 2 2 5 2 2" xfId="5722" xr:uid="{00000000-0005-0000-0000-000036260000}"/>
    <cellStyle name="Normal 4 2 3 2 2 5 2 2 2" xfId="11755" xr:uid="{00000000-0005-0000-0000-000037260000}"/>
    <cellStyle name="Normal 4 2 3 2 2 5 2 2 2 2" xfId="43040" xr:uid="{00000000-0005-0000-0000-000038260000}"/>
    <cellStyle name="Normal 4 2 3 2 2 5 2 2 2 3" xfId="29630" xr:uid="{00000000-0005-0000-0000-000039260000}"/>
    <cellStyle name="Normal 4 2 3 2 2 5 2 2 3" xfId="37379" xr:uid="{00000000-0005-0000-0000-00003A260000}"/>
    <cellStyle name="Normal 4 2 3 2 2 5 2 2 4" xfId="23658" xr:uid="{00000000-0005-0000-0000-00003B260000}"/>
    <cellStyle name="Normal 4 2 3 2 2 5 2 3" xfId="8708" xr:uid="{00000000-0005-0000-0000-00003C260000}"/>
    <cellStyle name="Normal 4 2 3 2 2 5 2 3 2" xfId="40054" xr:uid="{00000000-0005-0000-0000-00003D260000}"/>
    <cellStyle name="Normal 4 2 3 2 2 5 2 3 3" xfId="26644" xr:uid="{00000000-0005-0000-0000-00003E260000}"/>
    <cellStyle name="Normal 4 2 3 2 2 5 2 4" xfId="19242" xr:uid="{00000000-0005-0000-0000-00003F260000}"/>
    <cellStyle name="Normal 4 2 3 2 2 5 2 5" xfId="34084" xr:uid="{00000000-0005-0000-0000-000040260000}"/>
    <cellStyle name="Normal 4 2 3 2 2 5 2 6" xfId="16256" xr:uid="{00000000-0005-0000-0000-000041260000}"/>
    <cellStyle name="Normal 4 2 3 2 2 5 3" xfId="2301" xr:uid="{00000000-0005-0000-0000-000042260000}"/>
    <cellStyle name="Normal 4 2 3 2 2 5 3 2" xfId="6718" xr:uid="{00000000-0005-0000-0000-000043260000}"/>
    <cellStyle name="Normal 4 2 3 2 2 5 3 2 2" xfId="12751" xr:uid="{00000000-0005-0000-0000-000044260000}"/>
    <cellStyle name="Normal 4 2 3 2 2 5 3 2 2 2" xfId="44036" xr:uid="{00000000-0005-0000-0000-000045260000}"/>
    <cellStyle name="Normal 4 2 3 2 2 5 3 2 2 3" xfId="30626" xr:uid="{00000000-0005-0000-0000-000046260000}"/>
    <cellStyle name="Normal 4 2 3 2 2 5 3 2 3" xfId="38064" xr:uid="{00000000-0005-0000-0000-000047260000}"/>
    <cellStyle name="Normal 4 2 3 2 2 5 3 2 4" xfId="24654" xr:uid="{00000000-0005-0000-0000-000048260000}"/>
    <cellStyle name="Normal 4 2 3 2 2 5 3 3" xfId="9704" xr:uid="{00000000-0005-0000-0000-000049260000}"/>
    <cellStyle name="Normal 4 2 3 2 2 5 3 3 2" xfId="41050" xr:uid="{00000000-0005-0000-0000-00004A260000}"/>
    <cellStyle name="Normal 4 2 3 2 2 5 3 3 3" xfId="27640" xr:uid="{00000000-0005-0000-0000-00004B260000}"/>
    <cellStyle name="Normal 4 2 3 2 2 5 3 4" xfId="20238" xr:uid="{00000000-0005-0000-0000-00004C260000}"/>
    <cellStyle name="Normal 4 2 3 2 2 5 3 5" xfId="35080" xr:uid="{00000000-0005-0000-0000-00004D260000}"/>
    <cellStyle name="Normal 4 2 3 2 2 5 3 6" xfId="17252" xr:uid="{00000000-0005-0000-0000-00004E260000}"/>
    <cellStyle name="Normal 4 2 3 2 2 5 4" xfId="4726" xr:uid="{00000000-0005-0000-0000-00004F260000}"/>
    <cellStyle name="Normal 4 2 3 2 2 5 4 2" xfId="10760" xr:uid="{00000000-0005-0000-0000-000050260000}"/>
    <cellStyle name="Normal 4 2 3 2 2 5 4 2 2" xfId="42047" xr:uid="{00000000-0005-0000-0000-000051260000}"/>
    <cellStyle name="Normal 4 2 3 2 2 5 4 2 3" xfId="28637" xr:uid="{00000000-0005-0000-0000-000052260000}"/>
    <cellStyle name="Normal 4 2 3 2 2 5 4 3" xfId="22663" xr:uid="{00000000-0005-0000-0000-000053260000}"/>
    <cellStyle name="Normal 4 2 3 2 2 5 4 4" xfId="33089" xr:uid="{00000000-0005-0000-0000-000054260000}"/>
    <cellStyle name="Normal 4 2 3 2 2 5 4 5" xfId="15261" xr:uid="{00000000-0005-0000-0000-000055260000}"/>
    <cellStyle name="Normal 4 2 3 2 2 5 5" xfId="3731" xr:uid="{00000000-0005-0000-0000-000056260000}"/>
    <cellStyle name="Normal 4 2 3 2 2 5 5 2" xfId="36510" xr:uid="{00000000-0005-0000-0000-000057260000}"/>
    <cellStyle name="Normal 4 2 3 2 2 5 5 3" xfId="21668" xr:uid="{00000000-0005-0000-0000-000058260000}"/>
    <cellStyle name="Normal 4 2 3 2 2 5 6" xfId="7713" xr:uid="{00000000-0005-0000-0000-000059260000}"/>
    <cellStyle name="Normal 4 2 3 2 2 5 6 2" xfId="39059" xr:uid="{00000000-0005-0000-0000-00005A260000}"/>
    <cellStyle name="Normal 4 2 3 2 2 5 6 3" xfId="25649" xr:uid="{00000000-0005-0000-0000-00005B260000}"/>
    <cellStyle name="Normal 4 2 3 2 2 5 7" xfId="18247" xr:uid="{00000000-0005-0000-0000-00005C260000}"/>
    <cellStyle name="Normal 4 2 3 2 2 5 8" xfId="32094" xr:uid="{00000000-0005-0000-0000-00005D260000}"/>
    <cellStyle name="Normal 4 2 3 2 2 5 9" xfId="14266" xr:uid="{00000000-0005-0000-0000-00005E260000}"/>
    <cellStyle name="Normal 4 2 3 2 2 6" xfId="699" xr:uid="{00000000-0005-0000-0000-00005F260000}"/>
    <cellStyle name="Normal 4 2 3 2 2 6 2" xfId="2735" xr:uid="{00000000-0005-0000-0000-000060260000}"/>
    <cellStyle name="Normal 4 2 3 2 2 6 2 2" xfId="7152" xr:uid="{00000000-0005-0000-0000-000061260000}"/>
    <cellStyle name="Normal 4 2 3 2 2 6 2 2 2" xfId="13185" xr:uid="{00000000-0005-0000-0000-000062260000}"/>
    <cellStyle name="Normal 4 2 3 2 2 6 2 2 2 2" xfId="44470" xr:uid="{00000000-0005-0000-0000-000063260000}"/>
    <cellStyle name="Normal 4 2 3 2 2 6 2 2 2 3" xfId="31060" xr:uid="{00000000-0005-0000-0000-000064260000}"/>
    <cellStyle name="Normal 4 2 3 2 2 6 2 2 3" xfId="38498" xr:uid="{00000000-0005-0000-0000-000065260000}"/>
    <cellStyle name="Normal 4 2 3 2 2 6 2 2 4" xfId="25088" xr:uid="{00000000-0005-0000-0000-000066260000}"/>
    <cellStyle name="Normal 4 2 3 2 2 6 2 3" xfId="10138" xr:uid="{00000000-0005-0000-0000-000067260000}"/>
    <cellStyle name="Normal 4 2 3 2 2 6 2 3 2" xfId="41484" xr:uid="{00000000-0005-0000-0000-000068260000}"/>
    <cellStyle name="Normal 4 2 3 2 2 6 2 3 3" xfId="28074" xr:uid="{00000000-0005-0000-0000-000069260000}"/>
    <cellStyle name="Normal 4 2 3 2 2 6 2 4" xfId="20672" xr:uid="{00000000-0005-0000-0000-00006A260000}"/>
    <cellStyle name="Normal 4 2 3 2 2 6 2 5" xfId="35514" xr:uid="{00000000-0005-0000-0000-00006B260000}"/>
    <cellStyle name="Normal 4 2 3 2 2 6 2 6" xfId="17686" xr:uid="{00000000-0005-0000-0000-00006C260000}"/>
    <cellStyle name="Normal 4 2 3 2 2 6 3" xfId="5160" xr:uid="{00000000-0005-0000-0000-00006D260000}"/>
    <cellStyle name="Normal 4 2 3 2 2 6 3 2" xfId="11195" xr:uid="{00000000-0005-0000-0000-00006E260000}"/>
    <cellStyle name="Normal 4 2 3 2 2 6 3 2 2" xfId="42480" xr:uid="{00000000-0005-0000-0000-00006F260000}"/>
    <cellStyle name="Normal 4 2 3 2 2 6 3 2 3" xfId="29070" xr:uid="{00000000-0005-0000-0000-000070260000}"/>
    <cellStyle name="Normal 4 2 3 2 2 6 3 3" xfId="23097" xr:uid="{00000000-0005-0000-0000-000071260000}"/>
    <cellStyle name="Normal 4 2 3 2 2 6 3 4" xfId="33523" xr:uid="{00000000-0005-0000-0000-000072260000}"/>
    <cellStyle name="Normal 4 2 3 2 2 6 3 5" xfId="15695" xr:uid="{00000000-0005-0000-0000-000073260000}"/>
    <cellStyle name="Normal 4 2 3 2 2 6 4" xfId="4165" xr:uid="{00000000-0005-0000-0000-000074260000}"/>
    <cellStyle name="Normal 4 2 3 2 2 6 4 2" xfId="36944" xr:uid="{00000000-0005-0000-0000-000075260000}"/>
    <cellStyle name="Normal 4 2 3 2 2 6 4 3" xfId="22102" xr:uid="{00000000-0005-0000-0000-000076260000}"/>
    <cellStyle name="Normal 4 2 3 2 2 6 5" xfId="8147" xr:uid="{00000000-0005-0000-0000-000077260000}"/>
    <cellStyle name="Normal 4 2 3 2 2 6 5 2" xfId="39493" xr:uid="{00000000-0005-0000-0000-000078260000}"/>
    <cellStyle name="Normal 4 2 3 2 2 6 5 3" xfId="26083" xr:uid="{00000000-0005-0000-0000-000079260000}"/>
    <cellStyle name="Normal 4 2 3 2 2 6 6" xfId="18681" xr:uid="{00000000-0005-0000-0000-00007A260000}"/>
    <cellStyle name="Normal 4 2 3 2 2 6 7" xfId="32528" xr:uid="{00000000-0005-0000-0000-00007B260000}"/>
    <cellStyle name="Normal 4 2 3 2 2 6 8" xfId="14700" xr:uid="{00000000-0005-0000-0000-00007C260000}"/>
    <cellStyle name="Normal 4 2 3 2 2 7" xfId="1202" xr:uid="{00000000-0005-0000-0000-00007D260000}"/>
    <cellStyle name="Normal 4 2 3 2 2 7 2" xfId="2199" xr:uid="{00000000-0005-0000-0000-00007E260000}"/>
    <cellStyle name="Normal 4 2 3 2 2 7 2 2" xfId="6616" xr:uid="{00000000-0005-0000-0000-00007F260000}"/>
    <cellStyle name="Normal 4 2 3 2 2 7 2 2 2" xfId="12649" xr:uid="{00000000-0005-0000-0000-000080260000}"/>
    <cellStyle name="Normal 4 2 3 2 2 7 2 2 2 2" xfId="43934" xr:uid="{00000000-0005-0000-0000-000081260000}"/>
    <cellStyle name="Normal 4 2 3 2 2 7 2 2 2 3" xfId="30524" xr:uid="{00000000-0005-0000-0000-000082260000}"/>
    <cellStyle name="Normal 4 2 3 2 2 7 2 2 3" xfId="37962" xr:uid="{00000000-0005-0000-0000-000083260000}"/>
    <cellStyle name="Normal 4 2 3 2 2 7 2 2 4" xfId="24552" xr:uid="{00000000-0005-0000-0000-000084260000}"/>
    <cellStyle name="Normal 4 2 3 2 2 7 2 3" xfId="9602" xr:uid="{00000000-0005-0000-0000-000085260000}"/>
    <cellStyle name="Normal 4 2 3 2 2 7 2 3 2" xfId="40948" xr:uid="{00000000-0005-0000-0000-000086260000}"/>
    <cellStyle name="Normal 4 2 3 2 2 7 2 3 3" xfId="27538" xr:uid="{00000000-0005-0000-0000-000087260000}"/>
    <cellStyle name="Normal 4 2 3 2 2 7 2 4" xfId="20136" xr:uid="{00000000-0005-0000-0000-000088260000}"/>
    <cellStyle name="Normal 4 2 3 2 2 7 2 5" xfId="34978" xr:uid="{00000000-0005-0000-0000-000089260000}"/>
    <cellStyle name="Normal 4 2 3 2 2 7 2 6" xfId="17150" xr:uid="{00000000-0005-0000-0000-00008A260000}"/>
    <cellStyle name="Normal 4 2 3 2 2 7 3" xfId="5620" xr:uid="{00000000-0005-0000-0000-00008B260000}"/>
    <cellStyle name="Normal 4 2 3 2 2 7 3 2" xfId="11653" xr:uid="{00000000-0005-0000-0000-00008C260000}"/>
    <cellStyle name="Normal 4 2 3 2 2 7 3 2 2" xfId="42938" xr:uid="{00000000-0005-0000-0000-00008D260000}"/>
    <cellStyle name="Normal 4 2 3 2 2 7 3 2 3" xfId="29528" xr:uid="{00000000-0005-0000-0000-00008E260000}"/>
    <cellStyle name="Normal 4 2 3 2 2 7 3 3" xfId="23556" xr:uid="{00000000-0005-0000-0000-00008F260000}"/>
    <cellStyle name="Normal 4 2 3 2 2 7 3 4" xfId="33982" xr:uid="{00000000-0005-0000-0000-000090260000}"/>
    <cellStyle name="Normal 4 2 3 2 2 7 3 5" xfId="16154" xr:uid="{00000000-0005-0000-0000-000091260000}"/>
    <cellStyle name="Normal 4 2 3 2 2 7 4" xfId="3629" xr:uid="{00000000-0005-0000-0000-000092260000}"/>
    <cellStyle name="Normal 4 2 3 2 2 7 4 2" xfId="36408" xr:uid="{00000000-0005-0000-0000-000093260000}"/>
    <cellStyle name="Normal 4 2 3 2 2 7 4 3" xfId="21566" xr:uid="{00000000-0005-0000-0000-000094260000}"/>
    <cellStyle name="Normal 4 2 3 2 2 7 5" xfId="8606" xr:uid="{00000000-0005-0000-0000-000095260000}"/>
    <cellStyle name="Normal 4 2 3 2 2 7 5 2" xfId="39952" xr:uid="{00000000-0005-0000-0000-000096260000}"/>
    <cellStyle name="Normal 4 2 3 2 2 7 5 3" xfId="26542" xr:uid="{00000000-0005-0000-0000-000097260000}"/>
    <cellStyle name="Normal 4 2 3 2 2 7 6" xfId="19140" xr:uid="{00000000-0005-0000-0000-000098260000}"/>
    <cellStyle name="Normal 4 2 3 2 2 7 7" xfId="31992" xr:uid="{00000000-0005-0000-0000-000099260000}"/>
    <cellStyle name="Normal 4 2 3 2 2 7 8" xfId="14164" xr:uid="{00000000-0005-0000-0000-00009A260000}"/>
    <cellStyle name="Normal 4 2 3 2 2 8" xfId="1739" xr:uid="{00000000-0005-0000-0000-00009B260000}"/>
    <cellStyle name="Normal 4 2 3 2 2 8 2" xfId="6157" xr:uid="{00000000-0005-0000-0000-00009C260000}"/>
    <cellStyle name="Normal 4 2 3 2 2 8 2 2" xfId="12190" xr:uid="{00000000-0005-0000-0000-00009D260000}"/>
    <cellStyle name="Normal 4 2 3 2 2 8 2 2 2" xfId="43475" xr:uid="{00000000-0005-0000-0000-00009E260000}"/>
    <cellStyle name="Normal 4 2 3 2 2 8 2 2 3" xfId="30065" xr:uid="{00000000-0005-0000-0000-00009F260000}"/>
    <cellStyle name="Normal 4 2 3 2 2 8 2 3" xfId="37503" xr:uid="{00000000-0005-0000-0000-0000A0260000}"/>
    <cellStyle name="Normal 4 2 3 2 2 8 2 4" xfId="24093" xr:uid="{00000000-0005-0000-0000-0000A1260000}"/>
    <cellStyle name="Normal 4 2 3 2 2 8 3" xfId="9143" xr:uid="{00000000-0005-0000-0000-0000A2260000}"/>
    <cellStyle name="Normal 4 2 3 2 2 8 3 2" xfId="40489" xr:uid="{00000000-0005-0000-0000-0000A3260000}"/>
    <cellStyle name="Normal 4 2 3 2 2 8 3 3" xfId="27079" xr:uid="{00000000-0005-0000-0000-0000A4260000}"/>
    <cellStyle name="Normal 4 2 3 2 2 8 4" xfId="19677" xr:uid="{00000000-0005-0000-0000-0000A5260000}"/>
    <cellStyle name="Normal 4 2 3 2 2 8 5" xfId="34519" xr:uid="{00000000-0005-0000-0000-0000A6260000}"/>
    <cellStyle name="Normal 4 2 3 2 2 8 6" xfId="16691" xr:uid="{00000000-0005-0000-0000-0000A7260000}"/>
    <cellStyle name="Normal 4 2 3 2 2 9" xfId="4624" xr:uid="{00000000-0005-0000-0000-0000A8260000}"/>
    <cellStyle name="Normal 4 2 3 2 2 9 2" xfId="10658" xr:uid="{00000000-0005-0000-0000-0000A9260000}"/>
    <cellStyle name="Normal 4 2 3 2 2 9 2 2" xfId="41945" xr:uid="{00000000-0005-0000-0000-0000AA260000}"/>
    <cellStyle name="Normal 4 2 3 2 2 9 2 3" xfId="28535" xr:uid="{00000000-0005-0000-0000-0000AB260000}"/>
    <cellStyle name="Normal 4 2 3 2 2 9 3" xfId="22561" xr:uid="{00000000-0005-0000-0000-0000AC260000}"/>
    <cellStyle name="Normal 4 2 3 2 2 9 4" xfId="32987" xr:uid="{00000000-0005-0000-0000-0000AD260000}"/>
    <cellStyle name="Normal 4 2 3 2 2 9 5" xfId="15159" xr:uid="{00000000-0005-0000-0000-0000AE260000}"/>
    <cellStyle name="Normal 4 2 3 2 3" xfId="165" xr:uid="{00000000-0005-0000-0000-0000AF260000}"/>
    <cellStyle name="Normal 4 2 3 2 3 10" xfId="3188" xr:uid="{00000000-0005-0000-0000-0000B0260000}"/>
    <cellStyle name="Normal 4 2 3 2 3 10 2" xfId="35967" xr:uid="{00000000-0005-0000-0000-0000B1260000}"/>
    <cellStyle name="Normal 4 2 3 2 3 10 3" xfId="21125" xr:uid="{00000000-0005-0000-0000-0000B2260000}"/>
    <cellStyle name="Normal 4 2 3 2 3 11" xfId="7629" xr:uid="{00000000-0005-0000-0000-0000B3260000}"/>
    <cellStyle name="Normal 4 2 3 2 3 11 2" xfId="38975" xr:uid="{00000000-0005-0000-0000-0000B4260000}"/>
    <cellStyle name="Normal 4 2 3 2 3 11 3" xfId="25565" xr:uid="{00000000-0005-0000-0000-0000B5260000}"/>
    <cellStyle name="Normal 4 2 3 2 3 12" xfId="18163" xr:uid="{00000000-0005-0000-0000-0000B6260000}"/>
    <cellStyle name="Normal 4 2 3 2 3 13" xfId="31551" xr:uid="{00000000-0005-0000-0000-0000B7260000}"/>
    <cellStyle name="Normal 4 2 3 2 3 14" xfId="13723" xr:uid="{00000000-0005-0000-0000-0000B8260000}"/>
    <cellStyle name="Normal 4 2 3 2 3 2" xfId="387" xr:uid="{00000000-0005-0000-0000-0000B9260000}"/>
    <cellStyle name="Normal 4 2 3 2 3 2 10" xfId="13827" xr:uid="{00000000-0005-0000-0000-0000BA260000}"/>
    <cellStyle name="Normal 4 2 3 2 3 2 2" xfId="821" xr:uid="{00000000-0005-0000-0000-0000BB260000}"/>
    <cellStyle name="Normal 4 2 3 2 3 2 2 2" xfId="2857" xr:uid="{00000000-0005-0000-0000-0000BC260000}"/>
    <cellStyle name="Normal 4 2 3 2 3 2 2 2 2" xfId="7274" xr:uid="{00000000-0005-0000-0000-0000BD260000}"/>
    <cellStyle name="Normal 4 2 3 2 3 2 2 2 2 2" xfId="13307" xr:uid="{00000000-0005-0000-0000-0000BE260000}"/>
    <cellStyle name="Normal 4 2 3 2 3 2 2 2 2 2 2" xfId="44592" xr:uid="{00000000-0005-0000-0000-0000BF260000}"/>
    <cellStyle name="Normal 4 2 3 2 3 2 2 2 2 2 3" xfId="31182" xr:uid="{00000000-0005-0000-0000-0000C0260000}"/>
    <cellStyle name="Normal 4 2 3 2 3 2 2 2 2 3" xfId="38620" xr:uid="{00000000-0005-0000-0000-0000C1260000}"/>
    <cellStyle name="Normal 4 2 3 2 3 2 2 2 2 4" xfId="25210" xr:uid="{00000000-0005-0000-0000-0000C2260000}"/>
    <cellStyle name="Normal 4 2 3 2 3 2 2 2 3" xfId="10260" xr:uid="{00000000-0005-0000-0000-0000C3260000}"/>
    <cellStyle name="Normal 4 2 3 2 3 2 2 2 3 2" xfId="41606" xr:uid="{00000000-0005-0000-0000-0000C4260000}"/>
    <cellStyle name="Normal 4 2 3 2 3 2 2 2 3 3" xfId="28196" xr:uid="{00000000-0005-0000-0000-0000C5260000}"/>
    <cellStyle name="Normal 4 2 3 2 3 2 2 2 4" xfId="20794" xr:uid="{00000000-0005-0000-0000-0000C6260000}"/>
    <cellStyle name="Normal 4 2 3 2 3 2 2 2 5" xfId="35636" xr:uid="{00000000-0005-0000-0000-0000C7260000}"/>
    <cellStyle name="Normal 4 2 3 2 3 2 2 2 6" xfId="17808" xr:uid="{00000000-0005-0000-0000-0000C8260000}"/>
    <cellStyle name="Normal 4 2 3 2 3 2 2 3" xfId="5282" xr:uid="{00000000-0005-0000-0000-0000C9260000}"/>
    <cellStyle name="Normal 4 2 3 2 3 2 2 3 2" xfId="11316" xr:uid="{00000000-0005-0000-0000-0000CA260000}"/>
    <cellStyle name="Normal 4 2 3 2 3 2 2 3 2 2" xfId="42601" xr:uid="{00000000-0005-0000-0000-0000CB260000}"/>
    <cellStyle name="Normal 4 2 3 2 3 2 2 3 2 3" xfId="29191" xr:uid="{00000000-0005-0000-0000-0000CC260000}"/>
    <cellStyle name="Normal 4 2 3 2 3 2 2 3 3" xfId="23219" xr:uid="{00000000-0005-0000-0000-0000CD260000}"/>
    <cellStyle name="Normal 4 2 3 2 3 2 2 3 4" xfId="33645" xr:uid="{00000000-0005-0000-0000-0000CE260000}"/>
    <cellStyle name="Normal 4 2 3 2 3 2 2 3 5" xfId="15817" xr:uid="{00000000-0005-0000-0000-0000CF260000}"/>
    <cellStyle name="Normal 4 2 3 2 3 2 2 4" xfId="4287" xr:uid="{00000000-0005-0000-0000-0000D0260000}"/>
    <cellStyle name="Normal 4 2 3 2 3 2 2 4 2" xfId="37066" xr:uid="{00000000-0005-0000-0000-0000D1260000}"/>
    <cellStyle name="Normal 4 2 3 2 3 2 2 4 3" xfId="22224" xr:uid="{00000000-0005-0000-0000-0000D2260000}"/>
    <cellStyle name="Normal 4 2 3 2 3 2 2 5" xfId="8269" xr:uid="{00000000-0005-0000-0000-0000D3260000}"/>
    <cellStyle name="Normal 4 2 3 2 3 2 2 5 2" xfId="39615" xr:uid="{00000000-0005-0000-0000-0000D4260000}"/>
    <cellStyle name="Normal 4 2 3 2 3 2 2 5 3" xfId="26205" xr:uid="{00000000-0005-0000-0000-0000D5260000}"/>
    <cellStyle name="Normal 4 2 3 2 3 2 2 6" xfId="18803" xr:uid="{00000000-0005-0000-0000-0000D6260000}"/>
    <cellStyle name="Normal 4 2 3 2 3 2 2 7" xfId="32650" xr:uid="{00000000-0005-0000-0000-0000D7260000}"/>
    <cellStyle name="Normal 4 2 3 2 3 2 2 8" xfId="14822" xr:uid="{00000000-0005-0000-0000-0000D8260000}"/>
    <cellStyle name="Normal 4 2 3 2 3 2 3" xfId="1426" xr:uid="{00000000-0005-0000-0000-0000D9260000}"/>
    <cellStyle name="Normal 4 2 3 2 3 2 3 2" xfId="2423" xr:uid="{00000000-0005-0000-0000-0000DA260000}"/>
    <cellStyle name="Normal 4 2 3 2 3 2 3 2 2" xfId="6840" xr:uid="{00000000-0005-0000-0000-0000DB260000}"/>
    <cellStyle name="Normal 4 2 3 2 3 2 3 2 2 2" xfId="12873" xr:uid="{00000000-0005-0000-0000-0000DC260000}"/>
    <cellStyle name="Normal 4 2 3 2 3 2 3 2 2 2 2" xfId="44158" xr:uid="{00000000-0005-0000-0000-0000DD260000}"/>
    <cellStyle name="Normal 4 2 3 2 3 2 3 2 2 2 3" xfId="30748" xr:uid="{00000000-0005-0000-0000-0000DE260000}"/>
    <cellStyle name="Normal 4 2 3 2 3 2 3 2 2 3" xfId="38186" xr:uid="{00000000-0005-0000-0000-0000DF260000}"/>
    <cellStyle name="Normal 4 2 3 2 3 2 3 2 2 4" xfId="24776" xr:uid="{00000000-0005-0000-0000-0000E0260000}"/>
    <cellStyle name="Normal 4 2 3 2 3 2 3 2 3" xfId="9826" xr:uid="{00000000-0005-0000-0000-0000E1260000}"/>
    <cellStyle name="Normal 4 2 3 2 3 2 3 2 3 2" xfId="41172" xr:uid="{00000000-0005-0000-0000-0000E2260000}"/>
    <cellStyle name="Normal 4 2 3 2 3 2 3 2 3 3" xfId="27762" xr:uid="{00000000-0005-0000-0000-0000E3260000}"/>
    <cellStyle name="Normal 4 2 3 2 3 2 3 2 4" xfId="20360" xr:uid="{00000000-0005-0000-0000-0000E4260000}"/>
    <cellStyle name="Normal 4 2 3 2 3 2 3 2 5" xfId="35202" xr:uid="{00000000-0005-0000-0000-0000E5260000}"/>
    <cellStyle name="Normal 4 2 3 2 3 2 3 2 6" xfId="17374" xr:uid="{00000000-0005-0000-0000-0000E6260000}"/>
    <cellStyle name="Normal 4 2 3 2 3 2 3 3" xfId="5844" xr:uid="{00000000-0005-0000-0000-0000E7260000}"/>
    <cellStyle name="Normal 4 2 3 2 3 2 3 3 2" xfId="11877" xr:uid="{00000000-0005-0000-0000-0000E8260000}"/>
    <cellStyle name="Normal 4 2 3 2 3 2 3 3 2 2" xfId="43162" xr:uid="{00000000-0005-0000-0000-0000E9260000}"/>
    <cellStyle name="Normal 4 2 3 2 3 2 3 3 2 3" xfId="29752" xr:uid="{00000000-0005-0000-0000-0000EA260000}"/>
    <cellStyle name="Normal 4 2 3 2 3 2 3 3 3" xfId="23780" xr:uid="{00000000-0005-0000-0000-0000EB260000}"/>
    <cellStyle name="Normal 4 2 3 2 3 2 3 3 4" xfId="34206" xr:uid="{00000000-0005-0000-0000-0000EC260000}"/>
    <cellStyle name="Normal 4 2 3 2 3 2 3 3 5" xfId="16378" xr:uid="{00000000-0005-0000-0000-0000ED260000}"/>
    <cellStyle name="Normal 4 2 3 2 3 2 3 4" xfId="3853" xr:uid="{00000000-0005-0000-0000-0000EE260000}"/>
    <cellStyle name="Normal 4 2 3 2 3 2 3 4 2" xfId="36632" xr:uid="{00000000-0005-0000-0000-0000EF260000}"/>
    <cellStyle name="Normal 4 2 3 2 3 2 3 4 3" xfId="21790" xr:uid="{00000000-0005-0000-0000-0000F0260000}"/>
    <cellStyle name="Normal 4 2 3 2 3 2 3 5" xfId="8830" xr:uid="{00000000-0005-0000-0000-0000F1260000}"/>
    <cellStyle name="Normal 4 2 3 2 3 2 3 5 2" xfId="40176" xr:uid="{00000000-0005-0000-0000-0000F2260000}"/>
    <cellStyle name="Normal 4 2 3 2 3 2 3 5 3" xfId="26766" xr:uid="{00000000-0005-0000-0000-0000F3260000}"/>
    <cellStyle name="Normal 4 2 3 2 3 2 3 6" xfId="19364" xr:uid="{00000000-0005-0000-0000-0000F4260000}"/>
    <cellStyle name="Normal 4 2 3 2 3 2 3 7" xfId="32216" xr:uid="{00000000-0005-0000-0000-0000F5260000}"/>
    <cellStyle name="Normal 4 2 3 2 3 2 3 8" xfId="14388" xr:uid="{00000000-0005-0000-0000-0000F6260000}"/>
    <cellStyle name="Normal 4 2 3 2 3 2 4" xfId="1861" xr:uid="{00000000-0005-0000-0000-0000F7260000}"/>
    <cellStyle name="Normal 4 2 3 2 3 2 4 2" xfId="6279" xr:uid="{00000000-0005-0000-0000-0000F8260000}"/>
    <cellStyle name="Normal 4 2 3 2 3 2 4 2 2" xfId="12312" xr:uid="{00000000-0005-0000-0000-0000F9260000}"/>
    <cellStyle name="Normal 4 2 3 2 3 2 4 2 2 2" xfId="43597" xr:uid="{00000000-0005-0000-0000-0000FA260000}"/>
    <cellStyle name="Normal 4 2 3 2 3 2 4 2 2 3" xfId="30187" xr:uid="{00000000-0005-0000-0000-0000FB260000}"/>
    <cellStyle name="Normal 4 2 3 2 3 2 4 2 3" xfId="37625" xr:uid="{00000000-0005-0000-0000-0000FC260000}"/>
    <cellStyle name="Normal 4 2 3 2 3 2 4 2 4" xfId="24215" xr:uid="{00000000-0005-0000-0000-0000FD260000}"/>
    <cellStyle name="Normal 4 2 3 2 3 2 4 3" xfId="9265" xr:uid="{00000000-0005-0000-0000-0000FE260000}"/>
    <cellStyle name="Normal 4 2 3 2 3 2 4 3 2" xfId="40611" xr:uid="{00000000-0005-0000-0000-0000FF260000}"/>
    <cellStyle name="Normal 4 2 3 2 3 2 4 3 3" xfId="27201" xr:uid="{00000000-0005-0000-0000-000000270000}"/>
    <cellStyle name="Normal 4 2 3 2 3 2 4 4" xfId="19799" xr:uid="{00000000-0005-0000-0000-000001270000}"/>
    <cellStyle name="Normal 4 2 3 2 3 2 4 5" xfId="34641" xr:uid="{00000000-0005-0000-0000-000002270000}"/>
    <cellStyle name="Normal 4 2 3 2 3 2 4 6" xfId="16813" xr:uid="{00000000-0005-0000-0000-000003270000}"/>
    <cellStyle name="Normal 4 2 3 2 3 2 5" xfId="4848" xr:uid="{00000000-0005-0000-0000-000004270000}"/>
    <cellStyle name="Normal 4 2 3 2 3 2 5 2" xfId="10883" xr:uid="{00000000-0005-0000-0000-000005270000}"/>
    <cellStyle name="Normal 4 2 3 2 3 2 5 2 2" xfId="42168" xr:uid="{00000000-0005-0000-0000-000006270000}"/>
    <cellStyle name="Normal 4 2 3 2 3 2 5 2 3" xfId="28758" xr:uid="{00000000-0005-0000-0000-000007270000}"/>
    <cellStyle name="Normal 4 2 3 2 3 2 5 3" xfId="22785" xr:uid="{00000000-0005-0000-0000-000008270000}"/>
    <cellStyle name="Normal 4 2 3 2 3 2 5 4" xfId="33211" xr:uid="{00000000-0005-0000-0000-000009270000}"/>
    <cellStyle name="Normal 4 2 3 2 3 2 5 5" xfId="15383" xr:uid="{00000000-0005-0000-0000-00000A270000}"/>
    <cellStyle name="Normal 4 2 3 2 3 2 6" xfId="3292" xr:uid="{00000000-0005-0000-0000-00000B270000}"/>
    <cellStyle name="Normal 4 2 3 2 3 2 6 2" xfId="36071" xr:uid="{00000000-0005-0000-0000-00000C270000}"/>
    <cellStyle name="Normal 4 2 3 2 3 2 6 3" xfId="21229" xr:uid="{00000000-0005-0000-0000-00000D270000}"/>
    <cellStyle name="Normal 4 2 3 2 3 2 7" xfId="7835" xr:uid="{00000000-0005-0000-0000-00000E270000}"/>
    <cellStyle name="Normal 4 2 3 2 3 2 7 2" xfId="39181" xr:uid="{00000000-0005-0000-0000-00000F270000}"/>
    <cellStyle name="Normal 4 2 3 2 3 2 7 3" xfId="25771" xr:uid="{00000000-0005-0000-0000-000010270000}"/>
    <cellStyle name="Normal 4 2 3 2 3 2 8" xfId="18369" xr:uid="{00000000-0005-0000-0000-000011270000}"/>
    <cellStyle name="Normal 4 2 3 2 3 2 9" xfId="31655" xr:uid="{00000000-0005-0000-0000-000012270000}"/>
    <cellStyle name="Normal 4 2 3 2 3 3" xfId="489" xr:uid="{00000000-0005-0000-0000-000013270000}"/>
    <cellStyle name="Normal 4 2 3 2 3 3 10" xfId="13929" xr:uid="{00000000-0005-0000-0000-000014270000}"/>
    <cellStyle name="Normal 4 2 3 2 3 3 2" xfId="923" xr:uid="{00000000-0005-0000-0000-000015270000}"/>
    <cellStyle name="Normal 4 2 3 2 3 3 2 2" xfId="2959" xr:uid="{00000000-0005-0000-0000-000016270000}"/>
    <cellStyle name="Normal 4 2 3 2 3 3 2 2 2" xfId="7376" xr:uid="{00000000-0005-0000-0000-000017270000}"/>
    <cellStyle name="Normal 4 2 3 2 3 3 2 2 2 2" xfId="13409" xr:uid="{00000000-0005-0000-0000-000018270000}"/>
    <cellStyle name="Normal 4 2 3 2 3 3 2 2 2 2 2" xfId="44694" xr:uid="{00000000-0005-0000-0000-000019270000}"/>
    <cellStyle name="Normal 4 2 3 2 3 3 2 2 2 2 3" xfId="31284" xr:uid="{00000000-0005-0000-0000-00001A270000}"/>
    <cellStyle name="Normal 4 2 3 2 3 3 2 2 2 3" xfId="38722" xr:uid="{00000000-0005-0000-0000-00001B270000}"/>
    <cellStyle name="Normal 4 2 3 2 3 3 2 2 2 4" xfId="25312" xr:uid="{00000000-0005-0000-0000-00001C270000}"/>
    <cellStyle name="Normal 4 2 3 2 3 3 2 2 3" xfId="10362" xr:uid="{00000000-0005-0000-0000-00001D270000}"/>
    <cellStyle name="Normal 4 2 3 2 3 3 2 2 3 2" xfId="41708" xr:uid="{00000000-0005-0000-0000-00001E270000}"/>
    <cellStyle name="Normal 4 2 3 2 3 3 2 2 3 3" xfId="28298" xr:uid="{00000000-0005-0000-0000-00001F270000}"/>
    <cellStyle name="Normal 4 2 3 2 3 3 2 2 4" xfId="20896" xr:uid="{00000000-0005-0000-0000-000020270000}"/>
    <cellStyle name="Normal 4 2 3 2 3 3 2 2 5" xfId="35738" xr:uid="{00000000-0005-0000-0000-000021270000}"/>
    <cellStyle name="Normal 4 2 3 2 3 3 2 2 6" xfId="17910" xr:uid="{00000000-0005-0000-0000-000022270000}"/>
    <cellStyle name="Normal 4 2 3 2 3 3 2 3" xfId="5384" xr:uid="{00000000-0005-0000-0000-000023270000}"/>
    <cellStyle name="Normal 4 2 3 2 3 3 2 3 2" xfId="11418" xr:uid="{00000000-0005-0000-0000-000024270000}"/>
    <cellStyle name="Normal 4 2 3 2 3 3 2 3 2 2" xfId="42703" xr:uid="{00000000-0005-0000-0000-000025270000}"/>
    <cellStyle name="Normal 4 2 3 2 3 3 2 3 2 3" xfId="29293" xr:uid="{00000000-0005-0000-0000-000026270000}"/>
    <cellStyle name="Normal 4 2 3 2 3 3 2 3 3" xfId="23321" xr:uid="{00000000-0005-0000-0000-000027270000}"/>
    <cellStyle name="Normal 4 2 3 2 3 3 2 3 4" xfId="33747" xr:uid="{00000000-0005-0000-0000-000028270000}"/>
    <cellStyle name="Normal 4 2 3 2 3 3 2 3 5" xfId="15919" xr:uid="{00000000-0005-0000-0000-000029270000}"/>
    <cellStyle name="Normal 4 2 3 2 3 3 2 4" xfId="4389" xr:uid="{00000000-0005-0000-0000-00002A270000}"/>
    <cellStyle name="Normal 4 2 3 2 3 3 2 4 2" xfId="37168" xr:uid="{00000000-0005-0000-0000-00002B270000}"/>
    <cellStyle name="Normal 4 2 3 2 3 3 2 4 3" xfId="22326" xr:uid="{00000000-0005-0000-0000-00002C270000}"/>
    <cellStyle name="Normal 4 2 3 2 3 3 2 5" xfId="8371" xr:uid="{00000000-0005-0000-0000-00002D270000}"/>
    <cellStyle name="Normal 4 2 3 2 3 3 2 5 2" xfId="39717" xr:uid="{00000000-0005-0000-0000-00002E270000}"/>
    <cellStyle name="Normal 4 2 3 2 3 3 2 5 3" xfId="26307" xr:uid="{00000000-0005-0000-0000-00002F270000}"/>
    <cellStyle name="Normal 4 2 3 2 3 3 2 6" xfId="18905" xr:uid="{00000000-0005-0000-0000-000030270000}"/>
    <cellStyle name="Normal 4 2 3 2 3 3 2 7" xfId="32752" xr:uid="{00000000-0005-0000-0000-000031270000}"/>
    <cellStyle name="Normal 4 2 3 2 3 3 2 8" xfId="14924" xr:uid="{00000000-0005-0000-0000-000032270000}"/>
    <cellStyle name="Normal 4 2 3 2 3 3 3" xfId="1528" xr:uid="{00000000-0005-0000-0000-000033270000}"/>
    <cellStyle name="Normal 4 2 3 2 3 3 3 2" xfId="2525" xr:uid="{00000000-0005-0000-0000-000034270000}"/>
    <cellStyle name="Normal 4 2 3 2 3 3 3 2 2" xfId="6942" xr:uid="{00000000-0005-0000-0000-000035270000}"/>
    <cellStyle name="Normal 4 2 3 2 3 3 3 2 2 2" xfId="12975" xr:uid="{00000000-0005-0000-0000-000036270000}"/>
    <cellStyle name="Normal 4 2 3 2 3 3 3 2 2 2 2" xfId="44260" xr:uid="{00000000-0005-0000-0000-000037270000}"/>
    <cellStyle name="Normal 4 2 3 2 3 3 3 2 2 2 3" xfId="30850" xr:uid="{00000000-0005-0000-0000-000038270000}"/>
    <cellStyle name="Normal 4 2 3 2 3 3 3 2 2 3" xfId="38288" xr:uid="{00000000-0005-0000-0000-000039270000}"/>
    <cellStyle name="Normal 4 2 3 2 3 3 3 2 2 4" xfId="24878" xr:uid="{00000000-0005-0000-0000-00003A270000}"/>
    <cellStyle name="Normal 4 2 3 2 3 3 3 2 3" xfId="9928" xr:uid="{00000000-0005-0000-0000-00003B270000}"/>
    <cellStyle name="Normal 4 2 3 2 3 3 3 2 3 2" xfId="41274" xr:uid="{00000000-0005-0000-0000-00003C270000}"/>
    <cellStyle name="Normal 4 2 3 2 3 3 3 2 3 3" xfId="27864" xr:uid="{00000000-0005-0000-0000-00003D270000}"/>
    <cellStyle name="Normal 4 2 3 2 3 3 3 2 4" xfId="20462" xr:uid="{00000000-0005-0000-0000-00003E270000}"/>
    <cellStyle name="Normal 4 2 3 2 3 3 3 2 5" xfId="35304" xr:uid="{00000000-0005-0000-0000-00003F270000}"/>
    <cellStyle name="Normal 4 2 3 2 3 3 3 2 6" xfId="17476" xr:uid="{00000000-0005-0000-0000-000040270000}"/>
    <cellStyle name="Normal 4 2 3 2 3 3 3 3" xfId="5946" xr:uid="{00000000-0005-0000-0000-000041270000}"/>
    <cellStyle name="Normal 4 2 3 2 3 3 3 3 2" xfId="11979" xr:uid="{00000000-0005-0000-0000-000042270000}"/>
    <cellStyle name="Normal 4 2 3 2 3 3 3 3 2 2" xfId="43264" xr:uid="{00000000-0005-0000-0000-000043270000}"/>
    <cellStyle name="Normal 4 2 3 2 3 3 3 3 2 3" xfId="29854" xr:uid="{00000000-0005-0000-0000-000044270000}"/>
    <cellStyle name="Normal 4 2 3 2 3 3 3 3 3" xfId="23882" xr:uid="{00000000-0005-0000-0000-000045270000}"/>
    <cellStyle name="Normal 4 2 3 2 3 3 3 3 4" xfId="34308" xr:uid="{00000000-0005-0000-0000-000046270000}"/>
    <cellStyle name="Normal 4 2 3 2 3 3 3 3 5" xfId="16480" xr:uid="{00000000-0005-0000-0000-000047270000}"/>
    <cellStyle name="Normal 4 2 3 2 3 3 3 4" xfId="3955" xr:uid="{00000000-0005-0000-0000-000048270000}"/>
    <cellStyle name="Normal 4 2 3 2 3 3 3 4 2" xfId="36734" xr:uid="{00000000-0005-0000-0000-000049270000}"/>
    <cellStyle name="Normal 4 2 3 2 3 3 3 4 3" xfId="21892" xr:uid="{00000000-0005-0000-0000-00004A270000}"/>
    <cellStyle name="Normal 4 2 3 2 3 3 3 5" xfId="8932" xr:uid="{00000000-0005-0000-0000-00004B270000}"/>
    <cellStyle name="Normal 4 2 3 2 3 3 3 5 2" xfId="40278" xr:uid="{00000000-0005-0000-0000-00004C270000}"/>
    <cellStyle name="Normal 4 2 3 2 3 3 3 5 3" xfId="26868" xr:uid="{00000000-0005-0000-0000-00004D270000}"/>
    <cellStyle name="Normal 4 2 3 2 3 3 3 6" xfId="19466" xr:uid="{00000000-0005-0000-0000-00004E270000}"/>
    <cellStyle name="Normal 4 2 3 2 3 3 3 7" xfId="32318" xr:uid="{00000000-0005-0000-0000-00004F270000}"/>
    <cellStyle name="Normal 4 2 3 2 3 3 3 8" xfId="14490" xr:uid="{00000000-0005-0000-0000-000050270000}"/>
    <cellStyle name="Normal 4 2 3 2 3 3 4" xfId="1963" xr:uid="{00000000-0005-0000-0000-000051270000}"/>
    <cellStyle name="Normal 4 2 3 2 3 3 4 2" xfId="6381" xr:uid="{00000000-0005-0000-0000-000052270000}"/>
    <cellStyle name="Normal 4 2 3 2 3 3 4 2 2" xfId="12414" xr:uid="{00000000-0005-0000-0000-000053270000}"/>
    <cellStyle name="Normal 4 2 3 2 3 3 4 2 2 2" xfId="43699" xr:uid="{00000000-0005-0000-0000-000054270000}"/>
    <cellStyle name="Normal 4 2 3 2 3 3 4 2 2 3" xfId="30289" xr:uid="{00000000-0005-0000-0000-000055270000}"/>
    <cellStyle name="Normal 4 2 3 2 3 3 4 2 3" xfId="37727" xr:uid="{00000000-0005-0000-0000-000056270000}"/>
    <cellStyle name="Normal 4 2 3 2 3 3 4 2 4" xfId="24317" xr:uid="{00000000-0005-0000-0000-000057270000}"/>
    <cellStyle name="Normal 4 2 3 2 3 3 4 3" xfId="9367" xr:uid="{00000000-0005-0000-0000-000058270000}"/>
    <cellStyle name="Normal 4 2 3 2 3 3 4 3 2" xfId="40713" xr:uid="{00000000-0005-0000-0000-000059270000}"/>
    <cellStyle name="Normal 4 2 3 2 3 3 4 3 3" xfId="27303" xr:uid="{00000000-0005-0000-0000-00005A270000}"/>
    <cellStyle name="Normal 4 2 3 2 3 3 4 4" xfId="19901" xr:uid="{00000000-0005-0000-0000-00005B270000}"/>
    <cellStyle name="Normal 4 2 3 2 3 3 4 5" xfId="34743" xr:uid="{00000000-0005-0000-0000-00005C270000}"/>
    <cellStyle name="Normal 4 2 3 2 3 3 4 6" xfId="16915" xr:uid="{00000000-0005-0000-0000-00005D270000}"/>
    <cellStyle name="Normal 4 2 3 2 3 3 5" xfId="4950" xr:uid="{00000000-0005-0000-0000-00005E270000}"/>
    <cellStyle name="Normal 4 2 3 2 3 3 5 2" xfId="10985" xr:uid="{00000000-0005-0000-0000-00005F270000}"/>
    <cellStyle name="Normal 4 2 3 2 3 3 5 2 2" xfId="42270" xr:uid="{00000000-0005-0000-0000-000060270000}"/>
    <cellStyle name="Normal 4 2 3 2 3 3 5 2 3" xfId="28860" xr:uid="{00000000-0005-0000-0000-000061270000}"/>
    <cellStyle name="Normal 4 2 3 2 3 3 5 3" xfId="22887" xr:uid="{00000000-0005-0000-0000-000062270000}"/>
    <cellStyle name="Normal 4 2 3 2 3 3 5 4" xfId="33313" xr:uid="{00000000-0005-0000-0000-000063270000}"/>
    <cellStyle name="Normal 4 2 3 2 3 3 5 5" xfId="15485" xr:uid="{00000000-0005-0000-0000-000064270000}"/>
    <cellStyle name="Normal 4 2 3 2 3 3 6" xfId="3394" xr:uid="{00000000-0005-0000-0000-000065270000}"/>
    <cellStyle name="Normal 4 2 3 2 3 3 6 2" xfId="36173" xr:uid="{00000000-0005-0000-0000-000066270000}"/>
    <cellStyle name="Normal 4 2 3 2 3 3 6 3" xfId="21331" xr:uid="{00000000-0005-0000-0000-000067270000}"/>
    <cellStyle name="Normal 4 2 3 2 3 3 7" xfId="7937" xr:uid="{00000000-0005-0000-0000-000068270000}"/>
    <cellStyle name="Normal 4 2 3 2 3 3 7 2" xfId="39283" xr:uid="{00000000-0005-0000-0000-000069270000}"/>
    <cellStyle name="Normal 4 2 3 2 3 3 7 3" xfId="25873" xr:uid="{00000000-0005-0000-0000-00006A270000}"/>
    <cellStyle name="Normal 4 2 3 2 3 3 8" xfId="18471" xr:uid="{00000000-0005-0000-0000-00006B270000}"/>
    <cellStyle name="Normal 4 2 3 2 3 3 9" xfId="31757" xr:uid="{00000000-0005-0000-0000-00006C270000}"/>
    <cellStyle name="Normal 4 2 3 2 3 4" xfId="615" xr:uid="{00000000-0005-0000-0000-00006D270000}"/>
    <cellStyle name="Normal 4 2 3 2 3 4 10" xfId="14055" xr:uid="{00000000-0005-0000-0000-00006E270000}"/>
    <cellStyle name="Normal 4 2 3 2 3 4 2" xfId="1049" xr:uid="{00000000-0005-0000-0000-00006F270000}"/>
    <cellStyle name="Normal 4 2 3 2 3 4 2 2" xfId="3085" xr:uid="{00000000-0005-0000-0000-000070270000}"/>
    <cellStyle name="Normal 4 2 3 2 3 4 2 2 2" xfId="7502" xr:uid="{00000000-0005-0000-0000-000071270000}"/>
    <cellStyle name="Normal 4 2 3 2 3 4 2 2 2 2" xfId="13535" xr:uid="{00000000-0005-0000-0000-000072270000}"/>
    <cellStyle name="Normal 4 2 3 2 3 4 2 2 2 2 2" xfId="44820" xr:uid="{00000000-0005-0000-0000-000073270000}"/>
    <cellStyle name="Normal 4 2 3 2 3 4 2 2 2 2 3" xfId="31410" xr:uid="{00000000-0005-0000-0000-000074270000}"/>
    <cellStyle name="Normal 4 2 3 2 3 4 2 2 2 3" xfId="38848" xr:uid="{00000000-0005-0000-0000-000075270000}"/>
    <cellStyle name="Normal 4 2 3 2 3 4 2 2 2 4" xfId="25438" xr:uid="{00000000-0005-0000-0000-000076270000}"/>
    <cellStyle name="Normal 4 2 3 2 3 4 2 2 3" xfId="10488" xr:uid="{00000000-0005-0000-0000-000077270000}"/>
    <cellStyle name="Normal 4 2 3 2 3 4 2 2 3 2" xfId="41834" xr:uid="{00000000-0005-0000-0000-000078270000}"/>
    <cellStyle name="Normal 4 2 3 2 3 4 2 2 3 3" xfId="28424" xr:uid="{00000000-0005-0000-0000-000079270000}"/>
    <cellStyle name="Normal 4 2 3 2 3 4 2 2 4" xfId="21022" xr:uid="{00000000-0005-0000-0000-00007A270000}"/>
    <cellStyle name="Normal 4 2 3 2 3 4 2 2 5" xfId="35864" xr:uid="{00000000-0005-0000-0000-00007B270000}"/>
    <cellStyle name="Normal 4 2 3 2 3 4 2 2 6" xfId="18036" xr:uid="{00000000-0005-0000-0000-00007C270000}"/>
    <cellStyle name="Normal 4 2 3 2 3 4 2 3" xfId="5510" xr:uid="{00000000-0005-0000-0000-00007D270000}"/>
    <cellStyle name="Normal 4 2 3 2 3 4 2 3 2" xfId="11544" xr:uid="{00000000-0005-0000-0000-00007E270000}"/>
    <cellStyle name="Normal 4 2 3 2 3 4 2 3 2 2" xfId="42829" xr:uid="{00000000-0005-0000-0000-00007F270000}"/>
    <cellStyle name="Normal 4 2 3 2 3 4 2 3 2 3" xfId="29419" xr:uid="{00000000-0005-0000-0000-000080270000}"/>
    <cellStyle name="Normal 4 2 3 2 3 4 2 3 3" xfId="23447" xr:uid="{00000000-0005-0000-0000-000081270000}"/>
    <cellStyle name="Normal 4 2 3 2 3 4 2 3 4" xfId="33873" xr:uid="{00000000-0005-0000-0000-000082270000}"/>
    <cellStyle name="Normal 4 2 3 2 3 4 2 3 5" xfId="16045" xr:uid="{00000000-0005-0000-0000-000083270000}"/>
    <cellStyle name="Normal 4 2 3 2 3 4 2 4" xfId="4515" xr:uid="{00000000-0005-0000-0000-000084270000}"/>
    <cellStyle name="Normal 4 2 3 2 3 4 2 4 2" xfId="37294" xr:uid="{00000000-0005-0000-0000-000085270000}"/>
    <cellStyle name="Normal 4 2 3 2 3 4 2 4 3" xfId="22452" xr:uid="{00000000-0005-0000-0000-000086270000}"/>
    <cellStyle name="Normal 4 2 3 2 3 4 2 5" xfId="8497" xr:uid="{00000000-0005-0000-0000-000087270000}"/>
    <cellStyle name="Normal 4 2 3 2 3 4 2 5 2" xfId="39843" xr:uid="{00000000-0005-0000-0000-000088270000}"/>
    <cellStyle name="Normal 4 2 3 2 3 4 2 5 3" xfId="26433" xr:uid="{00000000-0005-0000-0000-000089270000}"/>
    <cellStyle name="Normal 4 2 3 2 3 4 2 6" xfId="19031" xr:uid="{00000000-0005-0000-0000-00008A270000}"/>
    <cellStyle name="Normal 4 2 3 2 3 4 2 7" xfId="32878" xr:uid="{00000000-0005-0000-0000-00008B270000}"/>
    <cellStyle name="Normal 4 2 3 2 3 4 2 8" xfId="15050" xr:uid="{00000000-0005-0000-0000-00008C270000}"/>
    <cellStyle name="Normal 4 2 3 2 3 4 3" xfId="1654" xr:uid="{00000000-0005-0000-0000-00008D270000}"/>
    <cellStyle name="Normal 4 2 3 2 3 4 3 2" xfId="2651" xr:uid="{00000000-0005-0000-0000-00008E270000}"/>
    <cellStyle name="Normal 4 2 3 2 3 4 3 2 2" xfId="7068" xr:uid="{00000000-0005-0000-0000-00008F270000}"/>
    <cellStyle name="Normal 4 2 3 2 3 4 3 2 2 2" xfId="13101" xr:uid="{00000000-0005-0000-0000-000090270000}"/>
    <cellStyle name="Normal 4 2 3 2 3 4 3 2 2 2 2" xfId="44386" xr:uid="{00000000-0005-0000-0000-000091270000}"/>
    <cellStyle name="Normal 4 2 3 2 3 4 3 2 2 2 3" xfId="30976" xr:uid="{00000000-0005-0000-0000-000092270000}"/>
    <cellStyle name="Normal 4 2 3 2 3 4 3 2 2 3" xfId="38414" xr:uid="{00000000-0005-0000-0000-000093270000}"/>
    <cellStyle name="Normal 4 2 3 2 3 4 3 2 2 4" xfId="25004" xr:uid="{00000000-0005-0000-0000-000094270000}"/>
    <cellStyle name="Normal 4 2 3 2 3 4 3 2 3" xfId="10054" xr:uid="{00000000-0005-0000-0000-000095270000}"/>
    <cellStyle name="Normal 4 2 3 2 3 4 3 2 3 2" xfId="41400" xr:uid="{00000000-0005-0000-0000-000096270000}"/>
    <cellStyle name="Normal 4 2 3 2 3 4 3 2 3 3" xfId="27990" xr:uid="{00000000-0005-0000-0000-000097270000}"/>
    <cellStyle name="Normal 4 2 3 2 3 4 3 2 4" xfId="20588" xr:uid="{00000000-0005-0000-0000-000098270000}"/>
    <cellStyle name="Normal 4 2 3 2 3 4 3 2 5" xfId="35430" xr:uid="{00000000-0005-0000-0000-000099270000}"/>
    <cellStyle name="Normal 4 2 3 2 3 4 3 2 6" xfId="17602" xr:uid="{00000000-0005-0000-0000-00009A270000}"/>
    <cellStyle name="Normal 4 2 3 2 3 4 3 3" xfId="6072" xr:uid="{00000000-0005-0000-0000-00009B270000}"/>
    <cellStyle name="Normal 4 2 3 2 3 4 3 3 2" xfId="12105" xr:uid="{00000000-0005-0000-0000-00009C270000}"/>
    <cellStyle name="Normal 4 2 3 2 3 4 3 3 2 2" xfId="43390" xr:uid="{00000000-0005-0000-0000-00009D270000}"/>
    <cellStyle name="Normal 4 2 3 2 3 4 3 3 2 3" xfId="29980" xr:uid="{00000000-0005-0000-0000-00009E270000}"/>
    <cellStyle name="Normal 4 2 3 2 3 4 3 3 3" xfId="24008" xr:uid="{00000000-0005-0000-0000-00009F270000}"/>
    <cellStyle name="Normal 4 2 3 2 3 4 3 3 4" xfId="34434" xr:uid="{00000000-0005-0000-0000-0000A0270000}"/>
    <cellStyle name="Normal 4 2 3 2 3 4 3 3 5" xfId="16606" xr:uid="{00000000-0005-0000-0000-0000A1270000}"/>
    <cellStyle name="Normal 4 2 3 2 3 4 3 4" xfId="4081" xr:uid="{00000000-0005-0000-0000-0000A2270000}"/>
    <cellStyle name="Normal 4 2 3 2 3 4 3 4 2" xfId="36860" xr:uid="{00000000-0005-0000-0000-0000A3270000}"/>
    <cellStyle name="Normal 4 2 3 2 3 4 3 4 3" xfId="22018" xr:uid="{00000000-0005-0000-0000-0000A4270000}"/>
    <cellStyle name="Normal 4 2 3 2 3 4 3 5" xfId="9058" xr:uid="{00000000-0005-0000-0000-0000A5270000}"/>
    <cellStyle name="Normal 4 2 3 2 3 4 3 5 2" xfId="40404" xr:uid="{00000000-0005-0000-0000-0000A6270000}"/>
    <cellStyle name="Normal 4 2 3 2 3 4 3 5 3" xfId="26994" xr:uid="{00000000-0005-0000-0000-0000A7270000}"/>
    <cellStyle name="Normal 4 2 3 2 3 4 3 6" xfId="19592" xr:uid="{00000000-0005-0000-0000-0000A8270000}"/>
    <cellStyle name="Normal 4 2 3 2 3 4 3 7" xfId="32444" xr:uid="{00000000-0005-0000-0000-0000A9270000}"/>
    <cellStyle name="Normal 4 2 3 2 3 4 3 8" xfId="14616" xr:uid="{00000000-0005-0000-0000-0000AA270000}"/>
    <cellStyle name="Normal 4 2 3 2 3 4 4" xfId="2089" xr:uid="{00000000-0005-0000-0000-0000AB270000}"/>
    <cellStyle name="Normal 4 2 3 2 3 4 4 2" xfId="6507" xr:uid="{00000000-0005-0000-0000-0000AC270000}"/>
    <cellStyle name="Normal 4 2 3 2 3 4 4 2 2" xfId="12540" xr:uid="{00000000-0005-0000-0000-0000AD270000}"/>
    <cellStyle name="Normal 4 2 3 2 3 4 4 2 2 2" xfId="43825" xr:uid="{00000000-0005-0000-0000-0000AE270000}"/>
    <cellStyle name="Normal 4 2 3 2 3 4 4 2 2 3" xfId="30415" xr:uid="{00000000-0005-0000-0000-0000AF270000}"/>
    <cellStyle name="Normal 4 2 3 2 3 4 4 2 3" xfId="37853" xr:uid="{00000000-0005-0000-0000-0000B0270000}"/>
    <cellStyle name="Normal 4 2 3 2 3 4 4 2 4" xfId="24443" xr:uid="{00000000-0005-0000-0000-0000B1270000}"/>
    <cellStyle name="Normal 4 2 3 2 3 4 4 3" xfId="9493" xr:uid="{00000000-0005-0000-0000-0000B2270000}"/>
    <cellStyle name="Normal 4 2 3 2 3 4 4 3 2" xfId="40839" xr:uid="{00000000-0005-0000-0000-0000B3270000}"/>
    <cellStyle name="Normal 4 2 3 2 3 4 4 3 3" xfId="27429" xr:uid="{00000000-0005-0000-0000-0000B4270000}"/>
    <cellStyle name="Normal 4 2 3 2 3 4 4 4" xfId="20027" xr:uid="{00000000-0005-0000-0000-0000B5270000}"/>
    <cellStyle name="Normal 4 2 3 2 3 4 4 5" xfId="34869" xr:uid="{00000000-0005-0000-0000-0000B6270000}"/>
    <cellStyle name="Normal 4 2 3 2 3 4 4 6" xfId="17041" xr:uid="{00000000-0005-0000-0000-0000B7270000}"/>
    <cellStyle name="Normal 4 2 3 2 3 4 5" xfId="5076" xr:uid="{00000000-0005-0000-0000-0000B8270000}"/>
    <cellStyle name="Normal 4 2 3 2 3 4 5 2" xfId="11111" xr:uid="{00000000-0005-0000-0000-0000B9270000}"/>
    <cellStyle name="Normal 4 2 3 2 3 4 5 2 2" xfId="42396" xr:uid="{00000000-0005-0000-0000-0000BA270000}"/>
    <cellStyle name="Normal 4 2 3 2 3 4 5 2 3" xfId="28986" xr:uid="{00000000-0005-0000-0000-0000BB270000}"/>
    <cellStyle name="Normal 4 2 3 2 3 4 5 3" xfId="23013" xr:uid="{00000000-0005-0000-0000-0000BC270000}"/>
    <cellStyle name="Normal 4 2 3 2 3 4 5 4" xfId="33439" xr:uid="{00000000-0005-0000-0000-0000BD270000}"/>
    <cellStyle name="Normal 4 2 3 2 3 4 5 5" xfId="15611" xr:uid="{00000000-0005-0000-0000-0000BE270000}"/>
    <cellStyle name="Normal 4 2 3 2 3 4 6" xfId="3520" xr:uid="{00000000-0005-0000-0000-0000BF270000}"/>
    <cellStyle name="Normal 4 2 3 2 3 4 6 2" xfId="36299" xr:uid="{00000000-0005-0000-0000-0000C0270000}"/>
    <cellStyle name="Normal 4 2 3 2 3 4 6 3" xfId="21457" xr:uid="{00000000-0005-0000-0000-0000C1270000}"/>
    <cellStyle name="Normal 4 2 3 2 3 4 7" xfId="8063" xr:uid="{00000000-0005-0000-0000-0000C2270000}"/>
    <cellStyle name="Normal 4 2 3 2 3 4 7 2" xfId="39409" xr:uid="{00000000-0005-0000-0000-0000C3270000}"/>
    <cellStyle name="Normal 4 2 3 2 3 4 7 3" xfId="25999" xr:uid="{00000000-0005-0000-0000-0000C4270000}"/>
    <cellStyle name="Normal 4 2 3 2 3 4 8" xfId="18597" xr:uid="{00000000-0005-0000-0000-0000C5270000}"/>
    <cellStyle name="Normal 4 2 3 2 3 4 9" xfId="31883" xr:uid="{00000000-0005-0000-0000-0000C6270000}"/>
    <cellStyle name="Normal 4 2 3 2 3 5" xfId="267" xr:uid="{00000000-0005-0000-0000-0000C7270000}"/>
    <cellStyle name="Normal 4 2 3 2 3 5 2" xfId="1322" xr:uid="{00000000-0005-0000-0000-0000C8270000}"/>
    <cellStyle name="Normal 4 2 3 2 3 5 2 2" xfId="5740" xr:uid="{00000000-0005-0000-0000-0000C9270000}"/>
    <cellStyle name="Normal 4 2 3 2 3 5 2 2 2" xfId="11773" xr:uid="{00000000-0005-0000-0000-0000CA270000}"/>
    <cellStyle name="Normal 4 2 3 2 3 5 2 2 2 2" xfId="43058" xr:uid="{00000000-0005-0000-0000-0000CB270000}"/>
    <cellStyle name="Normal 4 2 3 2 3 5 2 2 2 3" xfId="29648" xr:uid="{00000000-0005-0000-0000-0000CC270000}"/>
    <cellStyle name="Normal 4 2 3 2 3 5 2 2 3" xfId="37397" xr:uid="{00000000-0005-0000-0000-0000CD270000}"/>
    <cellStyle name="Normal 4 2 3 2 3 5 2 2 4" xfId="23676" xr:uid="{00000000-0005-0000-0000-0000CE270000}"/>
    <cellStyle name="Normal 4 2 3 2 3 5 2 3" xfId="8726" xr:uid="{00000000-0005-0000-0000-0000CF270000}"/>
    <cellStyle name="Normal 4 2 3 2 3 5 2 3 2" xfId="40072" xr:uid="{00000000-0005-0000-0000-0000D0270000}"/>
    <cellStyle name="Normal 4 2 3 2 3 5 2 3 3" xfId="26662" xr:uid="{00000000-0005-0000-0000-0000D1270000}"/>
    <cellStyle name="Normal 4 2 3 2 3 5 2 4" xfId="19260" xr:uid="{00000000-0005-0000-0000-0000D2270000}"/>
    <cellStyle name="Normal 4 2 3 2 3 5 2 5" xfId="34102" xr:uid="{00000000-0005-0000-0000-0000D3270000}"/>
    <cellStyle name="Normal 4 2 3 2 3 5 2 6" xfId="16274" xr:uid="{00000000-0005-0000-0000-0000D4270000}"/>
    <cellStyle name="Normal 4 2 3 2 3 5 3" xfId="2319" xr:uid="{00000000-0005-0000-0000-0000D5270000}"/>
    <cellStyle name="Normal 4 2 3 2 3 5 3 2" xfId="6736" xr:uid="{00000000-0005-0000-0000-0000D6270000}"/>
    <cellStyle name="Normal 4 2 3 2 3 5 3 2 2" xfId="12769" xr:uid="{00000000-0005-0000-0000-0000D7270000}"/>
    <cellStyle name="Normal 4 2 3 2 3 5 3 2 2 2" xfId="44054" xr:uid="{00000000-0005-0000-0000-0000D8270000}"/>
    <cellStyle name="Normal 4 2 3 2 3 5 3 2 2 3" xfId="30644" xr:uid="{00000000-0005-0000-0000-0000D9270000}"/>
    <cellStyle name="Normal 4 2 3 2 3 5 3 2 3" xfId="38082" xr:uid="{00000000-0005-0000-0000-0000DA270000}"/>
    <cellStyle name="Normal 4 2 3 2 3 5 3 2 4" xfId="24672" xr:uid="{00000000-0005-0000-0000-0000DB270000}"/>
    <cellStyle name="Normal 4 2 3 2 3 5 3 3" xfId="9722" xr:uid="{00000000-0005-0000-0000-0000DC270000}"/>
    <cellStyle name="Normal 4 2 3 2 3 5 3 3 2" xfId="41068" xr:uid="{00000000-0005-0000-0000-0000DD270000}"/>
    <cellStyle name="Normal 4 2 3 2 3 5 3 3 3" xfId="27658" xr:uid="{00000000-0005-0000-0000-0000DE270000}"/>
    <cellStyle name="Normal 4 2 3 2 3 5 3 4" xfId="20256" xr:uid="{00000000-0005-0000-0000-0000DF270000}"/>
    <cellStyle name="Normal 4 2 3 2 3 5 3 5" xfId="35098" xr:uid="{00000000-0005-0000-0000-0000E0270000}"/>
    <cellStyle name="Normal 4 2 3 2 3 5 3 6" xfId="17270" xr:uid="{00000000-0005-0000-0000-0000E1270000}"/>
    <cellStyle name="Normal 4 2 3 2 3 5 4" xfId="4744" xr:uid="{00000000-0005-0000-0000-0000E2270000}"/>
    <cellStyle name="Normal 4 2 3 2 3 5 4 2" xfId="10778" xr:uid="{00000000-0005-0000-0000-0000E3270000}"/>
    <cellStyle name="Normal 4 2 3 2 3 5 4 2 2" xfId="42065" xr:uid="{00000000-0005-0000-0000-0000E4270000}"/>
    <cellStyle name="Normal 4 2 3 2 3 5 4 2 3" xfId="28655" xr:uid="{00000000-0005-0000-0000-0000E5270000}"/>
    <cellStyle name="Normal 4 2 3 2 3 5 4 3" xfId="22681" xr:uid="{00000000-0005-0000-0000-0000E6270000}"/>
    <cellStyle name="Normal 4 2 3 2 3 5 4 4" xfId="33107" xr:uid="{00000000-0005-0000-0000-0000E7270000}"/>
    <cellStyle name="Normal 4 2 3 2 3 5 4 5" xfId="15279" xr:uid="{00000000-0005-0000-0000-0000E8270000}"/>
    <cellStyle name="Normal 4 2 3 2 3 5 5" xfId="3749" xr:uid="{00000000-0005-0000-0000-0000E9270000}"/>
    <cellStyle name="Normal 4 2 3 2 3 5 5 2" xfId="36528" xr:uid="{00000000-0005-0000-0000-0000EA270000}"/>
    <cellStyle name="Normal 4 2 3 2 3 5 5 3" xfId="21686" xr:uid="{00000000-0005-0000-0000-0000EB270000}"/>
    <cellStyle name="Normal 4 2 3 2 3 5 6" xfId="7731" xr:uid="{00000000-0005-0000-0000-0000EC270000}"/>
    <cellStyle name="Normal 4 2 3 2 3 5 6 2" xfId="39077" xr:uid="{00000000-0005-0000-0000-0000ED270000}"/>
    <cellStyle name="Normal 4 2 3 2 3 5 6 3" xfId="25667" xr:uid="{00000000-0005-0000-0000-0000EE270000}"/>
    <cellStyle name="Normal 4 2 3 2 3 5 7" xfId="18265" xr:uid="{00000000-0005-0000-0000-0000EF270000}"/>
    <cellStyle name="Normal 4 2 3 2 3 5 8" xfId="32112" xr:uid="{00000000-0005-0000-0000-0000F0270000}"/>
    <cellStyle name="Normal 4 2 3 2 3 5 9" xfId="14284" xr:uid="{00000000-0005-0000-0000-0000F1270000}"/>
    <cellStyle name="Normal 4 2 3 2 3 6" xfId="717" xr:uid="{00000000-0005-0000-0000-0000F2270000}"/>
    <cellStyle name="Normal 4 2 3 2 3 6 2" xfId="2753" xr:uid="{00000000-0005-0000-0000-0000F3270000}"/>
    <cellStyle name="Normal 4 2 3 2 3 6 2 2" xfId="7170" xr:uid="{00000000-0005-0000-0000-0000F4270000}"/>
    <cellStyle name="Normal 4 2 3 2 3 6 2 2 2" xfId="13203" xr:uid="{00000000-0005-0000-0000-0000F5270000}"/>
    <cellStyle name="Normal 4 2 3 2 3 6 2 2 2 2" xfId="44488" xr:uid="{00000000-0005-0000-0000-0000F6270000}"/>
    <cellStyle name="Normal 4 2 3 2 3 6 2 2 2 3" xfId="31078" xr:uid="{00000000-0005-0000-0000-0000F7270000}"/>
    <cellStyle name="Normal 4 2 3 2 3 6 2 2 3" xfId="38516" xr:uid="{00000000-0005-0000-0000-0000F8270000}"/>
    <cellStyle name="Normal 4 2 3 2 3 6 2 2 4" xfId="25106" xr:uid="{00000000-0005-0000-0000-0000F9270000}"/>
    <cellStyle name="Normal 4 2 3 2 3 6 2 3" xfId="10156" xr:uid="{00000000-0005-0000-0000-0000FA270000}"/>
    <cellStyle name="Normal 4 2 3 2 3 6 2 3 2" xfId="41502" xr:uid="{00000000-0005-0000-0000-0000FB270000}"/>
    <cellStyle name="Normal 4 2 3 2 3 6 2 3 3" xfId="28092" xr:uid="{00000000-0005-0000-0000-0000FC270000}"/>
    <cellStyle name="Normal 4 2 3 2 3 6 2 4" xfId="20690" xr:uid="{00000000-0005-0000-0000-0000FD270000}"/>
    <cellStyle name="Normal 4 2 3 2 3 6 2 5" xfId="35532" xr:uid="{00000000-0005-0000-0000-0000FE270000}"/>
    <cellStyle name="Normal 4 2 3 2 3 6 2 6" xfId="17704" xr:uid="{00000000-0005-0000-0000-0000FF270000}"/>
    <cellStyle name="Normal 4 2 3 2 3 6 3" xfId="5178" xr:uid="{00000000-0005-0000-0000-000000280000}"/>
    <cellStyle name="Normal 4 2 3 2 3 6 3 2" xfId="11213" xr:uid="{00000000-0005-0000-0000-000001280000}"/>
    <cellStyle name="Normal 4 2 3 2 3 6 3 2 2" xfId="42498" xr:uid="{00000000-0005-0000-0000-000002280000}"/>
    <cellStyle name="Normal 4 2 3 2 3 6 3 2 3" xfId="29088" xr:uid="{00000000-0005-0000-0000-000003280000}"/>
    <cellStyle name="Normal 4 2 3 2 3 6 3 3" xfId="23115" xr:uid="{00000000-0005-0000-0000-000004280000}"/>
    <cellStyle name="Normal 4 2 3 2 3 6 3 4" xfId="33541" xr:uid="{00000000-0005-0000-0000-000005280000}"/>
    <cellStyle name="Normal 4 2 3 2 3 6 3 5" xfId="15713" xr:uid="{00000000-0005-0000-0000-000006280000}"/>
    <cellStyle name="Normal 4 2 3 2 3 6 4" xfId="4183" xr:uid="{00000000-0005-0000-0000-000007280000}"/>
    <cellStyle name="Normal 4 2 3 2 3 6 4 2" xfId="36962" xr:uid="{00000000-0005-0000-0000-000008280000}"/>
    <cellStyle name="Normal 4 2 3 2 3 6 4 3" xfId="22120" xr:uid="{00000000-0005-0000-0000-000009280000}"/>
    <cellStyle name="Normal 4 2 3 2 3 6 5" xfId="8165" xr:uid="{00000000-0005-0000-0000-00000A280000}"/>
    <cellStyle name="Normal 4 2 3 2 3 6 5 2" xfId="39511" xr:uid="{00000000-0005-0000-0000-00000B280000}"/>
    <cellStyle name="Normal 4 2 3 2 3 6 5 3" xfId="26101" xr:uid="{00000000-0005-0000-0000-00000C280000}"/>
    <cellStyle name="Normal 4 2 3 2 3 6 6" xfId="18699" xr:uid="{00000000-0005-0000-0000-00000D280000}"/>
    <cellStyle name="Normal 4 2 3 2 3 6 7" xfId="32546" xr:uid="{00000000-0005-0000-0000-00000E280000}"/>
    <cellStyle name="Normal 4 2 3 2 3 6 8" xfId="14718" xr:uid="{00000000-0005-0000-0000-00000F280000}"/>
    <cellStyle name="Normal 4 2 3 2 3 7" xfId="1220" xr:uid="{00000000-0005-0000-0000-000010280000}"/>
    <cellStyle name="Normal 4 2 3 2 3 7 2" xfId="2217" xr:uid="{00000000-0005-0000-0000-000011280000}"/>
    <cellStyle name="Normal 4 2 3 2 3 7 2 2" xfId="6634" xr:uid="{00000000-0005-0000-0000-000012280000}"/>
    <cellStyle name="Normal 4 2 3 2 3 7 2 2 2" xfId="12667" xr:uid="{00000000-0005-0000-0000-000013280000}"/>
    <cellStyle name="Normal 4 2 3 2 3 7 2 2 2 2" xfId="43952" xr:uid="{00000000-0005-0000-0000-000014280000}"/>
    <cellStyle name="Normal 4 2 3 2 3 7 2 2 2 3" xfId="30542" xr:uid="{00000000-0005-0000-0000-000015280000}"/>
    <cellStyle name="Normal 4 2 3 2 3 7 2 2 3" xfId="37980" xr:uid="{00000000-0005-0000-0000-000016280000}"/>
    <cellStyle name="Normal 4 2 3 2 3 7 2 2 4" xfId="24570" xr:uid="{00000000-0005-0000-0000-000017280000}"/>
    <cellStyle name="Normal 4 2 3 2 3 7 2 3" xfId="9620" xr:uid="{00000000-0005-0000-0000-000018280000}"/>
    <cellStyle name="Normal 4 2 3 2 3 7 2 3 2" xfId="40966" xr:uid="{00000000-0005-0000-0000-000019280000}"/>
    <cellStyle name="Normal 4 2 3 2 3 7 2 3 3" xfId="27556" xr:uid="{00000000-0005-0000-0000-00001A280000}"/>
    <cellStyle name="Normal 4 2 3 2 3 7 2 4" xfId="20154" xr:uid="{00000000-0005-0000-0000-00001B280000}"/>
    <cellStyle name="Normal 4 2 3 2 3 7 2 5" xfId="34996" xr:uid="{00000000-0005-0000-0000-00001C280000}"/>
    <cellStyle name="Normal 4 2 3 2 3 7 2 6" xfId="17168" xr:uid="{00000000-0005-0000-0000-00001D280000}"/>
    <cellStyle name="Normal 4 2 3 2 3 7 3" xfId="5638" xr:uid="{00000000-0005-0000-0000-00001E280000}"/>
    <cellStyle name="Normal 4 2 3 2 3 7 3 2" xfId="11671" xr:uid="{00000000-0005-0000-0000-00001F280000}"/>
    <cellStyle name="Normal 4 2 3 2 3 7 3 2 2" xfId="42956" xr:uid="{00000000-0005-0000-0000-000020280000}"/>
    <cellStyle name="Normal 4 2 3 2 3 7 3 2 3" xfId="29546" xr:uid="{00000000-0005-0000-0000-000021280000}"/>
    <cellStyle name="Normal 4 2 3 2 3 7 3 3" xfId="23574" xr:uid="{00000000-0005-0000-0000-000022280000}"/>
    <cellStyle name="Normal 4 2 3 2 3 7 3 4" xfId="34000" xr:uid="{00000000-0005-0000-0000-000023280000}"/>
    <cellStyle name="Normal 4 2 3 2 3 7 3 5" xfId="16172" xr:uid="{00000000-0005-0000-0000-000024280000}"/>
    <cellStyle name="Normal 4 2 3 2 3 7 4" xfId="3647" xr:uid="{00000000-0005-0000-0000-000025280000}"/>
    <cellStyle name="Normal 4 2 3 2 3 7 4 2" xfId="36426" xr:uid="{00000000-0005-0000-0000-000026280000}"/>
    <cellStyle name="Normal 4 2 3 2 3 7 4 3" xfId="21584" xr:uid="{00000000-0005-0000-0000-000027280000}"/>
    <cellStyle name="Normal 4 2 3 2 3 7 5" xfId="8624" xr:uid="{00000000-0005-0000-0000-000028280000}"/>
    <cellStyle name="Normal 4 2 3 2 3 7 5 2" xfId="39970" xr:uid="{00000000-0005-0000-0000-000029280000}"/>
    <cellStyle name="Normal 4 2 3 2 3 7 5 3" xfId="26560" xr:uid="{00000000-0005-0000-0000-00002A280000}"/>
    <cellStyle name="Normal 4 2 3 2 3 7 6" xfId="19158" xr:uid="{00000000-0005-0000-0000-00002B280000}"/>
    <cellStyle name="Normal 4 2 3 2 3 7 7" xfId="32010" xr:uid="{00000000-0005-0000-0000-00002C280000}"/>
    <cellStyle name="Normal 4 2 3 2 3 7 8" xfId="14182" xr:uid="{00000000-0005-0000-0000-00002D280000}"/>
    <cellStyle name="Normal 4 2 3 2 3 8" xfId="1757" xr:uid="{00000000-0005-0000-0000-00002E280000}"/>
    <cellStyle name="Normal 4 2 3 2 3 8 2" xfId="6175" xr:uid="{00000000-0005-0000-0000-00002F280000}"/>
    <cellStyle name="Normal 4 2 3 2 3 8 2 2" xfId="12208" xr:uid="{00000000-0005-0000-0000-000030280000}"/>
    <cellStyle name="Normal 4 2 3 2 3 8 2 2 2" xfId="43493" xr:uid="{00000000-0005-0000-0000-000031280000}"/>
    <cellStyle name="Normal 4 2 3 2 3 8 2 2 3" xfId="30083" xr:uid="{00000000-0005-0000-0000-000032280000}"/>
    <cellStyle name="Normal 4 2 3 2 3 8 2 3" xfId="37521" xr:uid="{00000000-0005-0000-0000-000033280000}"/>
    <cellStyle name="Normal 4 2 3 2 3 8 2 4" xfId="24111" xr:uid="{00000000-0005-0000-0000-000034280000}"/>
    <cellStyle name="Normal 4 2 3 2 3 8 3" xfId="9161" xr:uid="{00000000-0005-0000-0000-000035280000}"/>
    <cellStyle name="Normal 4 2 3 2 3 8 3 2" xfId="40507" xr:uid="{00000000-0005-0000-0000-000036280000}"/>
    <cellStyle name="Normal 4 2 3 2 3 8 3 3" xfId="27097" xr:uid="{00000000-0005-0000-0000-000037280000}"/>
    <cellStyle name="Normal 4 2 3 2 3 8 4" xfId="19695" xr:uid="{00000000-0005-0000-0000-000038280000}"/>
    <cellStyle name="Normal 4 2 3 2 3 8 5" xfId="34537" xr:uid="{00000000-0005-0000-0000-000039280000}"/>
    <cellStyle name="Normal 4 2 3 2 3 8 6" xfId="16709" xr:uid="{00000000-0005-0000-0000-00003A280000}"/>
    <cellStyle name="Normal 4 2 3 2 3 9" xfId="4642" xr:uid="{00000000-0005-0000-0000-00003B280000}"/>
    <cellStyle name="Normal 4 2 3 2 3 9 2" xfId="10676" xr:uid="{00000000-0005-0000-0000-00003C280000}"/>
    <cellStyle name="Normal 4 2 3 2 3 9 2 2" xfId="41963" xr:uid="{00000000-0005-0000-0000-00003D280000}"/>
    <cellStyle name="Normal 4 2 3 2 3 9 2 3" xfId="28553" xr:uid="{00000000-0005-0000-0000-00003E280000}"/>
    <cellStyle name="Normal 4 2 3 2 3 9 3" xfId="22579" xr:uid="{00000000-0005-0000-0000-00003F280000}"/>
    <cellStyle name="Normal 4 2 3 2 3 9 4" xfId="33005" xr:uid="{00000000-0005-0000-0000-000040280000}"/>
    <cellStyle name="Normal 4 2 3 2 3 9 5" xfId="15177" xr:uid="{00000000-0005-0000-0000-000041280000}"/>
    <cellStyle name="Normal 4 2 3 2 4" xfId="189" xr:uid="{00000000-0005-0000-0000-000042280000}"/>
    <cellStyle name="Normal 4 2 3 2 4 10" xfId="3212" xr:uid="{00000000-0005-0000-0000-000043280000}"/>
    <cellStyle name="Normal 4 2 3 2 4 10 2" xfId="35991" xr:uid="{00000000-0005-0000-0000-000044280000}"/>
    <cellStyle name="Normal 4 2 3 2 4 10 3" xfId="21149" xr:uid="{00000000-0005-0000-0000-000045280000}"/>
    <cellStyle name="Normal 4 2 3 2 4 11" xfId="7653" xr:uid="{00000000-0005-0000-0000-000046280000}"/>
    <cellStyle name="Normal 4 2 3 2 4 11 2" xfId="38999" xr:uid="{00000000-0005-0000-0000-000047280000}"/>
    <cellStyle name="Normal 4 2 3 2 4 11 3" xfId="25589" xr:uid="{00000000-0005-0000-0000-000048280000}"/>
    <cellStyle name="Normal 4 2 3 2 4 12" xfId="18187" xr:uid="{00000000-0005-0000-0000-000049280000}"/>
    <cellStyle name="Normal 4 2 3 2 4 13" xfId="31575" xr:uid="{00000000-0005-0000-0000-00004A280000}"/>
    <cellStyle name="Normal 4 2 3 2 4 14" xfId="13747" xr:uid="{00000000-0005-0000-0000-00004B280000}"/>
    <cellStyle name="Normal 4 2 3 2 4 2" xfId="411" xr:uid="{00000000-0005-0000-0000-00004C280000}"/>
    <cellStyle name="Normal 4 2 3 2 4 2 10" xfId="13851" xr:uid="{00000000-0005-0000-0000-00004D280000}"/>
    <cellStyle name="Normal 4 2 3 2 4 2 2" xfId="845" xr:uid="{00000000-0005-0000-0000-00004E280000}"/>
    <cellStyle name="Normal 4 2 3 2 4 2 2 2" xfId="2881" xr:uid="{00000000-0005-0000-0000-00004F280000}"/>
    <cellStyle name="Normal 4 2 3 2 4 2 2 2 2" xfId="7298" xr:uid="{00000000-0005-0000-0000-000050280000}"/>
    <cellStyle name="Normal 4 2 3 2 4 2 2 2 2 2" xfId="13331" xr:uid="{00000000-0005-0000-0000-000051280000}"/>
    <cellStyle name="Normal 4 2 3 2 4 2 2 2 2 2 2" xfId="44616" xr:uid="{00000000-0005-0000-0000-000052280000}"/>
    <cellStyle name="Normal 4 2 3 2 4 2 2 2 2 2 3" xfId="31206" xr:uid="{00000000-0005-0000-0000-000053280000}"/>
    <cellStyle name="Normal 4 2 3 2 4 2 2 2 2 3" xfId="38644" xr:uid="{00000000-0005-0000-0000-000054280000}"/>
    <cellStyle name="Normal 4 2 3 2 4 2 2 2 2 4" xfId="25234" xr:uid="{00000000-0005-0000-0000-000055280000}"/>
    <cellStyle name="Normal 4 2 3 2 4 2 2 2 3" xfId="10284" xr:uid="{00000000-0005-0000-0000-000056280000}"/>
    <cellStyle name="Normal 4 2 3 2 4 2 2 2 3 2" xfId="41630" xr:uid="{00000000-0005-0000-0000-000057280000}"/>
    <cellStyle name="Normal 4 2 3 2 4 2 2 2 3 3" xfId="28220" xr:uid="{00000000-0005-0000-0000-000058280000}"/>
    <cellStyle name="Normal 4 2 3 2 4 2 2 2 4" xfId="20818" xr:uid="{00000000-0005-0000-0000-000059280000}"/>
    <cellStyle name="Normal 4 2 3 2 4 2 2 2 5" xfId="35660" xr:uid="{00000000-0005-0000-0000-00005A280000}"/>
    <cellStyle name="Normal 4 2 3 2 4 2 2 2 6" xfId="17832" xr:uid="{00000000-0005-0000-0000-00005B280000}"/>
    <cellStyle name="Normal 4 2 3 2 4 2 2 3" xfId="5306" xr:uid="{00000000-0005-0000-0000-00005C280000}"/>
    <cellStyle name="Normal 4 2 3 2 4 2 2 3 2" xfId="11340" xr:uid="{00000000-0005-0000-0000-00005D280000}"/>
    <cellStyle name="Normal 4 2 3 2 4 2 2 3 2 2" xfId="42625" xr:uid="{00000000-0005-0000-0000-00005E280000}"/>
    <cellStyle name="Normal 4 2 3 2 4 2 2 3 2 3" xfId="29215" xr:uid="{00000000-0005-0000-0000-00005F280000}"/>
    <cellStyle name="Normal 4 2 3 2 4 2 2 3 3" xfId="23243" xr:uid="{00000000-0005-0000-0000-000060280000}"/>
    <cellStyle name="Normal 4 2 3 2 4 2 2 3 4" xfId="33669" xr:uid="{00000000-0005-0000-0000-000061280000}"/>
    <cellStyle name="Normal 4 2 3 2 4 2 2 3 5" xfId="15841" xr:uid="{00000000-0005-0000-0000-000062280000}"/>
    <cellStyle name="Normal 4 2 3 2 4 2 2 4" xfId="4311" xr:uid="{00000000-0005-0000-0000-000063280000}"/>
    <cellStyle name="Normal 4 2 3 2 4 2 2 4 2" xfId="37090" xr:uid="{00000000-0005-0000-0000-000064280000}"/>
    <cellStyle name="Normal 4 2 3 2 4 2 2 4 3" xfId="22248" xr:uid="{00000000-0005-0000-0000-000065280000}"/>
    <cellStyle name="Normal 4 2 3 2 4 2 2 5" xfId="8293" xr:uid="{00000000-0005-0000-0000-000066280000}"/>
    <cellStyle name="Normal 4 2 3 2 4 2 2 5 2" xfId="39639" xr:uid="{00000000-0005-0000-0000-000067280000}"/>
    <cellStyle name="Normal 4 2 3 2 4 2 2 5 3" xfId="26229" xr:uid="{00000000-0005-0000-0000-000068280000}"/>
    <cellStyle name="Normal 4 2 3 2 4 2 2 6" xfId="18827" xr:uid="{00000000-0005-0000-0000-000069280000}"/>
    <cellStyle name="Normal 4 2 3 2 4 2 2 7" xfId="32674" xr:uid="{00000000-0005-0000-0000-00006A280000}"/>
    <cellStyle name="Normal 4 2 3 2 4 2 2 8" xfId="14846" xr:uid="{00000000-0005-0000-0000-00006B280000}"/>
    <cellStyle name="Normal 4 2 3 2 4 2 3" xfId="1450" xr:uid="{00000000-0005-0000-0000-00006C280000}"/>
    <cellStyle name="Normal 4 2 3 2 4 2 3 2" xfId="2447" xr:uid="{00000000-0005-0000-0000-00006D280000}"/>
    <cellStyle name="Normal 4 2 3 2 4 2 3 2 2" xfId="6864" xr:uid="{00000000-0005-0000-0000-00006E280000}"/>
    <cellStyle name="Normal 4 2 3 2 4 2 3 2 2 2" xfId="12897" xr:uid="{00000000-0005-0000-0000-00006F280000}"/>
    <cellStyle name="Normal 4 2 3 2 4 2 3 2 2 2 2" xfId="44182" xr:uid="{00000000-0005-0000-0000-000070280000}"/>
    <cellStyle name="Normal 4 2 3 2 4 2 3 2 2 2 3" xfId="30772" xr:uid="{00000000-0005-0000-0000-000071280000}"/>
    <cellStyle name="Normal 4 2 3 2 4 2 3 2 2 3" xfId="38210" xr:uid="{00000000-0005-0000-0000-000072280000}"/>
    <cellStyle name="Normal 4 2 3 2 4 2 3 2 2 4" xfId="24800" xr:uid="{00000000-0005-0000-0000-000073280000}"/>
    <cellStyle name="Normal 4 2 3 2 4 2 3 2 3" xfId="9850" xr:uid="{00000000-0005-0000-0000-000074280000}"/>
    <cellStyle name="Normal 4 2 3 2 4 2 3 2 3 2" xfId="41196" xr:uid="{00000000-0005-0000-0000-000075280000}"/>
    <cellStyle name="Normal 4 2 3 2 4 2 3 2 3 3" xfId="27786" xr:uid="{00000000-0005-0000-0000-000076280000}"/>
    <cellStyle name="Normal 4 2 3 2 4 2 3 2 4" xfId="20384" xr:uid="{00000000-0005-0000-0000-000077280000}"/>
    <cellStyle name="Normal 4 2 3 2 4 2 3 2 5" xfId="35226" xr:uid="{00000000-0005-0000-0000-000078280000}"/>
    <cellStyle name="Normal 4 2 3 2 4 2 3 2 6" xfId="17398" xr:uid="{00000000-0005-0000-0000-000079280000}"/>
    <cellStyle name="Normal 4 2 3 2 4 2 3 3" xfId="5868" xr:uid="{00000000-0005-0000-0000-00007A280000}"/>
    <cellStyle name="Normal 4 2 3 2 4 2 3 3 2" xfId="11901" xr:uid="{00000000-0005-0000-0000-00007B280000}"/>
    <cellStyle name="Normal 4 2 3 2 4 2 3 3 2 2" xfId="43186" xr:uid="{00000000-0005-0000-0000-00007C280000}"/>
    <cellStyle name="Normal 4 2 3 2 4 2 3 3 2 3" xfId="29776" xr:uid="{00000000-0005-0000-0000-00007D280000}"/>
    <cellStyle name="Normal 4 2 3 2 4 2 3 3 3" xfId="23804" xr:uid="{00000000-0005-0000-0000-00007E280000}"/>
    <cellStyle name="Normal 4 2 3 2 4 2 3 3 4" xfId="34230" xr:uid="{00000000-0005-0000-0000-00007F280000}"/>
    <cellStyle name="Normal 4 2 3 2 4 2 3 3 5" xfId="16402" xr:uid="{00000000-0005-0000-0000-000080280000}"/>
    <cellStyle name="Normal 4 2 3 2 4 2 3 4" xfId="3877" xr:uid="{00000000-0005-0000-0000-000081280000}"/>
    <cellStyle name="Normal 4 2 3 2 4 2 3 4 2" xfId="36656" xr:uid="{00000000-0005-0000-0000-000082280000}"/>
    <cellStyle name="Normal 4 2 3 2 4 2 3 4 3" xfId="21814" xr:uid="{00000000-0005-0000-0000-000083280000}"/>
    <cellStyle name="Normal 4 2 3 2 4 2 3 5" xfId="8854" xr:uid="{00000000-0005-0000-0000-000084280000}"/>
    <cellStyle name="Normal 4 2 3 2 4 2 3 5 2" xfId="40200" xr:uid="{00000000-0005-0000-0000-000085280000}"/>
    <cellStyle name="Normal 4 2 3 2 4 2 3 5 3" xfId="26790" xr:uid="{00000000-0005-0000-0000-000086280000}"/>
    <cellStyle name="Normal 4 2 3 2 4 2 3 6" xfId="19388" xr:uid="{00000000-0005-0000-0000-000087280000}"/>
    <cellStyle name="Normal 4 2 3 2 4 2 3 7" xfId="32240" xr:uid="{00000000-0005-0000-0000-000088280000}"/>
    <cellStyle name="Normal 4 2 3 2 4 2 3 8" xfId="14412" xr:uid="{00000000-0005-0000-0000-000089280000}"/>
    <cellStyle name="Normal 4 2 3 2 4 2 4" xfId="1885" xr:uid="{00000000-0005-0000-0000-00008A280000}"/>
    <cellStyle name="Normal 4 2 3 2 4 2 4 2" xfId="6303" xr:uid="{00000000-0005-0000-0000-00008B280000}"/>
    <cellStyle name="Normal 4 2 3 2 4 2 4 2 2" xfId="12336" xr:uid="{00000000-0005-0000-0000-00008C280000}"/>
    <cellStyle name="Normal 4 2 3 2 4 2 4 2 2 2" xfId="43621" xr:uid="{00000000-0005-0000-0000-00008D280000}"/>
    <cellStyle name="Normal 4 2 3 2 4 2 4 2 2 3" xfId="30211" xr:uid="{00000000-0005-0000-0000-00008E280000}"/>
    <cellStyle name="Normal 4 2 3 2 4 2 4 2 3" xfId="37649" xr:uid="{00000000-0005-0000-0000-00008F280000}"/>
    <cellStyle name="Normal 4 2 3 2 4 2 4 2 4" xfId="24239" xr:uid="{00000000-0005-0000-0000-000090280000}"/>
    <cellStyle name="Normal 4 2 3 2 4 2 4 3" xfId="9289" xr:uid="{00000000-0005-0000-0000-000091280000}"/>
    <cellStyle name="Normal 4 2 3 2 4 2 4 3 2" xfId="40635" xr:uid="{00000000-0005-0000-0000-000092280000}"/>
    <cellStyle name="Normal 4 2 3 2 4 2 4 3 3" xfId="27225" xr:uid="{00000000-0005-0000-0000-000093280000}"/>
    <cellStyle name="Normal 4 2 3 2 4 2 4 4" xfId="19823" xr:uid="{00000000-0005-0000-0000-000094280000}"/>
    <cellStyle name="Normal 4 2 3 2 4 2 4 5" xfId="34665" xr:uid="{00000000-0005-0000-0000-000095280000}"/>
    <cellStyle name="Normal 4 2 3 2 4 2 4 6" xfId="16837" xr:uid="{00000000-0005-0000-0000-000096280000}"/>
    <cellStyle name="Normal 4 2 3 2 4 2 5" xfId="4872" xr:uid="{00000000-0005-0000-0000-000097280000}"/>
    <cellStyle name="Normal 4 2 3 2 4 2 5 2" xfId="10907" xr:uid="{00000000-0005-0000-0000-000098280000}"/>
    <cellStyle name="Normal 4 2 3 2 4 2 5 2 2" xfId="42192" xr:uid="{00000000-0005-0000-0000-000099280000}"/>
    <cellStyle name="Normal 4 2 3 2 4 2 5 2 3" xfId="28782" xr:uid="{00000000-0005-0000-0000-00009A280000}"/>
    <cellStyle name="Normal 4 2 3 2 4 2 5 3" xfId="22809" xr:uid="{00000000-0005-0000-0000-00009B280000}"/>
    <cellStyle name="Normal 4 2 3 2 4 2 5 4" xfId="33235" xr:uid="{00000000-0005-0000-0000-00009C280000}"/>
    <cellStyle name="Normal 4 2 3 2 4 2 5 5" xfId="15407" xr:uid="{00000000-0005-0000-0000-00009D280000}"/>
    <cellStyle name="Normal 4 2 3 2 4 2 6" xfId="3316" xr:uid="{00000000-0005-0000-0000-00009E280000}"/>
    <cellStyle name="Normal 4 2 3 2 4 2 6 2" xfId="36095" xr:uid="{00000000-0005-0000-0000-00009F280000}"/>
    <cellStyle name="Normal 4 2 3 2 4 2 6 3" xfId="21253" xr:uid="{00000000-0005-0000-0000-0000A0280000}"/>
    <cellStyle name="Normal 4 2 3 2 4 2 7" xfId="7859" xr:uid="{00000000-0005-0000-0000-0000A1280000}"/>
    <cellStyle name="Normal 4 2 3 2 4 2 7 2" xfId="39205" xr:uid="{00000000-0005-0000-0000-0000A2280000}"/>
    <cellStyle name="Normal 4 2 3 2 4 2 7 3" xfId="25795" xr:uid="{00000000-0005-0000-0000-0000A3280000}"/>
    <cellStyle name="Normal 4 2 3 2 4 2 8" xfId="18393" xr:uid="{00000000-0005-0000-0000-0000A4280000}"/>
    <cellStyle name="Normal 4 2 3 2 4 2 9" xfId="31679" xr:uid="{00000000-0005-0000-0000-0000A5280000}"/>
    <cellStyle name="Normal 4 2 3 2 4 3" xfId="513" xr:uid="{00000000-0005-0000-0000-0000A6280000}"/>
    <cellStyle name="Normal 4 2 3 2 4 3 10" xfId="13953" xr:uid="{00000000-0005-0000-0000-0000A7280000}"/>
    <cellStyle name="Normal 4 2 3 2 4 3 2" xfId="947" xr:uid="{00000000-0005-0000-0000-0000A8280000}"/>
    <cellStyle name="Normal 4 2 3 2 4 3 2 2" xfId="2983" xr:uid="{00000000-0005-0000-0000-0000A9280000}"/>
    <cellStyle name="Normal 4 2 3 2 4 3 2 2 2" xfId="7400" xr:uid="{00000000-0005-0000-0000-0000AA280000}"/>
    <cellStyle name="Normal 4 2 3 2 4 3 2 2 2 2" xfId="13433" xr:uid="{00000000-0005-0000-0000-0000AB280000}"/>
    <cellStyle name="Normal 4 2 3 2 4 3 2 2 2 2 2" xfId="44718" xr:uid="{00000000-0005-0000-0000-0000AC280000}"/>
    <cellStyle name="Normal 4 2 3 2 4 3 2 2 2 2 3" xfId="31308" xr:uid="{00000000-0005-0000-0000-0000AD280000}"/>
    <cellStyle name="Normal 4 2 3 2 4 3 2 2 2 3" xfId="38746" xr:uid="{00000000-0005-0000-0000-0000AE280000}"/>
    <cellStyle name="Normal 4 2 3 2 4 3 2 2 2 4" xfId="25336" xr:uid="{00000000-0005-0000-0000-0000AF280000}"/>
    <cellStyle name="Normal 4 2 3 2 4 3 2 2 3" xfId="10386" xr:uid="{00000000-0005-0000-0000-0000B0280000}"/>
    <cellStyle name="Normal 4 2 3 2 4 3 2 2 3 2" xfId="41732" xr:uid="{00000000-0005-0000-0000-0000B1280000}"/>
    <cellStyle name="Normal 4 2 3 2 4 3 2 2 3 3" xfId="28322" xr:uid="{00000000-0005-0000-0000-0000B2280000}"/>
    <cellStyle name="Normal 4 2 3 2 4 3 2 2 4" xfId="20920" xr:uid="{00000000-0005-0000-0000-0000B3280000}"/>
    <cellStyle name="Normal 4 2 3 2 4 3 2 2 5" xfId="35762" xr:uid="{00000000-0005-0000-0000-0000B4280000}"/>
    <cellStyle name="Normal 4 2 3 2 4 3 2 2 6" xfId="17934" xr:uid="{00000000-0005-0000-0000-0000B5280000}"/>
    <cellStyle name="Normal 4 2 3 2 4 3 2 3" xfId="5408" xr:uid="{00000000-0005-0000-0000-0000B6280000}"/>
    <cellStyle name="Normal 4 2 3 2 4 3 2 3 2" xfId="11442" xr:uid="{00000000-0005-0000-0000-0000B7280000}"/>
    <cellStyle name="Normal 4 2 3 2 4 3 2 3 2 2" xfId="42727" xr:uid="{00000000-0005-0000-0000-0000B8280000}"/>
    <cellStyle name="Normal 4 2 3 2 4 3 2 3 2 3" xfId="29317" xr:uid="{00000000-0005-0000-0000-0000B9280000}"/>
    <cellStyle name="Normal 4 2 3 2 4 3 2 3 3" xfId="23345" xr:uid="{00000000-0005-0000-0000-0000BA280000}"/>
    <cellStyle name="Normal 4 2 3 2 4 3 2 3 4" xfId="33771" xr:uid="{00000000-0005-0000-0000-0000BB280000}"/>
    <cellStyle name="Normal 4 2 3 2 4 3 2 3 5" xfId="15943" xr:uid="{00000000-0005-0000-0000-0000BC280000}"/>
    <cellStyle name="Normal 4 2 3 2 4 3 2 4" xfId="4413" xr:uid="{00000000-0005-0000-0000-0000BD280000}"/>
    <cellStyle name="Normal 4 2 3 2 4 3 2 4 2" xfId="37192" xr:uid="{00000000-0005-0000-0000-0000BE280000}"/>
    <cellStyle name="Normal 4 2 3 2 4 3 2 4 3" xfId="22350" xr:uid="{00000000-0005-0000-0000-0000BF280000}"/>
    <cellStyle name="Normal 4 2 3 2 4 3 2 5" xfId="8395" xr:uid="{00000000-0005-0000-0000-0000C0280000}"/>
    <cellStyle name="Normal 4 2 3 2 4 3 2 5 2" xfId="39741" xr:uid="{00000000-0005-0000-0000-0000C1280000}"/>
    <cellStyle name="Normal 4 2 3 2 4 3 2 5 3" xfId="26331" xr:uid="{00000000-0005-0000-0000-0000C2280000}"/>
    <cellStyle name="Normal 4 2 3 2 4 3 2 6" xfId="18929" xr:uid="{00000000-0005-0000-0000-0000C3280000}"/>
    <cellStyle name="Normal 4 2 3 2 4 3 2 7" xfId="32776" xr:uid="{00000000-0005-0000-0000-0000C4280000}"/>
    <cellStyle name="Normal 4 2 3 2 4 3 2 8" xfId="14948" xr:uid="{00000000-0005-0000-0000-0000C5280000}"/>
    <cellStyle name="Normal 4 2 3 2 4 3 3" xfId="1552" xr:uid="{00000000-0005-0000-0000-0000C6280000}"/>
    <cellStyle name="Normal 4 2 3 2 4 3 3 2" xfId="2549" xr:uid="{00000000-0005-0000-0000-0000C7280000}"/>
    <cellStyle name="Normal 4 2 3 2 4 3 3 2 2" xfId="6966" xr:uid="{00000000-0005-0000-0000-0000C8280000}"/>
    <cellStyle name="Normal 4 2 3 2 4 3 3 2 2 2" xfId="12999" xr:uid="{00000000-0005-0000-0000-0000C9280000}"/>
    <cellStyle name="Normal 4 2 3 2 4 3 3 2 2 2 2" xfId="44284" xr:uid="{00000000-0005-0000-0000-0000CA280000}"/>
    <cellStyle name="Normal 4 2 3 2 4 3 3 2 2 2 3" xfId="30874" xr:uid="{00000000-0005-0000-0000-0000CB280000}"/>
    <cellStyle name="Normal 4 2 3 2 4 3 3 2 2 3" xfId="38312" xr:uid="{00000000-0005-0000-0000-0000CC280000}"/>
    <cellStyle name="Normal 4 2 3 2 4 3 3 2 2 4" xfId="24902" xr:uid="{00000000-0005-0000-0000-0000CD280000}"/>
    <cellStyle name="Normal 4 2 3 2 4 3 3 2 3" xfId="9952" xr:uid="{00000000-0005-0000-0000-0000CE280000}"/>
    <cellStyle name="Normal 4 2 3 2 4 3 3 2 3 2" xfId="41298" xr:uid="{00000000-0005-0000-0000-0000CF280000}"/>
    <cellStyle name="Normal 4 2 3 2 4 3 3 2 3 3" xfId="27888" xr:uid="{00000000-0005-0000-0000-0000D0280000}"/>
    <cellStyle name="Normal 4 2 3 2 4 3 3 2 4" xfId="20486" xr:uid="{00000000-0005-0000-0000-0000D1280000}"/>
    <cellStyle name="Normal 4 2 3 2 4 3 3 2 5" xfId="35328" xr:uid="{00000000-0005-0000-0000-0000D2280000}"/>
    <cellStyle name="Normal 4 2 3 2 4 3 3 2 6" xfId="17500" xr:uid="{00000000-0005-0000-0000-0000D3280000}"/>
    <cellStyle name="Normal 4 2 3 2 4 3 3 3" xfId="5970" xr:uid="{00000000-0005-0000-0000-0000D4280000}"/>
    <cellStyle name="Normal 4 2 3 2 4 3 3 3 2" xfId="12003" xr:uid="{00000000-0005-0000-0000-0000D5280000}"/>
    <cellStyle name="Normal 4 2 3 2 4 3 3 3 2 2" xfId="43288" xr:uid="{00000000-0005-0000-0000-0000D6280000}"/>
    <cellStyle name="Normal 4 2 3 2 4 3 3 3 2 3" xfId="29878" xr:uid="{00000000-0005-0000-0000-0000D7280000}"/>
    <cellStyle name="Normal 4 2 3 2 4 3 3 3 3" xfId="23906" xr:uid="{00000000-0005-0000-0000-0000D8280000}"/>
    <cellStyle name="Normal 4 2 3 2 4 3 3 3 4" xfId="34332" xr:uid="{00000000-0005-0000-0000-0000D9280000}"/>
    <cellStyle name="Normal 4 2 3 2 4 3 3 3 5" xfId="16504" xr:uid="{00000000-0005-0000-0000-0000DA280000}"/>
    <cellStyle name="Normal 4 2 3 2 4 3 3 4" xfId="3979" xr:uid="{00000000-0005-0000-0000-0000DB280000}"/>
    <cellStyle name="Normal 4 2 3 2 4 3 3 4 2" xfId="36758" xr:uid="{00000000-0005-0000-0000-0000DC280000}"/>
    <cellStyle name="Normal 4 2 3 2 4 3 3 4 3" xfId="21916" xr:uid="{00000000-0005-0000-0000-0000DD280000}"/>
    <cellStyle name="Normal 4 2 3 2 4 3 3 5" xfId="8956" xr:uid="{00000000-0005-0000-0000-0000DE280000}"/>
    <cellStyle name="Normal 4 2 3 2 4 3 3 5 2" xfId="40302" xr:uid="{00000000-0005-0000-0000-0000DF280000}"/>
    <cellStyle name="Normal 4 2 3 2 4 3 3 5 3" xfId="26892" xr:uid="{00000000-0005-0000-0000-0000E0280000}"/>
    <cellStyle name="Normal 4 2 3 2 4 3 3 6" xfId="19490" xr:uid="{00000000-0005-0000-0000-0000E1280000}"/>
    <cellStyle name="Normal 4 2 3 2 4 3 3 7" xfId="32342" xr:uid="{00000000-0005-0000-0000-0000E2280000}"/>
    <cellStyle name="Normal 4 2 3 2 4 3 3 8" xfId="14514" xr:uid="{00000000-0005-0000-0000-0000E3280000}"/>
    <cellStyle name="Normal 4 2 3 2 4 3 4" xfId="1987" xr:uid="{00000000-0005-0000-0000-0000E4280000}"/>
    <cellStyle name="Normal 4 2 3 2 4 3 4 2" xfId="6405" xr:uid="{00000000-0005-0000-0000-0000E5280000}"/>
    <cellStyle name="Normal 4 2 3 2 4 3 4 2 2" xfId="12438" xr:uid="{00000000-0005-0000-0000-0000E6280000}"/>
    <cellStyle name="Normal 4 2 3 2 4 3 4 2 2 2" xfId="43723" xr:uid="{00000000-0005-0000-0000-0000E7280000}"/>
    <cellStyle name="Normal 4 2 3 2 4 3 4 2 2 3" xfId="30313" xr:uid="{00000000-0005-0000-0000-0000E8280000}"/>
    <cellStyle name="Normal 4 2 3 2 4 3 4 2 3" xfId="37751" xr:uid="{00000000-0005-0000-0000-0000E9280000}"/>
    <cellStyle name="Normal 4 2 3 2 4 3 4 2 4" xfId="24341" xr:uid="{00000000-0005-0000-0000-0000EA280000}"/>
    <cellStyle name="Normal 4 2 3 2 4 3 4 3" xfId="9391" xr:uid="{00000000-0005-0000-0000-0000EB280000}"/>
    <cellStyle name="Normal 4 2 3 2 4 3 4 3 2" xfId="40737" xr:uid="{00000000-0005-0000-0000-0000EC280000}"/>
    <cellStyle name="Normal 4 2 3 2 4 3 4 3 3" xfId="27327" xr:uid="{00000000-0005-0000-0000-0000ED280000}"/>
    <cellStyle name="Normal 4 2 3 2 4 3 4 4" xfId="19925" xr:uid="{00000000-0005-0000-0000-0000EE280000}"/>
    <cellStyle name="Normal 4 2 3 2 4 3 4 5" xfId="34767" xr:uid="{00000000-0005-0000-0000-0000EF280000}"/>
    <cellStyle name="Normal 4 2 3 2 4 3 4 6" xfId="16939" xr:uid="{00000000-0005-0000-0000-0000F0280000}"/>
    <cellStyle name="Normal 4 2 3 2 4 3 5" xfId="4974" xr:uid="{00000000-0005-0000-0000-0000F1280000}"/>
    <cellStyle name="Normal 4 2 3 2 4 3 5 2" xfId="11009" xr:uid="{00000000-0005-0000-0000-0000F2280000}"/>
    <cellStyle name="Normal 4 2 3 2 4 3 5 2 2" xfId="42294" xr:uid="{00000000-0005-0000-0000-0000F3280000}"/>
    <cellStyle name="Normal 4 2 3 2 4 3 5 2 3" xfId="28884" xr:uid="{00000000-0005-0000-0000-0000F4280000}"/>
    <cellStyle name="Normal 4 2 3 2 4 3 5 3" xfId="22911" xr:uid="{00000000-0005-0000-0000-0000F5280000}"/>
    <cellStyle name="Normal 4 2 3 2 4 3 5 4" xfId="33337" xr:uid="{00000000-0005-0000-0000-0000F6280000}"/>
    <cellStyle name="Normal 4 2 3 2 4 3 5 5" xfId="15509" xr:uid="{00000000-0005-0000-0000-0000F7280000}"/>
    <cellStyle name="Normal 4 2 3 2 4 3 6" xfId="3418" xr:uid="{00000000-0005-0000-0000-0000F8280000}"/>
    <cellStyle name="Normal 4 2 3 2 4 3 6 2" xfId="36197" xr:uid="{00000000-0005-0000-0000-0000F9280000}"/>
    <cellStyle name="Normal 4 2 3 2 4 3 6 3" xfId="21355" xr:uid="{00000000-0005-0000-0000-0000FA280000}"/>
    <cellStyle name="Normal 4 2 3 2 4 3 7" xfId="7961" xr:uid="{00000000-0005-0000-0000-0000FB280000}"/>
    <cellStyle name="Normal 4 2 3 2 4 3 7 2" xfId="39307" xr:uid="{00000000-0005-0000-0000-0000FC280000}"/>
    <cellStyle name="Normal 4 2 3 2 4 3 7 3" xfId="25897" xr:uid="{00000000-0005-0000-0000-0000FD280000}"/>
    <cellStyle name="Normal 4 2 3 2 4 3 8" xfId="18495" xr:uid="{00000000-0005-0000-0000-0000FE280000}"/>
    <cellStyle name="Normal 4 2 3 2 4 3 9" xfId="31781" xr:uid="{00000000-0005-0000-0000-0000FF280000}"/>
    <cellStyle name="Normal 4 2 3 2 4 4" xfId="639" xr:uid="{00000000-0005-0000-0000-000000290000}"/>
    <cellStyle name="Normal 4 2 3 2 4 4 10" xfId="14079" xr:uid="{00000000-0005-0000-0000-000001290000}"/>
    <cellStyle name="Normal 4 2 3 2 4 4 2" xfId="1073" xr:uid="{00000000-0005-0000-0000-000002290000}"/>
    <cellStyle name="Normal 4 2 3 2 4 4 2 2" xfId="3109" xr:uid="{00000000-0005-0000-0000-000003290000}"/>
    <cellStyle name="Normal 4 2 3 2 4 4 2 2 2" xfId="7526" xr:uid="{00000000-0005-0000-0000-000004290000}"/>
    <cellStyle name="Normal 4 2 3 2 4 4 2 2 2 2" xfId="13559" xr:uid="{00000000-0005-0000-0000-000005290000}"/>
    <cellStyle name="Normal 4 2 3 2 4 4 2 2 2 2 2" xfId="44844" xr:uid="{00000000-0005-0000-0000-000006290000}"/>
    <cellStyle name="Normal 4 2 3 2 4 4 2 2 2 2 3" xfId="31434" xr:uid="{00000000-0005-0000-0000-000007290000}"/>
    <cellStyle name="Normal 4 2 3 2 4 4 2 2 2 3" xfId="38872" xr:uid="{00000000-0005-0000-0000-000008290000}"/>
    <cellStyle name="Normal 4 2 3 2 4 4 2 2 2 4" xfId="25462" xr:uid="{00000000-0005-0000-0000-000009290000}"/>
    <cellStyle name="Normal 4 2 3 2 4 4 2 2 3" xfId="10512" xr:uid="{00000000-0005-0000-0000-00000A290000}"/>
    <cellStyle name="Normal 4 2 3 2 4 4 2 2 3 2" xfId="41858" xr:uid="{00000000-0005-0000-0000-00000B290000}"/>
    <cellStyle name="Normal 4 2 3 2 4 4 2 2 3 3" xfId="28448" xr:uid="{00000000-0005-0000-0000-00000C290000}"/>
    <cellStyle name="Normal 4 2 3 2 4 4 2 2 4" xfId="21046" xr:uid="{00000000-0005-0000-0000-00000D290000}"/>
    <cellStyle name="Normal 4 2 3 2 4 4 2 2 5" xfId="35888" xr:uid="{00000000-0005-0000-0000-00000E290000}"/>
    <cellStyle name="Normal 4 2 3 2 4 4 2 2 6" xfId="18060" xr:uid="{00000000-0005-0000-0000-00000F290000}"/>
    <cellStyle name="Normal 4 2 3 2 4 4 2 3" xfId="5534" xr:uid="{00000000-0005-0000-0000-000010290000}"/>
    <cellStyle name="Normal 4 2 3 2 4 4 2 3 2" xfId="11568" xr:uid="{00000000-0005-0000-0000-000011290000}"/>
    <cellStyle name="Normal 4 2 3 2 4 4 2 3 2 2" xfId="42853" xr:uid="{00000000-0005-0000-0000-000012290000}"/>
    <cellStyle name="Normal 4 2 3 2 4 4 2 3 2 3" xfId="29443" xr:uid="{00000000-0005-0000-0000-000013290000}"/>
    <cellStyle name="Normal 4 2 3 2 4 4 2 3 3" xfId="23471" xr:uid="{00000000-0005-0000-0000-000014290000}"/>
    <cellStyle name="Normal 4 2 3 2 4 4 2 3 4" xfId="33897" xr:uid="{00000000-0005-0000-0000-000015290000}"/>
    <cellStyle name="Normal 4 2 3 2 4 4 2 3 5" xfId="16069" xr:uid="{00000000-0005-0000-0000-000016290000}"/>
    <cellStyle name="Normal 4 2 3 2 4 4 2 4" xfId="4539" xr:uid="{00000000-0005-0000-0000-000017290000}"/>
    <cellStyle name="Normal 4 2 3 2 4 4 2 4 2" xfId="37318" xr:uid="{00000000-0005-0000-0000-000018290000}"/>
    <cellStyle name="Normal 4 2 3 2 4 4 2 4 3" xfId="22476" xr:uid="{00000000-0005-0000-0000-000019290000}"/>
    <cellStyle name="Normal 4 2 3 2 4 4 2 5" xfId="8521" xr:uid="{00000000-0005-0000-0000-00001A290000}"/>
    <cellStyle name="Normal 4 2 3 2 4 4 2 5 2" xfId="39867" xr:uid="{00000000-0005-0000-0000-00001B290000}"/>
    <cellStyle name="Normal 4 2 3 2 4 4 2 5 3" xfId="26457" xr:uid="{00000000-0005-0000-0000-00001C290000}"/>
    <cellStyle name="Normal 4 2 3 2 4 4 2 6" xfId="19055" xr:uid="{00000000-0005-0000-0000-00001D290000}"/>
    <cellStyle name="Normal 4 2 3 2 4 4 2 7" xfId="32902" xr:uid="{00000000-0005-0000-0000-00001E290000}"/>
    <cellStyle name="Normal 4 2 3 2 4 4 2 8" xfId="15074" xr:uid="{00000000-0005-0000-0000-00001F290000}"/>
    <cellStyle name="Normal 4 2 3 2 4 4 3" xfId="1678" xr:uid="{00000000-0005-0000-0000-000020290000}"/>
    <cellStyle name="Normal 4 2 3 2 4 4 3 2" xfId="2675" xr:uid="{00000000-0005-0000-0000-000021290000}"/>
    <cellStyle name="Normal 4 2 3 2 4 4 3 2 2" xfId="7092" xr:uid="{00000000-0005-0000-0000-000022290000}"/>
    <cellStyle name="Normal 4 2 3 2 4 4 3 2 2 2" xfId="13125" xr:uid="{00000000-0005-0000-0000-000023290000}"/>
    <cellStyle name="Normal 4 2 3 2 4 4 3 2 2 2 2" xfId="44410" xr:uid="{00000000-0005-0000-0000-000024290000}"/>
    <cellStyle name="Normal 4 2 3 2 4 4 3 2 2 2 3" xfId="31000" xr:uid="{00000000-0005-0000-0000-000025290000}"/>
    <cellStyle name="Normal 4 2 3 2 4 4 3 2 2 3" xfId="38438" xr:uid="{00000000-0005-0000-0000-000026290000}"/>
    <cellStyle name="Normal 4 2 3 2 4 4 3 2 2 4" xfId="25028" xr:uid="{00000000-0005-0000-0000-000027290000}"/>
    <cellStyle name="Normal 4 2 3 2 4 4 3 2 3" xfId="10078" xr:uid="{00000000-0005-0000-0000-000028290000}"/>
    <cellStyle name="Normal 4 2 3 2 4 4 3 2 3 2" xfId="41424" xr:uid="{00000000-0005-0000-0000-000029290000}"/>
    <cellStyle name="Normal 4 2 3 2 4 4 3 2 3 3" xfId="28014" xr:uid="{00000000-0005-0000-0000-00002A290000}"/>
    <cellStyle name="Normal 4 2 3 2 4 4 3 2 4" xfId="20612" xr:uid="{00000000-0005-0000-0000-00002B290000}"/>
    <cellStyle name="Normal 4 2 3 2 4 4 3 2 5" xfId="35454" xr:uid="{00000000-0005-0000-0000-00002C290000}"/>
    <cellStyle name="Normal 4 2 3 2 4 4 3 2 6" xfId="17626" xr:uid="{00000000-0005-0000-0000-00002D290000}"/>
    <cellStyle name="Normal 4 2 3 2 4 4 3 3" xfId="6096" xr:uid="{00000000-0005-0000-0000-00002E290000}"/>
    <cellStyle name="Normal 4 2 3 2 4 4 3 3 2" xfId="12129" xr:uid="{00000000-0005-0000-0000-00002F290000}"/>
    <cellStyle name="Normal 4 2 3 2 4 4 3 3 2 2" xfId="43414" xr:uid="{00000000-0005-0000-0000-000030290000}"/>
    <cellStyle name="Normal 4 2 3 2 4 4 3 3 2 3" xfId="30004" xr:uid="{00000000-0005-0000-0000-000031290000}"/>
    <cellStyle name="Normal 4 2 3 2 4 4 3 3 3" xfId="24032" xr:uid="{00000000-0005-0000-0000-000032290000}"/>
    <cellStyle name="Normal 4 2 3 2 4 4 3 3 4" xfId="34458" xr:uid="{00000000-0005-0000-0000-000033290000}"/>
    <cellStyle name="Normal 4 2 3 2 4 4 3 3 5" xfId="16630" xr:uid="{00000000-0005-0000-0000-000034290000}"/>
    <cellStyle name="Normal 4 2 3 2 4 4 3 4" xfId="4105" xr:uid="{00000000-0005-0000-0000-000035290000}"/>
    <cellStyle name="Normal 4 2 3 2 4 4 3 4 2" xfId="36884" xr:uid="{00000000-0005-0000-0000-000036290000}"/>
    <cellStyle name="Normal 4 2 3 2 4 4 3 4 3" xfId="22042" xr:uid="{00000000-0005-0000-0000-000037290000}"/>
    <cellStyle name="Normal 4 2 3 2 4 4 3 5" xfId="9082" xr:uid="{00000000-0005-0000-0000-000038290000}"/>
    <cellStyle name="Normal 4 2 3 2 4 4 3 5 2" xfId="40428" xr:uid="{00000000-0005-0000-0000-000039290000}"/>
    <cellStyle name="Normal 4 2 3 2 4 4 3 5 3" xfId="27018" xr:uid="{00000000-0005-0000-0000-00003A290000}"/>
    <cellStyle name="Normal 4 2 3 2 4 4 3 6" xfId="19616" xr:uid="{00000000-0005-0000-0000-00003B290000}"/>
    <cellStyle name="Normal 4 2 3 2 4 4 3 7" xfId="32468" xr:uid="{00000000-0005-0000-0000-00003C290000}"/>
    <cellStyle name="Normal 4 2 3 2 4 4 3 8" xfId="14640" xr:uid="{00000000-0005-0000-0000-00003D290000}"/>
    <cellStyle name="Normal 4 2 3 2 4 4 4" xfId="2113" xr:uid="{00000000-0005-0000-0000-00003E290000}"/>
    <cellStyle name="Normal 4 2 3 2 4 4 4 2" xfId="6531" xr:uid="{00000000-0005-0000-0000-00003F290000}"/>
    <cellStyle name="Normal 4 2 3 2 4 4 4 2 2" xfId="12564" xr:uid="{00000000-0005-0000-0000-000040290000}"/>
    <cellStyle name="Normal 4 2 3 2 4 4 4 2 2 2" xfId="43849" xr:uid="{00000000-0005-0000-0000-000041290000}"/>
    <cellStyle name="Normal 4 2 3 2 4 4 4 2 2 3" xfId="30439" xr:uid="{00000000-0005-0000-0000-000042290000}"/>
    <cellStyle name="Normal 4 2 3 2 4 4 4 2 3" xfId="37877" xr:uid="{00000000-0005-0000-0000-000043290000}"/>
    <cellStyle name="Normal 4 2 3 2 4 4 4 2 4" xfId="24467" xr:uid="{00000000-0005-0000-0000-000044290000}"/>
    <cellStyle name="Normal 4 2 3 2 4 4 4 3" xfId="9517" xr:uid="{00000000-0005-0000-0000-000045290000}"/>
    <cellStyle name="Normal 4 2 3 2 4 4 4 3 2" xfId="40863" xr:uid="{00000000-0005-0000-0000-000046290000}"/>
    <cellStyle name="Normal 4 2 3 2 4 4 4 3 3" xfId="27453" xr:uid="{00000000-0005-0000-0000-000047290000}"/>
    <cellStyle name="Normal 4 2 3 2 4 4 4 4" xfId="20051" xr:uid="{00000000-0005-0000-0000-000048290000}"/>
    <cellStyle name="Normal 4 2 3 2 4 4 4 5" xfId="34893" xr:uid="{00000000-0005-0000-0000-000049290000}"/>
    <cellStyle name="Normal 4 2 3 2 4 4 4 6" xfId="17065" xr:uid="{00000000-0005-0000-0000-00004A290000}"/>
    <cellStyle name="Normal 4 2 3 2 4 4 5" xfId="5100" xr:uid="{00000000-0005-0000-0000-00004B290000}"/>
    <cellStyle name="Normal 4 2 3 2 4 4 5 2" xfId="11135" xr:uid="{00000000-0005-0000-0000-00004C290000}"/>
    <cellStyle name="Normal 4 2 3 2 4 4 5 2 2" xfId="42420" xr:uid="{00000000-0005-0000-0000-00004D290000}"/>
    <cellStyle name="Normal 4 2 3 2 4 4 5 2 3" xfId="29010" xr:uid="{00000000-0005-0000-0000-00004E290000}"/>
    <cellStyle name="Normal 4 2 3 2 4 4 5 3" xfId="23037" xr:uid="{00000000-0005-0000-0000-00004F290000}"/>
    <cellStyle name="Normal 4 2 3 2 4 4 5 4" xfId="33463" xr:uid="{00000000-0005-0000-0000-000050290000}"/>
    <cellStyle name="Normal 4 2 3 2 4 4 5 5" xfId="15635" xr:uid="{00000000-0005-0000-0000-000051290000}"/>
    <cellStyle name="Normal 4 2 3 2 4 4 6" xfId="3544" xr:uid="{00000000-0005-0000-0000-000052290000}"/>
    <cellStyle name="Normal 4 2 3 2 4 4 6 2" xfId="36323" xr:uid="{00000000-0005-0000-0000-000053290000}"/>
    <cellStyle name="Normal 4 2 3 2 4 4 6 3" xfId="21481" xr:uid="{00000000-0005-0000-0000-000054290000}"/>
    <cellStyle name="Normal 4 2 3 2 4 4 7" xfId="8087" xr:uid="{00000000-0005-0000-0000-000055290000}"/>
    <cellStyle name="Normal 4 2 3 2 4 4 7 2" xfId="39433" xr:uid="{00000000-0005-0000-0000-000056290000}"/>
    <cellStyle name="Normal 4 2 3 2 4 4 7 3" xfId="26023" xr:uid="{00000000-0005-0000-0000-000057290000}"/>
    <cellStyle name="Normal 4 2 3 2 4 4 8" xfId="18621" xr:uid="{00000000-0005-0000-0000-000058290000}"/>
    <cellStyle name="Normal 4 2 3 2 4 4 9" xfId="31907" xr:uid="{00000000-0005-0000-0000-000059290000}"/>
    <cellStyle name="Normal 4 2 3 2 4 5" xfId="291" xr:uid="{00000000-0005-0000-0000-00005A290000}"/>
    <cellStyle name="Normal 4 2 3 2 4 5 2" xfId="1346" xr:uid="{00000000-0005-0000-0000-00005B290000}"/>
    <cellStyle name="Normal 4 2 3 2 4 5 2 2" xfId="5764" xr:uid="{00000000-0005-0000-0000-00005C290000}"/>
    <cellStyle name="Normal 4 2 3 2 4 5 2 2 2" xfId="11797" xr:uid="{00000000-0005-0000-0000-00005D290000}"/>
    <cellStyle name="Normal 4 2 3 2 4 5 2 2 2 2" xfId="43082" xr:uid="{00000000-0005-0000-0000-00005E290000}"/>
    <cellStyle name="Normal 4 2 3 2 4 5 2 2 2 3" xfId="29672" xr:uid="{00000000-0005-0000-0000-00005F290000}"/>
    <cellStyle name="Normal 4 2 3 2 4 5 2 2 3" xfId="37421" xr:uid="{00000000-0005-0000-0000-000060290000}"/>
    <cellStyle name="Normal 4 2 3 2 4 5 2 2 4" xfId="23700" xr:uid="{00000000-0005-0000-0000-000061290000}"/>
    <cellStyle name="Normal 4 2 3 2 4 5 2 3" xfId="8750" xr:uid="{00000000-0005-0000-0000-000062290000}"/>
    <cellStyle name="Normal 4 2 3 2 4 5 2 3 2" xfId="40096" xr:uid="{00000000-0005-0000-0000-000063290000}"/>
    <cellStyle name="Normal 4 2 3 2 4 5 2 3 3" xfId="26686" xr:uid="{00000000-0005-0000-0000-000064290000}"/>
    <cellStyle name="Normal 4 2 3 2 4 5 2 4" xfId="19284" xr:uid="{00000000-0005-0000-0000-000065290000}"/>
    <cellStyle name="Normal 4 2 3 2 4 5 2 5" xfId="34126" xr:uid="{00000000-0005-0000-0000-000066290000}"/>
    <cellStyle name="Normal 4 2 3 2 4 5 2 6" xfId="16298" xr:uid="{00000000-0005-0000-0000-000067290000}"/>
    <cellStyle name="Normal 4 2 3 2 4 5 3" xfId="2343" xr:uid="{00000000-0005-0000-0000-000068290000}"/>
    <cellStyle name="Normal 4 2 3 2 4 5 3 2" xfId="6760" xr:uid="{00000000-0005-0000-0000-000069290000}"/>
    <cellStyle name="Normal 4 2 3 2 4 5 3 2 2" xfId="12793" xr:uid="{00000000-0005-0000-0000-00006A290000}"/>
    <cellStyle name="Normal 4 2 3 2 4 5 3 2 2 2" xfId="44078" xr:uid="{00000000-0005-0000-0000-00006B290000}"/>
    <cellStyle name="Normal 4 2 3 2 4 5 3 2 2 3" xfId="30668" xr:uid="{00000000-0005-0000-0000-00006C290000}"/>
    <cellStyle name="Normal 4 2 3 2 4 5 3 2 3" xfId="38106" xr:uid="{00000000-0005-0000-0000-00006D290000}"/>
    <cellStyle name="Normal 4 2 3 2 4 5 3 2 4" xfId="24696" xr:uid="{00000000-0005-0000-0000-00006E290000}"/>
    <cellStyle name="Normal 4 2 3 2 4 5 3 3" xfId="9746" xr:uid="{00000000-0005-0000-0000-00006F290000}"/>
    <cellStyle name="Normal 4 2 3 2 4 5 3 3 2" xfId="41092" xr:uid="{00000000-0005-0000-0000-000070290000}"/>
    <cellStyle name="Normal 4 2 3 2 4 5 3 3 3" xfId="27682" xr:uid="{00000000-0005-0000-0000-000071290000}"/>
    <cellStyle name="Normal 4 2 3 2 4 5 3 4" xfId="20280" xr:uid="{00000000-0005-0000-0000-000072290000}"/>
    <cellStyle name="Normal 4 2 3 2 4 5 3 5" xfId="35122" xr:uid="{00000000-0005-0000-0000-000073290000}"/>
    <cellStyle name="Normal 4 2 3 2 4 5 3 6" xfId="17294" xr:uid="{00000000-0005-0000-0000-000074290000}"/>
    <cellStyle name="Normal 4 2 3 2 4 5 4" xfId="4768" xr:uid="{00000000-0005-0000-0000-000075290000}"/>
    <cellStyle name="Normal 4 2 3 2 4 5 4 2" xfId="10802" xr:uid="{00000000-0005-0000-0000-000076290000}"/>
    <cellStyle name="Normal 4 2 3 2 4 5 4 2 2" xfId="42089" xr:uid="{00000000-0005-0000-0000-000077290000}"/>
    <cellStyle name="Normal 4 2 3 2 4 5 4 2 3" xfId="28679" xr:uid="{00000000-0005-0000-0000-000078290000}"/>
    <cellStyle name="Normal 4 2 3 2 4 5 4 3" xfId="22705" xr:uid="{00000000-0005-0000-0000-000079290000}"/>
    <cellStyle name="Normal 4 2 3 2 4 5 4 4" xfId="33131" xr:uid="{00000000-0005-0000-0000-00007A290000}"/>
    <cellStyle name="Normal 4 2 3 2 4 5 4 5" xfId="15303" xr:uid="{00000000-0005-0000-0000-00007B290000}"/>
    <cellStyle name="Normal 4 2 3 2 4 5 5" xfId="3773" xr:uid="{00000000-0005-0000-0000-00007C290000}"/>
    <cellStyle name="Normal 4 2 3 2 4 5 5 2" xfId="36552" xr:uid="{00000000-0005-0000-0000-00007D290000}"/>
    <cellStyle name="Normal 4 2 3 2 4 5 5 3" xfId="21710" xr:uid="{00000000-0005-0000-0000-00007E290000}"/>
    <cellStyle name="Normal 4 2 3 2 4 5 6" xfId="7755" xr:uid="{00000000-0005-0000-0000-00007F290000}"/>
    <cellStyle name="Normal 4 2 3 2 4 5 6 2" xfId="39101" xr:uid="{00000000-0005-0000-0000-000080290000}"/>
    <cellStyle name="Normal 4 2 3 2 4 5 6 3" xfId="25691" xr:uid="{00000000-0005-0000-0000-000081290000}"/>
    <cellStyle name="Normal 4 2 3 2 4 5 7" xfId="18289" xr:uid="{00000000-0005-0000-0000-000082290000}"/>
    <cellStyle name="Normal 4 2 3 2 4 5 8" xfId="32136" xr:uid="{00000000-0005-0000-0000-000083290000}"/>
    <cellStyle name="Normal 4 2 3 2 4 5 9" xfId="14308" xr:uid="{00000000-0005-0000-0000-000084290000}"/>
    <cellStyle name="Normal 4 2 3 2 4 6" xfId="741" xr:uid="{00000000-0005-0000-0000-000085290000}"/>
    <cellStyle name="Normal 4 2 3 2 4 6 2" xfId="2777" xr:uid="{00000000-0005-0000-0000-000086290000}"/>
    <cellStyle name="Normal 4 2 3 2 4 6 2 2" xfId="7194" xr:uid="{00000000-0005-0000-0000-000087290000}"/>
    <cellStyle name="Normal 4 2 3 2 4 6 2 2 2" xfId="13227" xr:uid="{00000000-0005-0000-0000-000088290000}"/>
    <cellStyle name="Normal 4 2 3 2 4 6 2 2 2 2" xfId="44512" xr:uid="{00000000-0005-0000-0000-000089290000}"/>
    <cellStyle name="Normal 4 2 3 2 4 6 2 2 2 3" xfId="31102" xr:uid="{00000000-0005-0000-0000-00008A290000}"/>
    <cellStyle name="Normal 4 2 3 2 4 6 2 2 3" xfId="38540" xr:uid="{00000000-0005-0000-0000-00008B290000}"/>
    <cellStyle name="Normal 4 2 3 2 4 6 2 2 4" xfId="25130" xr:uid="{00000000-0005-0000-0000-00008C290000}"/>
    <cellStyle name="Normal 4 2 3 2 4 6 2 3" xfId="10180" xr:uid="{00000000-0005-0000-0000-00008D290000}"/>
    <cellStyle name="Normal 4 2 3 2 4 6 2 3 2" xfId="41526" xr:uid="{00000000-0005-0000-0000-00008E290000}"/>
    <cellStyle name="Normal 4 2 3 2 4 6 2 3 3" xfId="28116" xr:uid="{00000000-0005-0000-0000-00008F290000}"/>
    <cellStyle name="Normal 4 2 3 2 4 6 2 4" xfId="20714" xr:uid="{00000000-0005-0000-0000-000090290000}"/>
    <cellStyle name="Normal 4 2 3 2 4 6 2 5" xfId="35556" xr:uid="{00000000-0005-0000-0000-000091290000}"/>
    <cellStyle name="Normal 4 2 3 2 4 6 2 6" xfId="17728" xr:uid="{00000000-0005-0000-0000-000092290000}"/>
    <cellStyle name="Normal 4 2 3 2 4 6 3" xfId="5202" xr:uid="{00000000-0005-0000-0000-000093290000}"/>
    <cellStyle name="Normal 4 2 3 2 4 6 3 2" xfId="11237" xr:uid="{00000000-0005-0000-0000-000094290000}"/>
    <cellStyle name="Normal 4 2 3 2 4 6 3 2 2" xfId="42522" xr:uid="{00000000-0005-0000-0000-000095290000}"/>
    <cellStyle name="Normal 4 2 3 2 4 6 3 2 3" xfId="29112" xr:uid="{00000000-0005-0000-0000-000096290000}"/>
    <cellStyle name="Normal 4 2 3 2 4 6 3 3" xfId="23139" xr:uid="{00000000-0005-0000-0000-000097290000}"/>
    <cellStyle name="Normal 4 2 3 2 4 6 3 4" xfId="33565" xr:uid="{00000000-0005-0000-0000-000098290000}"/>
    <cellStyle name="Normal 4 2 3 2 4 6 3 5" xfId="15737" xr:uid="{00000000-0005-0000-0000-000099290000}"/>
    <cellStyle name="Normal 4 2 3 2 4 6 4" xfId="4207" xr:uid="{00000000-0005-0000-0000-00009A290000}"/>
    <cellStyle name="Normal 4 2 3 2 4 6 4 2" xfId="36986" xr:uid="{00000000-0005-0000-0000-00009B290000}"/>
    <cellStyle name="Normal 4 2 3 2 4 6 4 3" xfId="22144" xr:uid="{00000000-0005-0000-0000-00009C290000}"/>
    <cellStyle name="Normal 4 2 3 2 4 6 5" xfId="8189" xr:uid="{00000000-0005-0000-0000-00009D290000}"/>
    <cellStyle name="Normal 4 2 3 2 4 6 5 2" xfId="39535" xr:uid="{00000000-0005-0000-0000-00009E290000}"/>
    <cellStyle name="Normal 4 2 3 2 4 6 5 3" xfId="26125" xr:uid="{00000000-0005-0000-0000-00009F290000}"/>
    <cellStyle name="Normal 4 2 3 2 4 6 6" xfId="18723" xr:uid="{00000000-0005-0000-0000-0000A0290000}"/>
    <cellStyle name="Normal 4 2 3 2 4 6 7" xfId="32570" xr:uid="{00000000-0005-0000-0000-0000A1290000}"/>
    <cellStyle name="Normal 4 2 3 2 4 6 8" xfId="14742" xr:uid="{00000000-0005-0000-0000-0000A2290000}"/>
    <cellStyle name="Normal 4 2 3 2 4 7" xfId="1244" xr:uid="{00000000-0005-0000-0000-0000A3290000}"/>
    <cellStyle name="Normal 4 2 3 2 4 7 2" xfId="2241" xr:uid="{00000000-0005-0000-0000-0000A4290000}"/>
    <cellStyle name="Normal 4 2 3 2 4 7 2 2" xfId="6658" xr:uid="{00000000-0005-0000-0000-0000A5290000}"/>
    <cellStyle name="Normal 4 2 3 2 4 7 2 2 2" xfId="12691" xr:uid="{00000000-0005-0000-0000-0000A6290000}"/>
    <cellStyle name="Normal 4 2 3 2 4 7 2 2 2 2" xfId="43976" xr:uid="{00000000-0005-0000-0000-0000A7290000}"/>
    <cellStyle name="Normal 4 2 3 2 4 7 2 2 2 3" xfId="30566" xr:uid="{00000000-0005-0000-0000-0000A8290000}"/>
    <cellStyle name="Normal 4 2 3 2 4 7 2 2 3" xfId="38004" xr:uid="{00000000-0005-0000-0000-0000A9290000}"/>
    <cellStyle name="Normal 4 2 3 2 4 7 2 2 4" xfId="24594" xr:uid="{00000000-0005-0000-0000-0000AA290000}"/>
    <cellStyle name="Normal 4 2 3 2 4 7 2 3" xfId="9644" xr:uid="{00000000-0005-0000-0000-0000AB290000}"/>
    <cellStyle name="Normal 4 2 3 2 4 7 2 3 2" xfId="40990" xr:uid="{00000000-0005-0000-0000-0000AC290000}"/>
    <cellStyle name="Normal 4 2 3 2 4 7 2 3 3" xfId="27580" xr:uid="{00000000-0005-0000-0000-0000AD290000}"/>
    <cellStyle name="Normal 4 2 3 2 4 7 2 4" xfId="20178" xr:uid="{00000000-0005-0000-0000-0000AE290000}"/>
    <cellStyle name="Normal 4 2 3 2 4 7 2 5" xfId="35020" xr:uid="{00000000-0005-0000-0000-0000AF290000}"/>
    <cellStyle name="Normal 4 2 3 2 4 7 2 6" xfId="17192" xr:uid="{00000000-0005-0000-0000-0000B0290000}"/>
    <cellStyle name="Normal 4 2 3 2 4 7 3" xfId="5662" xr:uid="{00000000-0005-0000-0000-0000B1290000}"/>
    <cellStyle name="Normal 4 2 3 2 4 7 3 2" xfId="11695" xr:uid="{00000000-0005-0000-0000-0000B2290000}"/>
    <cellStyle name="Normal 4 2 3 2 4 7 3 2 2" xfId="42980" xr:uid="{00000000-0005-0000-0000-0000B3290000}"/>
    <cellStyle name="Normal 4 2 3 2 4 7 3 2 3" xfId="29570" xr:uid="{00000000-0005-0000-0000-0000B4290000}"/>
    <cellStyle name="Normal 4 2 3 2 4 7 3 3" xfId="23598" xr:uid="{00000000-0005-0000-0000-0000B5290000}"/>
    <cellStyle name="Normal 4 2 3 2 4 7 3 4" xfId="34024" xr:uid="{00000000-0005-0000-0000-0000B6290000}"/>
    <cellStyle name="Normal 4 2 3 2 4 7 3 5" xfId="16196" xr:uid="{00000000-0005-0000-0000-0000B7290000}"/>
    <cellStyle name="Normal 4 2 3 2 4 7 4" xfId="3671" xr:uid="{00000000-0005-0000-0000-0000B8290000}"/>
    <cellStyle name="Normal 4 2 3 2 4 7 4 2" xfId="36450" xr:uid="{00000000-0005-0000-0000-0000B9290000}"/>
    <cellStyle name="Normal 4 2 3 2 4 7 4 3" xfId="21608" xr:uid="{00000000-0005-0000-0000-0000BA290000}"/>
    <cellStyle name="Normal 4 2 3 2 4 7 5" xfId="8648" xr:uid="{00000000-0005-0000-0000-0000BB290000}"/>
    <cellStyle name="Normal 4 2 3 2 4 7 5 2" xfId="39994" xr:uid="{00000000-0005-0000-0000-0000BC290000}"/>
    <cellStyle name="Normal 4 2 3 2 4 7 5 3" xfId="26584" xr:uid="{00000000-0005-0000-0000-0000BD290000}"/>
    <cellStyle name="Normal 4 2 3 2 4 7 6" xfId="19182" xr:uid="{00000000-0005-0000-0000-0000BE290000}"/>
    <cellStyle name="Normal 4 2 3 2 4 7 7" xfId="32034" xr:uid="{00000000-0005-0000-0000-0000BF290000}"/>
    <cellStyle name="Normal 4 2 3 2 4 7 8" xfId="14206" xr:uid="{00000000-0005-0000-0000-0000C0290000}"/>
    <cellStyle name="Normal 4 2 3 2 4 8" xfId="1781" xr:uid="{00000000-0005-0000-0000-0000C1290000}"/>
    <cellStyle name="Normal 4 2 3 2 4 8 2" xfId="6199" xr:uid="{00000000-0005-0000-0000-0000C2290000}"/>
    <cellStyle name="Normal 4 2 3 2 4 8 2 2" xfId="12232" xr:uid="{00000000-0005-0000-0000-0000C3290000}"/>
    <cellStyle name="Normal 4 2 3 2 4 8 2 2 2" xfId="43517" xr:uid="{00000000-0005-0000-0000-0000C4290000}"/>
    <cellStyle name="Normal 4 2 3 2 4 8 2 2 3" xfId="30107" xr:uid="{00000000-0005-0000-0000-0000C5290000}"/>
    <cellStyle name="Normal 4 2 3 2 4 8 2 3" xfId="37545" xr:uid="{00000000-0005-0000-0000-0000C6290000}"/>
    <cellStyle name="Normal 4 2 3 2 4 8 2 4" xfId="24135" xr:uid="{00000000-0005-0000-0000-0000C7290000}"/>
    <cellStyle name="Normal 4 2 3 2 4 8 3" xfId="9185" xr:uid="{00000000-0005-0000-0000-0000C8290000}"/>
    <cellStyle name="Normal 4 2 3 2 4 8 3 2" xfId="40531" xr:uid="{00000000-0005-0000-0000-0000C9290000}"/>
    <cellStyle name="Normal 4 2 3 2 4 8 3 3" xfId="27121" xr:uid="{00000000-0005-0000-0000-0000CA290000}"/>
    <cellStyle name="Normal 4 2 3 2 4 8 4" xfId="19719" xr:uid="{00000000-0005-0000-0000-0000CB290000}"/>
    <cellStyle name="Normal 4 2 3 2 4 8 5" xfId="34561" xr:uid="{00000000-0005-0000-0000-0000CC290000}"/>
    <cellStyle name="Normal 4 2 3 2 4 8 6" xfId="16733" xr:uid="{00000000-0005-0000-0000-0000CD290000}"/>
    <cellStyle name="Normal 4 2 3 2 4 9" xfId="4666" xr:uid="{00000000-0005-0000-0000-0000CE290000}"/>
    <cellStyle name="Normal 4 2 3 2 4 9 2" xfId="10700" xr:uid="{00000000-0005-0000-0000-0000CF290000}"/>
    <cellStyle name="Normal 4 2 3 2 4 9 2 2" xfId="41987" xr:uid="{00000000-0005-0000-0000-0000D0290000}"/>
    <cellStyle name="Normal 4 2 3 2 4 9 2 3" xfId="28577" xr:uid="{00000000-0005-0000-0000-0000D1290000}"/>
    <cellStyle name="Normal 4 2 3 2 4 9 3" xfId="22603" xr:uid="{00000000-0005-0000-0000-0000D2290000}"/>
    <cellStyle name="Normal 4 2 3 2 4 9 4" xfId="33029" xr:uid="{00000000-0005-0000-0000-0000D3290000}"/>
    <cellStyle name="Normal 4 2 3 2 4 9 5" xfId="15201" xr:uid="{00000000-0005-0000-0000-0000D4290000}"/>
    <cellStyle name="Normal 4 2 3 2 5" xfId="213" xr:uid="{00000000-0005-0000-0000-0000D5290000}"/>
    <cellStyle name="Normal 4 2 3 2 5 10" xfId="3236" xr:uid="{00000000-0005-0000-0000-0000D6290000}"/>
    <cellStyle name="Normal 4 2 3 2 5 10 2" xfId="36015" xr:uid="{00000000-0005-0000-0000-0000D7290000}"/>
    <cellStyle name="Normal 4 2 3 2 5 10 3" xfId="21173" xr:uid="{00000000-0005-0000-0000-0000D8290000}"/>
    <cellStyle name="Normal 4 2 3 2 5 11" xfId="7677" xr:uid="{00000000-0005-0000-0000-0000D9290000}"/>
    <cellStyle name="Normal 4 2 3 2 5 11 2" xfId="39023" xr:uid="{00000000-0005-0000-0000-0000DA290000}"/>
    <cellStyle name="Normal 4 2 3 2 5 11 3" xfId="25613" xr:uid="{00000000-0005-0000-0000-0000DB290000}"/>
    <cellStyle name="Normal 4 2 3 2 5 12" xfId="18211" xr:uid="{00000000-0005-0000-0000-0000DC290000}"/>
    <cellStyle name="Normal 4 2 3 2 5 13" xfId="31599" xr:uid="{00000000-0005-0000-0000-0000DD290000}"/>
    <cellStyle name="Normal 4 2 3 2 5 14" xfId="13771" xr:uid="{00000000-0005-0000-0000-0000DE290000}"/>
    <cellStyle name="Normal 4 2 3 2 5 2" xfId="435" xr:uid="{00000000-0005-0000-0000-0000DF290000}"/>
    <cellStyle name="Normal 4 2 3 2 5 2 10" xfId="13875" xr:uid="{00000000-0005-0000-0000-0000E0290000}"/>
    <cellStyle name="Normal 4 2 3 2 5 2 2" xfId="869" xr:uid="{00000000-0005-0000-0000-0000E1290000}"/>
    <cellStyle name="Normal 4 2 3 2 5 2 2 2" xfId="2905" xr:uid="{00000000-0005-0000-0000-0000E2290000}"/>
    <cellStyle name="Normal 4 2 3 2 5 2 2 2 2" xfId="7322" xr:uid="{00000000-0005-0000-0000-0000E3290000}"/>
    <cellStyle name="Normal 4 2 3 2 5 2 2 2 2 2" xfId="13355" xr:uid="{00000000-0005-0000-0000-0000E4290000}"/>
    <cellStyle name="Normal 4 2 3 2 5 2 2 2 2 2 2" xfId="44640" xr:uid="{00000000-0005-0000-0000-0000E5290000}"/>
    <cellStyle name="Normal 4 2 3 2 5 2 2 2 2 2 3" xfId="31230" xr:uid="{00000000-0005-0000-0000-0000E6290000}"/>
    <cellStyle name="Normal 4 2 3 2 5 2 2 2 2 3" xfId="38668" xr:uid="{00000000-0005-0000-0000-0000E7290000}"/>
    <cellStyle name="Normal 4 2 3 2 5 2 2 2 2 4" xfId="25258" xr:uid="{00000000-0005-0000-0000-0000E8290000}"/>
    <cellStyle name="Normal 4 2 3 2 5 2 2 2 3" xfId="10308" xr:uid="{00000000-0005-0000-0000-0000E9290000}"/>
    <cellStyle name="Normal 4 2 3 2 5 2 2 2 3 2" xfId="41654" xr:uid="{00000000-0005-0000-0000-0000EA290000}"/>
    <cellStyle name="Normal 4 2 3 2 5 2 2 2 3 3" xfId="28244" xr:uid="{00000000-0005-0000-0000-0000EB290000}"/>
    <cellStyle name="Normal 4 2 3 2 5 2 2 2 4" xfId="20842" xr:uid="{00000000-0005-0000-0000-0000EC290000}"/>
    <cellStyle name="Normal 4 2 3 2 5 2 2 2 5" xfId="35684" xr:uid="{00000000-0005-0000-0000-0000ED290000}"/>
    <cellStyle name="Normal 4 2 3 2 5 2 2 2 6" xfId="17856" xr:uid="{00000000-0005-0000-0000-0000EE290000}"/>
    <cellStyle name="Normal 4 2 3 2 5 2 2 3" xfId="5330" xr:uid="{00000000-0005-0000-0000-0000EF290000}"/>
    <cellStyle name="Normal 4 2 3 2 5 2 2 3 2" xfId="11364" xr:uid="{00000000-0005-0000-0000-0000F0290000}"/>
    <cellStyle name="Normal 4 2 3 2 5 2 2 3 2 2" xfId="42649" xr:uid="{00000000-0005-0000-0000-0000F1290000}"/>
    <cellStyle name="Normal 4 2 3 2 5 2 2 3 2 3" xfId="29239" xr:uid="{00000000-0005-0000-0000-0000F2290000}"/>
    <cellStyle name="Normal 4 2 3 2 5 2 2 3 3" xfId="23267" xr:uid="{00000000-0005-0000-0000-0000F3290000}"/>
    <cellStyle name="Normal 4 2 3 2 5 2 2 3 4" xfId="33693" xr:uid="{00000000-0005-0000-0000-0000F4290000}"/>
    <cellStyle name="Normal 4 2 3 2 5 2 2 3 5" xfId="15865" xr:uid="{00000000-0005-0000-0000-0000F5290000}"/>
    <cellStyle name="Normal 4 2 3 2 5 2 2 4" xfId="4335" xr:uid="{00000000-0005-0000-0000-0000F6290000}"/>
    <cellStyle name="Normal 4 2 3 2 5 2 2 4 2" xfId="37114" xr:uid="{00000000-0005-0000-0000-0000F7290000}"/>
    <cellStyle name="Normal 4 2 3 2 5 2 2 4 3" xfId="22272" xr:uid="{00000000-0005-0000-0000-0000F8290000}"/>
    <cellStyle name="Normal 4 2 3 2 5 2 2 5" xfId="8317" xr:uid="{00000000-0005-0000-0000-0000F9290000}"/>
    <cellStyle name="Normal 4 2 3 2 5 2 2 5 2" xfId="39663" xr:uid="{00000000-0005-0000-0000-0000FA290000}"/>
    <cellStyle name="Normal 4 2 3 2 5 2 2 5 3" xfId="26253" xr:uid="{00000000-0005-0000-0000-0000FB290000}"/>
    <cellStyle name="Normal 4 2 3 2 5 2 2 6" xfId="18851" xr:uid="{00000000-0005-0000-0000-0000FC290000}"/>
    <cellStyle name="Normal 4 2 3 2 5 2 2 7" xfId="32698" xr:uid="{00000000-0005-0000-0000-0000FD290000}"/>
    <cellStyle name="Normal 4 2 3 2 5 2 2 8" xfId="14870" xr:uid="{00000000-0005-0000-0000-0000FE290000}"/>
    <cellStyle name="Normal 4 2 3 2 5 2 3" xfId="1474" xr:uid="{00000000-0005-0000-0000-0000FF290000}"/>
    <cellStyle name="Normal 4 2 3 2 5 2 3 2" xfId="2471" xr:uid="{00000000-0005-0000-0000-0000002A0000}"/>
    <cellStyle name="Normal 4 2 3 2 5 2 3 2 2" xfId="6888" xr:uid="{00000000-0005-0000-0000-0000012A0000}"/>
    <cellStyle name="Normal 4 2 3 2 5 2 3 2 2 2" xfId="12921" xr:uid="{00000000-0005-0000-0000-0000022A0000}"/>
    <cellStyle name="Normal 4 2 3 2 5 2 3 2 2 2 2" xfId="44206" xr:uid="{00000000-0005-0000-0000-0000032A0000}"/>
    <cellStyle name="Normal 4 2 3 2 5 2 3 2 2 2 3" xfId="30796" xr:uid="{00000000-0005-0000-0000-0000042A0000}"/>
    <cellStyle name="Normal 4 2 3 2 5 2 3 2 2 3" xfId="38234" xr:uid="{00000000-0005-0000-0000-0000052A0000}"/>
    <cellStyle name="Normal 4 2 3 2 5 2 3 2 2 4" xfId="24824" xr:uid="{00000000-0005-0000-0000-0000062A0000}"/>
    <cellStyle name="Normal 4 2 3 2 5 2 3 2 3" xfId="9874" xr:uid="{00000000-0005-0000-0000-0000072A0000}"/>
    <cellStyle name="Normal 4 2 3 2 5 2 3 2 3 2" xfId="41220" xr:uid="{00000000-0005-0000-0000-0000082A0000}"/>
    <cellStyle name="Normal 4 2 3 2 5 2 3 2 3 3" xfId="27810" xr:uid="{00000000-0005-0000-0000-0000092A0000}"/>
    <cellStyle name="Normal 4 2 3 2 5 2 3 2 4" xfId="20408" xr:uid="{00000000-0005-0000-0000-00000A2A0000}"/>
    <cellStyle name="Normal 4 2 3 2 5 2 3 2 5" xfId="35250" xr:uid="{00000000-0005-0000-0000-00000B2A0000}"/>
    <cellStyle name="Normal 4 2 3 2 5 2 3 2 6" xfId="17422" xr:uid="{00000000-0005-0000-0000-00000C2A0000}"/>
    <cellStyle name="Normal 4 2 3 2 5 2 3 3" xfId="5892" xr:uid="{00000000-0005-0000-0000-00000D2A0000}"/>
    <cellStyle name="Normal 4 2 3 2 5 2 3 3 2" xfId="11925" xr:uid="{00000000-0005-0000-0000-00000E2A0000}"/>
    <cellStyle name="Normal 4 2 3 2 5 2 3 3 2 2" xfId="43210" xr:uid="{00000000-0005-0000-0000-00000F2A0000}"/>
    <cellStyle name="Normal 4 2 3 2 5 2 3 3 2 3" xfId="29800" xr:uid="{00000000-0005-0000-0000-0000102A0000}"/>
    <cellStyle name="Normal 4 2 3 2 5 2 3 3 3" xfId="23828" xr:uid="{00000000-0005-0000-0000-0000112A0000}"/>
    <cellStyle name="Normal 4 2 3 2 5 2 3 3 4" xfId="34254" xr:uid="{00000000-0005-0000-0000-0000122A0000}"/>
    <cellStyle name="Normal 4 2 3 2 5 2 3 3 5" xfId="16426" xr:uid="{00000000-0005-0000-0000-0000132A0000}"/>
    <cellStyle name="Normal 4 2 3 2 5 2 3 4" xfId="3901" xr:uid="{00000000-0005-0000-0000-0000142A0000}"/>
    <cellStyle name="Normal 4 2 3 2 5 2 3 4 2" xfId="36680" xr:uid="{00000000-0005-0000-0000-0000152A0000}"/>
    <cellStyle name="Normal 4 2 3 2 5 2 3 4 3" xfId="21838" xr:uid="{00000000-0005-0000-0000-0000162A0000}"/>
    <cellStyle name="Normal 4 2 3 2 5 2 3 5" xfId="8878" xr:uid="{00000000-0005-0000-0000-0000172A0000}"/>
    <cellStyle name="Normal 4 2 3 2 5 2 3 5 2" xfId="40224" xr:uid="{00000000-0005-0000-0000-0000182A0000}"/>
    <cellStyle name="Normal 4 2 3 2 5 2 3 5 3" xfId="26814" xr:uid="{00000000-0005-0000-0000-0000192A0000}"/>
    <cellStyle name="Normal 4 2 3 2 5 2 3 6" xfId="19412" xr:uid="{00000000-0005-0000-0000-00001A2A0000}"/>
    <cellStyle name="Normal 4 2 3 2 5 2 3 7" xfId="32264" xr:uid="{00000000-0005-0000-0000-00001B2A0000}"/>
    <cellStyle name="Normal 4 2 3 2 5 2 3 8" xfId="14436" xr:uid="{00000000-0005-0000-0000-00001C2A0000}"/>
    <cellStyle name="Normal 4 2 3 2 5 2 4" xfId="1909" xr:uid="{00000000-0005-0000-0000-00001D2A0000}"/>
    <cellStyle name="Normal 4 2 3 2 5 2 4 2" xfId="6327" xr:uid="{00000000-0005-0000-0000-00001E2A0000}"/>
    <cellStyle name="Normal 4 2 3 2 5 2 4 2 2" xfId="12360" xr:uid="{00000000-0005-0000-0000-00001F2A0000}"/>
    <cellStyle name="Normal 4 2 3 2 5 2 4 2 2 2" xfId="43645" xr:uid="{00000000-0005-0000-0000-0000202A0000}"/>
    <cellStyle name="Normal 4 2 3 2 5 2 4 2 2 3" xfId="30235" xr:uid="{00000000-0005-0000-0000-0000212A0000}"/>
    <cellStyle name="Normal 4 2 3 2 5 2 4 2 3" xfId="37673" xr:uid="{00000000-0005-0000-0000-0000222A0000}"/>
    <cellStyle name="Normal 4 2 3 2 5 2 4 2 4" xfId="24263" xr:uid="{00000000-0005-0000-0000-0000232A0000}"/>
    <cellStyle name="Normal 4 2 3 2 5 2 4 3" xfId="9313" xr:uid="{00000000-0005-0000-0000-0000242A0000}"/>
    <cellStyle name="Normal 4 2 3 2 5 2 4 3 2" xfId="40659" xr:uid="{00000000-0005-0000-0000-0000252A0000}"/>
    <cellStyle name="Normal 4 2 3 2 5 2 4 3 3" xfId="27249" xr:uid="{00000000-0005-0000-0000-0000262A0000}"/>
    <cellStyle name="Normal 4 2 3 2 5 2 4 4" xfId="19847" xr:uid="{00000000-0005-0000-0000-0000272A0000}"/>
    <cellStyle name="Normal 4 2 3 2 5 2 4 5" xfId="34689" xr:uid="{00000000-0005-0000-0000-0000282A0000}"/>
    <cellStyle name="Normal 4 2 3 2 5 2 4 6" xfId="16861" xr:uid="{00000000-0005-0000-0000-0000292A0000}"/>
    <cellStyle name="Normal 4 2 3 2 5 2 5" xfId="4896" xr:uid="{00000000-0005-0000-0000-00002A2A0000}"/>
    <cellStyle name="Normal 4 2 3 2 5 2 5 2" xfId="10931" xr:uid="{00000000-0005-0000-0000-00002B2A0000}"/>
    <cellStyle name="Normal 4 2 3 2 5 2 5 2 2" xfId="42216" xr:uid="{00000000-0005-0000-0000-00002C2A0000}"/>
    <cellStyle name="Normal 4 2 3 2 5 2 5 2 3" xfId="28806" xr:uid="{00000000-0005-0000-0000-00002D2A0000}"/>
    <cellStyle name="Normal 4 2 3 2 5 2 5 3" xfId="22833" xr:uid="{00000000-0005-0000-0000-00002E2A0000}"/>
    <cellStyle name="Normal 4 2 3 2 5 2 5 4" xfId="33259" xr:uid="{00000000-0005-0000-0000-00002F2A0000}"/>
    <cellStyle name="Normal 4 2 3 2 5 2 5 5" xfId="15431" xr:uid="{00000000-0005-0000-0000-0000302A0000}"/>
    <cellStyle name="Normal 4 2 3 2 5 2 6" xfId="3340" xr:uid="{00000000-0005-0000-0000-0000312A0000}"/>
    <cellStyle name="Normal 4 2 3 2 5 2 6 2" xfId="36119" xr:uid="{00000000-0005-0000-0000-0000322A0000}"/>
    <cellStyle name="Normal 4 2 3 2 5 2 6 3" xfId="21277" xr:uid="{00000000-0005-0000-0000-0000332A0000}"/>
    <cellStyle name="Normal 4 2 3 2 5 2 7" xfId="7883" xr:uid="{00000000-0005-0000-0000-0000342A0000}"/>
    <cellStyle name="Normal 4 2 3 2 5 2 7 2" xfId="39229" xr:uid="{00000000-0005-0000-0000-0000352A0000}"/>
    <cellStyle name="Normal 4 2 3 2 5 2 7 3" xfId="25819" xr:uid="{00000000-0005-0000-0000-0000362A0000}"/>
    <cellStyle name="Normal 4 2 3 2 5 2 8" xfId="18417" xr:uid="{00000000-0005-0000-0000-0000372A0000}"/>
    <cellStyle name="Normal 4 2 3 2 5 2 9" xfId="31703" xr:uid="{00000000-0005-0000-0000-0000382A0000}"/>
    <cellStyle name="Normal 4 2 3 2 5 3" xfId="537" xr:uid="{00000000-0005-0000-0000-0000392A0000}"/>
    <cellStyle name="Normal 4 2 3 2 5 3 10" xfId="13977" xr:uid="{00000000-0005-0000-0000-00003A2A0000}"/>
    <cellStyle name="Normal 4 2 3 2 5 3 2" xfId="971" xr:uid="{00000000-0005-0000-0000-00003B2A0000}"/>
    <cellStyle name="Normal 4 2 3 2 5 3 2 2" xfId="3007" xr:uid="{00000000-0005-0000-0000-00003C2A0000}"/>
    <cellStyle name="Normal 4 2 3 2 5 3 2 2 2" xfId="7424" xr:uid="{00000000-0005-0000-0000-00003D2A0000}"/>
    <cellStyle name="Normal 4 2 3 2 5 3 2 2 2 2" xfId="13457" xr:uid="{00000000-0005-0000-0000-00003E2A0000}"/>
    <cellStyle name="Normal 4 2 3 2 5 3 2 2 2 2 2" xfId="44742" xr:uid="{00000000-0005-0000-0000-00003F2A0000}"/>
    <cellStyle name="Normal 4 2 3 2 5 3 2 2 2 2 3" xfId="31332" xr:uid="{00000000-0005-0000-0000-0000402A0000}"/>
    <cellStyle name="Normal 4 2 3 2 5 3 2 2 2 3" xfId="38770" xr:uid="{00000000-0005-0000-0000-0000412A0000}"/>
    <cellStyle name="Normal 4 2 3 2 5 3 2 2 2 4" xfId="25360" xr:uid="{00000000-0005-0000-0000-0000422A0000}"/>
    <cellStyle name="Normal 4 2 3 2 5 3 2 2 3" xfId="10410" xr:uid="{00000000-0005-0000-0000-0000432A0000}"/>
    <cellStyle name="Normal 4 2 3 2 5 3 2 2 3 2" xfId="41756" xr:uid="{00000000-0005-0000-0000-0000442A0000}"/>
    <cellStyle name="Normal 4 2 3 2 5 3 2 2 3 3" xfId="28346" xr:uid="{00000000-0005-0000-0000-0000452A0000}"/>
    <cellStyle name="Normal 4 2 3 2 5 3 2 2 4" xfId="20944" xr:uid="{00000000-0005-0000-0000-0000462A0000}"/>
    <cellStyle name="Normal 4 2 3 2 5 3 2 2 5" xfId="35786" xr:uid="{00000000-0005-0000-0000-0000472A0000}"/>
    <cellStyle name="Normal 4 2 3 2 5 3 2 2 6" xfId="17958" xr:uid="{00000000-0005-0000-0000-0000482A0000}"/>
    <cellStyle name="Normal 4 2 3 2 5 3 2 3" xfId="5432" xr:uid="{00000000-0005-0000-0000-0000492A0000}"/>
    <cellStyle name="Normal 4 2 3 2 5 3 2 3 2" xfId="11466" xr:uid="{00000000-0005-0000-0000-00004A2A0000}"/>
    <cellStyle name="Normal 4 2 3 2 5 3 2 3 2 2" xfId="42751" xr:uid="{00000000-0005-0000-0000-00004B2A0000}"/>
    <cellStyle name="Normal 4 2 3 2 5 3 2 3 2 3" xfId="29341" xr:uid="{00000000-0005-0000-0000-00004C2A0000}"/>
    <cellStyle name="Normal 4 2 3 2 5 3 2 3 3" xfId="23369" xr:uid="{00000000-0005-0000-0000-00004D2A0000}"/>
    <cellStyle name="Normal 4 2 3 2 5 3 2 3 4" xfId="33795" xr:uid="{00000000-0005-0000-0000-00004E2A0000}"/>
    <cellStyle name="Normal 4 2 3 2 5 3 2 3 5" xfId="15967" xr:uid="{00000000-0005-0000-0000-00004F2A0000}"/>
    <cellStyle name="Normal 4 2 3 2 5 3 2 4" xfId="4437" xr:uid="{00000000-0005-0000-0000-0000502A0000}"/>
    <cellStyle name="Normal 4 2 3 2 5 3 2 4 2" xfId="37216" xr:uid="{00000000-0005-0000-0000-0000512A0000}"/>
    <cellStyle name="Normal 4 2 3 2 5 3 2 4 3" xfId="22374" xr:uid="{00000000-0005-0000-0000-0000522A0000}"/>
    <cellStyle name="Normal 4 2 3 2 5 3 2 5" xfId="8419" xr:uid="{00000000-0005-0000-0000-0000532A0000}"/>
    <cellStyle name="Normal 4 2 3 2 5 3 2 5 2" xfId="39765" xr:uid="{00000000-0005-0000-0000-0000542A0000}"/>
    <cellStyle name="Normal 4 2 3 2 5 3 2 5 3" xfId="26355" xr:uid="{00000000-0005-0000-0000-0000552A0000}"/>
    <cellStyle name="Normal 4 2 3 2 5 3 2 6" xfId="18953" xr:uid="{00000000-0005-0000-0000-0000562A0000}"/>
    <cellStyle name="Normal 4 2 3 2 5 3 2 7" xfId="32800" xr:uid="{00000000-0005-0000-0000-0000572A0000}"/>
    <cellStyle name="Normal 4 2 3 2 5 3 2 8" xfId="14972" xr:uid="{00000000-0005-0000-0000-0000582A0000}"/>
    <cellStyle name="Normal 4 2 3 2 5 3 3" xfId="1576" xr:uid="{00000000-0005-0000-0000-0000592A0000}"/>
    <cellStyle name="Normal 4 2 3 2 5 3 3 2" xfId="2573" xr:uid="{00000000-0005-0000-0000-00005A2A0000}"/>
    <cellStyle name="Normal 4 2 3 2 5 3 3 2 2" xfId="6990" xr:uid="{00000000-0005-0000-0000-00005B2A0000}"/>
    <cellStyle name="Normal 4 2 3 2 5 3 3 2 2 2" xfId="13023" xr:uid="{00000000-0005-0000-0000-00005C2A0000}"/>
    <cellStyle name="Normal 4 2 3 2 5 3 3 2 2 2 2" xfId="44308" xr:uid="{00000000-0005-0000-0000-00005D2A0000}"/>
    <cellStyle name="Normal 4 2 3 2 5 3 3 2 2 2 3" xfId="30898" xr:uid="{00000000-0005-0000-0000-00005E2A0000}"/>
    <cellStyle name="Normal 4 2 3 2 5 3 3 2 2 3" xfId="38336" xr:uid="{00000000-0005-0000-0000-00005F2A0000}"/>
    <cellStyle name="Normal 4 2 3 2 5 3 3 2 2 4" xfId="24926" xr:uid="{00000000-0005-0000-0000-0000602A0000}"/>
    <cellStyle name="Normal 4 2 3 2 5 3 3 2 3" xfId="9976" xr:uid="{00000000-0005-0000-0000-0000612A0000}"/>
    <cellStyle name="Normal 4 2 3 2 5 3 3 2 3 2" xfId="41322" xr:uid="{00000000-0005-0000-0000-0000622A0000}"/>
    <cellStyle name="Normal 4 2 3 2 5 3 3 2 3 3" xfId="27912" xr:uid="{00000000-0005-0000-0000-0000632A0000}"/>
    <cellStyle name="Normal 4 2 3 2 5 3 3 2 4" xfId="20510" xr:uid="{00000000-0005-0000-0000-0000642A0000}"/>
    <cellStyle name="Normal 4 2 3 2 5 3 3 2 5" xfId="35352" xr:uid="{00000000-0005-0000-0000-0000652A0000}"/>
    <cellStyle name="Normal 4 2 3 2 5 3 3 2 6" xfId="17524" xr:uid="{00000000-0005-0000-0000-0000662A0000}"/>
    <cellStyle name="Normal 4 2 3 2 5 3 3 3" xfId="5994" xr:uid="{00000000-0005-0000-0000-0000672A0000}"/>
    <cellStyle name="Normal 4 2 3 2 5 3 3 3 2" xfId="12027" xr:uid="{00000000-0005-0000-0000-0000682A0000}"/>
    <cellStyle name="Normal 4 2 3 2 5 3 3 3 2 2" xfId="43312" xr:uid="{00000000-0005-0000-0000-0000692A0000}"/>
    <cellStyle name="Normal 4 2 3 2 5 3 3 3 2 3" xfId="29902" xr:uid="{00000000-0005-0000-0000-00006A2A0000}"/>
    <cellStyle name="Normal 4 2 3 2 5 3 3 3 3" xfId="23930" xr:uid="{00000000-0005-0000-0000-00006B2A0000}"/>
    <cellStyle name="Normal 4 2 3 2 5 3 3 3 4" xfId="34356" xr:uid="{00000000-0005-0000-0000-00006C2A0000}"/>
    <cellStyle name="Normal 4 2 3 2 5 3 3 3 5" xfId="16528" xr:uid="{00000000-0005-0000-0000-00006D2A0000}"/>
    <cellStyle name="Normal 4 2 3 2 5 3 3 4" xfId="4003" xr:uid="{00000000-0005-0000-0000-00006E2A0000}"/>
    <cellStyle name="Normal 4 2 3 2 5 3 3 4 2" xfId="36782" xr:uid="{00000000-0005-0000-0000-00006F2A0000}"/>
    <cellStyle name="Normal 4 2 3 2 5 3 3 4 3" xfId="21940" xr:uid="{00000000-0005-0000-0000-0000702A0000}"/>
    <cellStyle name="Normal 4 2 3 2 5 3 3 5" xfId="8980" xr:uid="{00000000-0005-0000-0000-0000712A0000}"/>
    <cellStyle name="Normal 4 2 3 2 5 3 3 5 2" xfId="40326" xr:uid="{00000000-0005-0000-0000-0000722A0000}"/>
    <cellStyle name="Normal 4 2 3 2 5 3 3 5 3" xfId="26916" xr:uid="{00000000-0005-0000-0000-0000732A0000}"/>
    <cellStyle name="Normal 4 2 3 2 5 3 3 6" xfId="19514" xr:uid="{00000000-0005-0000-0000-0000742A0000}"/>
    <cellStyle name="Normal 4 2 3 2 5 3 3 7" xfId="32366" xr:uid="{00000000-0005-0000-0000-0000752A0000}"/>
    <cellStyle name="Normal 4 2 3 2 5 3 3 8" xfId="14538" xr:uid="{00000000-0005-0000-0000-0000762A0000}"/>
    <cellStyle name="Normal 4 2 3 2 5 3 4" xfId="2011" xr:uid="{00000000-0005-0000-0000-0000772A0000}"/>
    <cellStyle name="Normal 4 2 3 2 5 3 4 2" xfId="6429" xr:uid="{00000000-0005-0000-0000-0000782A0000}"/>
    <cellStyle name="Normal 4 2 3 2 5 3 4 2 2" xfId="12462" xr:uid="{00000000-0005-0000-0000-0000792A0000}"/>
    <cellStyle name="Normal 4 2 3 2 5 3 4 2 2 2" xfId="43747" xr:uid="{00000000-0005-0000-0000-00007A2A0000}"/>
    <cellStyle name="Normal 4 2 3 2 5 3 4 2 2 3" xfId="30337" xr:uid="{00000000-0005-0000-0000-00007B2A0000}"/>
    <cellStyle name="Normal 4 2 3 2 5 3 4 2 3" xfId="37775" xr:uid="{00000000-0005-0000-0000-00007C2A0000}"/>
    <cellStyle name="Normal 4 2 3 2 5 3 4 2 4" xfId="24365" xr:uid="{00000000-0005-0000-0000-00007D2A0000}"/>
    <cellStyle name="Normal 4 2 3 2 5 3 4 3" xfId="9415" xr:uid="{00000000-0005-0000-0000-00007E2A0000}"/>
    <cellStyle name="Normal 4 2 3 2 5 3 4 3 2" xfId="40761" xr:uid="{00000000-0005-0000-0000-00007F2A0000}"/>
    <cellStyle name="Normal 4 2 3 2 5 3 4 3 3" xfId="27351" xr:uid="{00000000-0005-0000-0000-0000802A0000}"/>
    <cellStyle name="Normal 4 2 3 2 5 3 4 4" xfId="19949" xr:uid="{00000000-0005-0000-0000-0000812A0000}"/>
    <cellStyle name="Normal 4 2 3 2 5 3 4 5" xfId="34791" xr:uid="{00000000-0005-0000-0000-0000822A0000}"/>
    <cellStyle name="Normal 4 2 3 2 5 3 4 6" xfId="16963" xr:uid="{00000000-0005-0000-0000-0000832A0000}"/>
    <cellStyle name="Normal 4 2 3 2 5 3 5" xfId="4998" xr:uid="{00000000-0005-0000-0000-0000842A0000}"/>
    <cellStyle name="Normal 4 2 3 2 5 3 5 2" xfId="11033" xr:uid="{00000000-0005-0000-0000-0000852A0000}"/>
    <cellStyle name="Normal 4 2 3 2 5 3 5 2 2" xfId="42318" xr:uid="{00000000-0005-0000-0000-0000862A0000}"/>
    <cellStyle name="Normal 4 2 3 2 5 3 5 2 3" xfId="28908" xr:uid="{00000000-0005-0000-0000-0000872A0000}"/>
    <cellStyle name="Normal 4 2 3 2 5 3 5 3" xfId="22935" xr:uid="{00000000-0005-0000-0000-0000882A0000}"/>
    <cellStyle name="Normal 4 2 3 2 5 3 5 4" xfId="33361" xr:uid="{00000000-0005-0000-0000-0000892A0000}"/>
    <cellStyle name="Normal 4 2 3 2 5 3 5 5" xfId="15533" xr:uid="{00000000-0005-0000-0000-00008A2A0000}"/>
    <cellStyle name="Normal 4 2 3 2 5 3 6" xfId="3442" xr:uid="{00000000-0005-0000-0000-00008B2A0000}"/>
    <cellStyle name="Normal 4 2 3 2 5 3 6 2" xfId="36221" xr:uid="{00000000-0005-0000-0000-00008C2A0000}"/>
    <cellStyle name="Normal 4 2 3 2 5 3 6 3" xfId="21379" xr:uid="{00000000-0005-0000-0000-00008D2A0000}"/>
    <cellStyle name="Normal 4 2 3 2 5 3 7" xfId="7985" xr:uid="{00000000-0005-0000-0000-00008E2A0000}"/>
    <cellStyle name="Normal 4 2 3 2 5 3 7 2" xfId="39331" xr:uid="{00000000-0005-0000-0000-00008F2A0000}"/>
    <cellStyle name="Normal 4 2 3 2 5 3 7 3" xfId="25921" xr:uid="{00000000-0005-0000-0000-0000902A0000}"/>
    <cellStyle name="Normal 4 2 3 2 5 3 8" xfId="18519" xr:uid="{00000000-0005-0000-0000-0000912A0000}"/>
    <cellStyle name="Normal 4 2 3 2 5 3 9" xfId="31805" xr:uid="{00000000-0005-0000-0000-0000922A0000}"/>
    <cellStyle name="Normal 4 2 3 2 5 4" xfId="663" xr:uid="{00000000-0005-0000-0000-0000932A0000}"/>
    <cellStyle name="Normal 4 2 3 2 5 4 10" xfId="14103" xr:uid="{00000000-0005-0000-0000-0000942A0000}"/>
    <cellStyle name="Normal 4 2 3 2 5 4 2" xfId="1097" xr:uid="{00000000-0005-0000-0000-0000952A0000}"/>
    <cellStyle name="Normal 4 2 3 2 5 4 2 2" xfId="3133" xr:uid="{00000000-0005-0000-0000-0000962A0000}"/>
    <cellStyle name="Normal 4 2 3 2 5 4 2 2 2" xfId="7550" xr:uid="{00000000-0005-0000-0000-0000972A0000}"/>
    <cellStyle name="Normal 4 2 3 2 5 4 2 2 2 2" xfId="13583" xr:uid="{00000000-0005-0000-0000-0000982A0000}"/>
    <cellStyle name="Normal 4 2 3 2 5 4 2 2 2 2 2" xfId="44868" xr:uid="{00000000-0005-0000-0000-0000992A0000}"/>
    <cellStyle name="Normal 4 2 3 2 5 4 2 2 2 2 3" xfId="31458" xr:uid="{00000000-0005-0000-0000-00009A2A0000}"/>
    <cellStyle name="Normal 4 2 3 2 5 4 2 2 2 3" xfId="38896" xr:uid="{00000000-0005-0000-0000-00009B2A0000}"/>
    <cellStyle name="Normal 4 2 3 2 5 4 2 2 2 4" xfId="25486" xr:uid="{00000000-0005-0000-0000-00009C2A0000}"/>
    <cellStyle name="Normal 4 2 3 2 5 4 2 2 3" xfId="10536" xr:uid="{00000000-0005-0000-0000-00009D2A0000}"/>
    <cellStyle name="Normal 4 2 3 2 5 4 2 2 3 2" xfId="41882" xr:uid="{00000000-0005-0000-0000-00009E2A0000}"/>
    <cellStyle name="Normal 4 2 3 2 5 4 2 2 3 3" xfId="28472" xr:uid="{00000000-0005-0000-0000-00009F2A0000}"/>
    <cellStyle name="Normal 4 2 3 2 5 4 2 2 4" xfId="21070" xr:uid="{00000000-0005-0000-0000-0000A02A0000}"/>
    <cellStyle name="Normal 4 2 3 2 5 4 2 2 5" xfId="35912" xr:uid="{00000000-0005-0000-0000-0000A12A0000}"/>
    <cellStyle name="Normal 4 2 3 2 5 4 2 2 6" xfId="18084" xr:uid="{00000000-0005-0000-0000-0000A22A0000}"/>
    <cellStyle name="Normal 4 2 3 2 5 4 2 3" xfId="5558" xr:uid="{00000000-0005-0000-0000-0000A32A0000}"/>
    <cellStyle name="Normal 4 2 3 2 5 4 2 3 2" xfId="11592" xr:uid="{00000000-0005-0000-0000-0000A42A0000}"/>
    <cellStyle name="Normal 4 2 3 2 5 4 2 3 2 2" xfId="42877" xr:uid="{00000000-0005-0000-0000-0000A52A0000}"/>
    <cellStyle name="Normal 4 2 3 2 5 4 2 3 2 3" xfId="29467" xr:uid="{00000000-0005-0000-0000-0000A62A0000}"/>
    <cellStyle name="Normal 4 2 3 2 5 4 2 3 3" xfId="23495" xr:uid="{00000000-0005-0000-0000-0000A72A0000}"/>
    <cellStyle name="Normal 4 2 3 2 5 4 2 3 4" xfId="33921" xr:uid="{00000000-0005-0000-0000-0000A82A0000}"/>
    <cellStyle name="Normal 4 2 3 2 5 4 2 3 5" xfId="16093" xr:uid="{00000000-0005-0000-0000-0000A92A0000}"/>
    <cellStyle name="Normal 4 2 3 2 5 4 2 4" xfId="4563" xr:uid="{00000000-0005-0000-0000-0000AA2A0000}"/>
    <cellStyle name="Normal 4 2 3 2 5 4 2 4 2" xfId="37342" xr:uid="{00000000-0005-0000-0000-0000AB2A0000}"/>
    <cellStyle name="Normal 4 2 3 2 5 4 2 4 3" xfId="22500" xr:uid="{00000000-0005-0000-0000-0000AC2A0000}"/>
    <cellStyle name="Normal 4 2 3 2 5 4 2 5" xfId="8545" xr:uid="{00000000-0005-0000-0000-0000AD2A0000}"/>
    <cellStyle name="Normal 4 2 3 2 5 4 2 5 2" xfId="39891" xr:uid="{00000000-0005-0000-0000-0000AE2A0000}"/>
    <cellStyle name="Normal 4 2 3 2 5 4 2 5 3" xfId="26481" xr:uid="{00000000-0005-0000-0000-0000AF2A0000}"/>
    <cellStyle name="Normal 4 2 3 2 5 4 2 6" xfId="19079" xr:uid="{00000000-0005-0000-0000-0000B02A0000}"/>
    <cellStyle name="Normal 4 2 3 2 5 4 2 7" xfId="32926" xr:uid="{00000000-0005-0000-0000-0000B12A0000}"/>
    <cellStyle name="Normal 4 2 3 2 5 4 2 8" xfId="15098" xr:uid="{00000000-0005-0000-0000-0000B22A0000}"/>
    <cellStyle name="Normal 4 2 3 2 5 4 3" xfId="1702" xr:uid="{00000000-0005-0000-0000-0000B32A0000}"/>
    <cellStyle name="Normal 4 2 3 2 5 4 3 2" xfId="2699" xr:uid="{00000000-0005-0000-0000-0000B42A0000}"/>
    <cellStyle name="Normal 4 2 3 2 5 4 3 2 2" xfId="7116" xr:uid="{00000000-0005-0000-0000-0000B52A0000}"/>
    <cellStyle name="Normal 4 2 3 2 5 4 3 2 2 2" xfId="13149" xr:uid="{00000000-0005-0000-0000-0000B62A0000}"/>
    <cellStyle name="Normal 4 2 3 2 5 4 3 2 2 2 2" xfId="44434" xr:uid="{00000000-0005-0000-0000-0000B72A0000}"/>
    <cellStyle name="Normal 4 2 3 2 5 4 3 2 2 2 3" xfId="31024" xr:uid="{00000000-0005-0000-0000-0000B82A0000}"/>
    <cellStyle name="Normal 4 2 3 2 5 4 3 2 2 3" xfId="38462" xr:uid="{00000000-0005-0000-0000-0000B92A0000}"/>
    <cellStyle name="Normal 4 2 3 2 5 4 3 2 2 4" xfId="25052" xr:uid="{00000000-0005-0000-0000-0000BA2A0000}"/>
    <cellStyle name="Normal 4 2 3 2 5 4 3 2 3" xfId="10102" xr:uid="{00000000-0005-0000-0000-0000BB2A0000}"/>
    <cellStyle name="Normal 4 2 3 2 5 4 3 2 3 2" xfId="41448" xr:uid="{00000000-0005-0000-0000-0000BC2A0000}"/>
    <cellStyle name="Normal 4 2 3 2 5 4 3 2 3 3" xfId="28038" xr:uid="{00000000-0005-0000-0000-0000BD2A0000}"/>
    <cellStyle name="Normal 4 2 3 2 5 4 3 2 4" xfId="20636" xr:uid="{00000000-0005-0000-0000-0000BE2A0000}"/>
    <cellStyle name="Normal 4 2 3 2 5 4 3 2 5" xfId="35478" xr:uid="{00000000-0005-0000-0000-0000BF2A0000}"/>
    <cellStyle name="Normal 4 2 3 2 5 4 3 2 6" xfId="17650" xr:uid="{00000000-0005-0000-0000-0000C02A0000}"/>
    <cellStyle name="Normal 4 2 3 2 5 4 3 3" xfId="6120" xr:uid="{00000000-0005-0000-0000-0000C12A0000}"/>
    <cellStyle name="Normal 4 2 3 2 5 4 3 3 2" xfId="12153" xr:uid="{00000000-0005-0000-0000-0000C22A0000}"/>
    <cellStyle name="Normal 4 2 3 2 5 4 3 3 2 2" xfId="43438" xr:uid="{00000000-0005-0000-0000-0000C32A0000}"/>
    <cellStyle name="Normal 4 2 3 2 5 4 3 3 2 3" xfId="30028" xr:uid="{00000000-0005-0000-0000-0000C42A0000}"/>
    <cellStyle name="Normal 4 2 3 2 5 4 3 3 3" xfId="24056" xr:uid="{00000000-0005-0000-0000-0000C52A0000}"/>
    <cellStyle name="Normal 4 2 3 2 5 4 3 3 4" xfId="34482" xr:uid="{00000000-0005-0000-0000-0000C62A0000}"/>
    <cellStyle name="Normal 4 2 3 2 5 4 3 3 5" xfId="16654" xr:uid="{00000000-0005-0000-0000-0000C72A0000}"/>
    <cellStyle name="Normal 4 2 3 2 5 4 3 4" xfId="4129" xr:uid="{00000000-0005-0000-0000-0000C82A0000}"/>
    <cellStyle name="Normal 4 2 3 2 5 4 3 4 2" xfId="36908" xr:uid="{00000000-0005-0000-0000-0000C92A0000}"/>
    <cellStyle name="Normal 4 2 3 2 5 4 3 4 3" xfId="22066" xr:uid="{00000000-0005-0000-0000-0000CA2A0000}"/>
    <cellStyle name="Normal 4 2 3 2 5 4 3 5" xfId="9106" xr:uid="{00000000-0005-0000-0000-0000CB2A0000}"/>
    <cellStyle name="Normal 4 2 3 2 5 4 3 5 2" xfId="40452" xr:uid="{00000000-0005-0000-0000-0000CC2A0000}"/>
    <cellStyle name="Normal 4 2 3 2 5 4 3 5 3" xfId="27042" xr:uid="{00000000-0005-0000-0000-0000CD2A0000}"/>
    <cellStyle name="Normal 4 2 3 2 5 4 3 6" xfId="19640" xr:uid="{00000000-0005-0000-0000-0000CE2A0000}"/>
    <cellStyle name="Normal 4 2 3 2 5 4 3 7" xfId="32492" xr:uid="{00000000-0005-0000-0000-0000CF2A0000}"/>
    <cellStyle name="Normal 4 2 3 2 5 4 3 8" xfId="14664" xr:uid="{00000000-0005-0000-0000-0000D02A0000}"/>
    <cellStyle name="Normal 4 2 3 2 5 4 4" xfId="2137" xr:uid="{00000000-0005-0000-0000-0000D12A0000}"/>
    <cellStyle name="Normal 4 2 3 2 5 4 4 2" xfId="6555" xr:uid="{00000000-0005-0000-0000-0000D22A0000}"/>
    <cellStyle name="Normal 4 2 3 2 5 4 4 2 2" xfId="12588" xr:uid="{00000000-0005-0000-0000-0000D32A0000}"/>
    <cellStyle name="Normal 4 2 3 2 5 4 4 2 2 2" xfId="43873" xr:uid="{00000000-0005-0000-0000-0000D42A0000}"/>
    <cellStyle name="Normal 4 2 3 2 5 4 4 2 2 3" xfId="30463" xr:uid="{00000000-0005-0000-0000-0000D52A0000}"/>
    <cellStyle name="Normal 4 2 3 2 5 4 4 2 3" xfId="37901" xr:uid="{00000000-0005-0000-0000-0000D62A0000}"/>
    <cellStyle name="Normal 4 2 3 2 5 4 4 2 4" xfId="24491" xr:uid="{00000000-0005-0000-0000-0000D72A0000}"/>
    <cellStyle name="Normal 4 2 3 2 5 4 4 3" xfId="9541" xr:uid="{00000000-0005-0000-0000-0000D82A0000}"/>
    <cellStyle name="Normal 4 2 3 2 5 4 4 3 2" xfId="40887" xr:uid="{00000000-0005-0000-0000-0000D92A0000}"/>
    <cellStyle name="Normal 4 2 3 2 5 4 4 3 3" xfId="27477" xr:uid="{00000000-0005-0000-0000-0000DA2A0000}"/>
    <cellStyle name="Normal 4 2 3 2 5 4 4 4" xfId="20075" xr:uid="{00000000-0005-0000-0000-0000DB2A0000}"/>
    <cellStyle name="Normal 4 2 3 2 5 4 4 5" xfId="34917" xr:uid="{00000000-0005-0000-0000-0000DC2A0000}"/>
    <cellStyle name="Normal 4 2 3 2 5 4 4 6" xfId="17089" xr:uid="{00000000-0005-0000-0000-0000DD2A0000}"/>
    <cellStyle name="Normal 4 2 3 2 5 4 5" xfId="5124" xr:uid="{00000000-0005-0000-0000-0000DE2A0000}"/>
    <cellStyle name="Normal 4 2 3 2 5 4 5 2" xfId="11159" xr:uid="{00000000-0005-0000-0000-0000DF2A0000}"/>
    <cellStyle name="Normal 4 2 3 2 5 4 5 2 2" xfId="42444" xr:uid="{00000000-0005-0000-0000-0000E02A0000}"/>
    <cellStyle name="Normal 4 2 3 2 5 4 5 2 3" xfId="29034" xr:uid="{00000000-0005-0000-0000-0000E12A0000}"/>
    <cellStyle name="Normal 4 2 3 2 5 4 5 3" xfId="23061" xr:uid="{00000000-0005-0000-0000-0000E22A0000}"/>
    <cellStyle name="Normal 4 2 3 2 5 4 5 4" xfId="33487" xr:uid="{00000000-0005-0000-0000-0000E32A0000}"/>
    <cellStyle name="Normal 4 2 3 2 5 4 5 5" xfId="15659" xr:uid="{00000000-0005-0000-0000-0000E42A0000}"/>
    <cellStyle name="Normal 4 2 3 2 5 4 6" xfId="3568" xr:uid="{00000000-0005-0000-0000-0000E52A0000}"/>
    <cellStyle name="Normal 4 2 3 2 5 4 6 2" xfId="36347" xr:uid="{00000000-0005-0000-0000-0000E62A0000}"/>
    <cellStyle name="Normal 4 2 3 2 5 4 6 3" xfId="21505" xr:uid="{00000000-0005-0000-0000-0000E72A0000}"/>
    <cellStyle name="Normal 4 2 3 2 5 4 7" xfId="8111" xr:uid="{00000000-0005-0000-0000-0000E82A0000}"/>
    <cellStyle name="Normal 4 2 3 2 5 4 7 2" xfId="39457" xr:uid="{00000000-0005-0000-0000-0000E92A0000}"/>
    <cellStyle name="Normal 4 2 3 2 5 4 7 3" xfId="26047" xr:uid="{00000000-0005-0000-0000-0000EA2A0000}"/>
    <cellStyle name="Normal 4 2 3 2 5 4 8" xfId="18645" xr:uid="{00000000-0005-0000-0000-0000EB2A0000}"/>
    <cellStyle name="Normal 4 2 3 2 5 4 9" xfId="31931" xr:uid="{00000000-0005-0000-0000-0000EC2A0000}"/>
    <cellStyle name="Normal 4 2 3 2 5 5" xfId="315" xr:uid="{00000000-0005-0000-0000-0000ED2A0000}"/>
    <cellStyle name="Normal 4 2 3 2 5 5 2" xfId="1370" xr:uid="{00000000-0005-0000-0000-0000EE2A0000}"/>
    <cellStyle name="Normal 4 2 3 2 5 5 2 2" xfId="5788" xr:uid="{00000000-0005-0000-0000-0000EF2A0000}"/>
    <cellStyle name="Normal 4 2 3 2 5 5 2 2 2" xfId="11821" xr:uid="{00000000-0005-0000-0000-0000F02A0000}"/>
    <cellStyle name="Normal 4 2 3 2 5 5 2 2 2 2" xfId="43106" xr:uid="{00000000-0005-0000-0000-0000F12A0000}"/>
    <cellStyle name="Normal 4 2 3 2 5 5 2 2 2 3" xfId="29696" xr:uid="{00000000-0005-0000-0000-0000F22A0000}"/>
    <cellStyle name="Normal 4 2 3 2 5 5 2 2 3" xfId="37445" xr:uid="{00000000-0005-0000-0000-0000F32A0000}"/>
    <cellStyle name="Normal 4 2 3 2 5 5 2 2 4" xfId="23724" xr:uid="{00000000-0005-0000-0000-0000F42A0000}"/>
    <cellStyle name="Normal 4 2 3 2 5 5 2 3" xfId="8774" xr:uid="{00000000-0005-0000-0000-0000F52A0000}"/>
    <cellStyle name="Normal 4 2 3 2 5 5 2 3 2" xfId="40120" xr:uid="{00000000-0005-0000-0000-0000F62A0000}"/>
    <cellStyle name="Normal 4 2 3 2 5 5 2 3 3" xfId="26710" xr:uid="{00000000-0005-0000-0000-0000F72A0000}"/>
    <cellStyle name="Normal 4 2 3 2 5 5 2 4" xfId="19308" xr:uid="{00000000-0005-0000-0000-0000F82A0000}"/>
    <cellStyle name="Normal 4 2 3 2 5 5 2 5" xfId="34150" xr:uid="{00000000-0005-0000-0000-0000F92A0000}"/>
    <cellStyle name="Normal 4 2 3 2 5 5 2 6" xfId="16322" xr:uid="{00000000-0005-0000-0000-0000FA2A0000}"/>
    <cellStyle name="Normal 4 2 3 2 5 5 3" xfId="2367" xr:uid="{00000000-0005-0000-0000-0000FB2A0000}"/>
    <cellStyle name="Normal 4 2 3 2 5 5 3 2" xfId="6784" xr:uid="{00000000-0005-0000-0000-0000FC2A0000}"/>
    <cellStyle name="Normal 4 2 3 2 5 5 3 2 2" xfId="12817" xr:uid="{00000000-0005-0000-0000-0000FD2A0000}"/>
    <cellStyle name="Normal 4 2 3 2 5 5 3 2 2 2" xfId="44102" xr:uid="{00000000-0005-0000-0000-0000FE2A0000}"/>
    <cellStyle name="Normal 4 2 3 2 5 5 3 2 2 3" xfId="30692" xr:uid="{00000000-0005-0000-0000-0000FF2A0000}"/>
    <cellStyle name="Normal 4 2 3 2 5 5 3 2 3" xfId="38130" xr:uid="{00000000-0005-0000-0000-0000002B0000}"/>
    <cellStyle name="Normal 4 2 3 2 5 5 3 2 4" xfId="24720" xr:uid="{00000000-0005-0000-0000-0000012B0000}"/>
    <cellStyle name="Normal 4 2 3 2 5 5 3 3" xfId="9770" xr:uid="{00000000-0005-0000-0000-0000022B0000}"/>
    <cellStyle name="Normal 4 2 3 2 5 5 3 3 2" xfId="41116" xr:uid="{00000000-0005-0000-0000-0000032B0000}"/>
    <cellStyle name="Normal 4 2 3 2 5 5 3 3 3" xfId="27706" xr:uid="{00000000-0005-0000-0000-0000042B0000}"/>
    <cellStyle name="Normal 4 2 3 2 5 5 3 4" xfId="20304" xr:uid="{00000000-0005-0000-0000-0000052B0000}"/>
    <cellStyle name="Normal 4 2 3 2 5 5 3 5" xfId="35146" xr:uid="{00000000-0005-0000-0000-0000062B0000}"/>
    <cellStyle name="Normal 4 2 3 2 5 5 3 6" xfId="17318" xr:uid="{00000000-0005-0000-0000-0000072B0000}"/>
    <cellStyle name="Normal 4 2 3 2 5 5 4" xfId="4792" xr:uid="{00000000-0005-0000-0000-0000082B0000}"/>
    <cellStyle name="Normal 4 2 3 2 5 5 4 2" xfId="10826" xr:uid="{00000000-0005-0000-0000-0000092B0000}"/>
    <cellStyle name="Normal 4 2 3 2 5 5 4 2 2" xfId="42113" xr:uid="{00000000-0005-0000-0000-00000A2B0000}"/>
    <cellStyle name="Normal 4 2 3 2 5 5 4 2 3" xfId="28703" xr:uid="{00000000-0005-0000-0000-00000B2B0000}"/>
    <cellStyle name="Normal 4 2 3 2 5 5 4 3" xfId="22729" xr:uid="{00000000-0005-0000-0000-00000C2B0000}"/>
    <cellStyle name="Normal 4 2 3 2 5 5 4 4" xfId="33155" xr:uid="{00000000-0005-0000-0000-00000D2B0000}"/>
    <cellStyle name="Normal 4 2 3 2 5 5 4 5" xfId="15327" xr:uid="{00000000-0005-0000-0000-00000E2B0000}"/>
    <cellStyle name="Normal 4 2 3 2 5 5 5" xfId="3797" xr:uid="{00000000-0005-0000-0000-00000F2B0000}"/>
    <cellStyle name="Normal 4 2 3 2 5 5 5 2" xfId="36576" xr:uid="{00000000-0005-0000-0000-0000102B0000}"/>
    <cellStyle name="Normal 4 2 3 2 5 5 5 3" xfId="21734" xr:uid="{00000000-0005-0000-0000-0000112B0000}"/>
    <cellStyle name="Normal 4 2 3 2 5 5 6" xfId="7779" xr:uid="{00000000-0005-0000-0000-0000122B0000}"/>
    <cellStyle name="Normal 4 2 3 2 5 5 6 2" xfId="39125" xr:uid="{00000000-0005-0000-0000-0000132B0000}"/>
    <cellStyle name="Normal 4 2 3 2 5 5 6 3" xfId="25715" xr:uid="{00000000-0005-0000-0000-0000142B0000}"/>
    <cellStyle name="Normal 4 2 3 2 5 5 7" xfId="18313" xr:uid="{00000000-0005-0000-0000-0000152B0000}"/>
    <cellStyle name="Normal 4 2 3 2 5 5 8" xfId="32160" xr:uid="{00000000-0005-0000-0000-0000162B0000}"/>
    <cellStyle name="Normal 4 2 3 2 5 5 9" xfId="14332" xr:uid="{00000000-0005-0000-0000-0000172B0000}"/>
    <cellStyle name="Normal 4 2 3 2 5 6" xfId="765" xr:uid="{00000000-0005-0000-0000-0000182B0000}"/>
    <cellStyle name="Normal 4 2 3 2 5 6 2" xfId="2801" xr:uid="{00000000-0005-0000-0000-0000192B0000}"/>
    <cellStyle name="Normal 4 2 3 2 5 6 2 2" xfId="7218" xr:uid="{00000000-0005-0000-0000-00001A2B0000}"/>
    <cellStyle name="Normal 4 2 3 2 5 6 2 2 2" xfId="13251" xr:uid="{00000000-0005-0000-0000-00001B2B0000}"/>
    <cellStyle name="Normal 4 2 3 2 5 6 2 2 2 2" xfId="44536" xr:uid="{00000000-0005-0000-0000-00001C2B0000}"/>
    <cellStyle name="Normal 4 2 3 2 5 6 2 2 2 3" xfId="31126" xr:uid="{00000000-0005-0000-0000-00001D2B0000}"/>
    <cellStyle name="Normal 4 2 3 2 5 6 2 2 3" xfId="38564" xr:uid="{00000000-0005-0000-0000-00001E2B0000}"/>
    <cellStyle name="Normal 4 2 3 2 5 6 2 2 4" xfId="25154" xr:uid="{00000000-0005-0000-0000-00001F2B0000}"/>
    <cellStyle name="Normal 4 2 3 2 5 6 2 3" xfId="10204" xr:uid="{00000000-0005-0000-0000-0000202B0000}"/>
    <cellStyle name="Normal 4 2 3 2 5 6 2 3 2" xfId="41550" xr:uid="{00000000-0005-0000-0000-0000212B0000}"/>
    <cellStyle name="Normal 4 2 3 2 5 6 2 3 3" xfId="28140" xr:uid="{00000000-0005-0000-0000-0000222B0000}"/>
    <cellStyle name="Normal 4 2 3 2 5 6 2 4" xfId="20738" xr:uid="{00000000-0005-0000-0000-0000232B0000}"/>
    <cellStyle name="Normal 4 2 3 2 5 6 2 5" xfId="35580" xr:uid="{00000000-0005-0000-0000-0000242B0000}"/>
    <cellStyle name="Normal 4 2 3 2 5 6 2 6" xfId="17752" xr:uid="{00000000-0005-0000-0000-0000252B0000}"/>
    <cellStyle name="Normal 4 2 3 2 5 6 3" xfId="5226" xr:uid="{00000000-0005-0000-0000-0000262B0000}"/>
    <cellStyle name="Normal 4 2 3 2 5 6 3 2" xfId="11261" xr:uid="{00000000-0005-0000-0000-0000272B0000}"/>
    <cellStyle name="Normal 4 2 3 2 5 6 3 2 2" xfId="42546" xr:uid="{00000000-0005-0000-0000-0000282B0000}"/>
    <cellStyle name="Normal 4 2 3 2 5 6 3 2 3" xfId="29136" xr:uid="{00000000-0005-0000-0000-0000292B0000}"/>
    <cellStyle name="Normal 4 2 3 2 5 6 3 3" xfId="23163" xr:uid="{00000000-0005-0000-0000-00002A2B0000}"/>
    <cellStyle name="Normal 4 2 3 2 5 6 3 4" xfId="33589" xr:uid="{00000000-0005-0000-0000-00002B2B0000}"/>
    <cellStyle name="Normal 4 2 3 2 5 6 3 5" xfId="15761" xr:uid="{00000000-0005-0000-0000-00002C2B0000}"/>
    <cellStyle name="Normal 4 2 3 2 5 6 4" xfId="4231" xr:uid="{00000000-0005-0000-0000-00002D2B0000}"/>
    <cellStyle name="Normal 4 2 3 2 5 6 4 2" xfId="37010" xr:uid="{00000000-0005-0000-0000-00002E2B0000}"/>
    <cellStyle name="Normal 4 2 3 2 5 6 4 3" xfId="22168" xr:uid="{00000000-0005-0000-0000-00002F2B0000}"/>
    <cellStyle name="Normal 4 2 3 2 5 6 5" xfId="8213" xr:uid="{00000000-0005-0000-0000-0000302B0000}"/>
    <cellStyle name="Normal 4 2 3 2 5 6 5 2" xfId="39559" xr:uid="{00000000-0005-0000-0000-0000312B0000}"/>
    <cellStyle name="Normal 4 2 3 2 5 6 5 3" xfId="26149" xr:uid="{00000000-0005-0000-0000-0000322B0000}"/>
    <cellStyle name="Normal 4 2 3 2 5 6 6" xfId="18747" xr:uid="{00000000-0005-0000-0000-0000332B0000}"/>
    <cellStyle name="Normal 4 2 3 2 5 6 7" xfId="32594" xr:uid="{00000000-0005-0000-0000-0000342B0000}"/>
    <cellStyle name="Normal 4 2 3 2 5 6 8" xfId="14766" xr:uid="{00000000-0005-0000-0000-0000352B0000}"/>
    <cellStyle name="Normal 4 2 3 2 5 7" xfId="1268" xr:uid="{00000000-0005-0000-0000-0000362B0000}"/>
    <cellStyle name="Normal 4 2 3 2 5 7 2" xfId="2265" xr:uid="{00000000-0005-0000-0000-0000372B0000}"/>
    <cellStyle name="Normal 4 2 3 2 5 7 2 2" xfId="6682" xr:uid="{00000000-0005-0000-0000-0000382B0000}"/>
    <cellStyle name="Normal 4 2 3 2 5 7 2 2 2" xfId="12715" xr:uid="{00000000-0005-0000-0000-0000392B0000}"/>
    <cellStyle name="Normal 4 2 3 2 5 7 2 2 2 2" xfId="44000" xr:uid="{00000000-0005-0000-0000-00003A2B0000}"/>
    <cellStyle name="Normal 4 2 3 2 5 7 2 2 2 3" xfId="30590" xr:uid="{00000000-0005-0000-0000-00003B2B0000}"/>
    <cellStyle name="Normal 4 2 3 2 5 7 2 2 3" xfId="38028" xr:uid="{00000000-0005-0000-0000-00003C2B0000}"/>
    <cellStyle name="Normal 4 2 3 2 5 7 2 2 4" xfId="24618" xr:uid="{00000000-0005-0000-0000-00003D2B0000}"/>
    <cellStyle name="Normal 4 2 3 2 5 7 2 3" xfId="9668" xr:uid="{00000000-0005-0000-0000-00003E2B0000}"/>
    <cellStyle name="Normal 4 2 3 2 5 7 2 3 2" xfId="41014" xr:uid="{00000000-0005-0000-0000-00003F2B0000}"/>
    <cellStyle name="Normal 4 2 3 2 5 7 2 3 3" xfId="27604" xr:uid="{00000000-0005-0000-0000-0000402B0000}"/>
    <cellStyle name="Normal 4 2 3 2 5 7 2 4" xfId="20202" xr:uid="{00000000-0005-0000-0000-0000412B0000}"/>
    <cellStyle name="Normal 4 2 3 2 5 7 2 5" xfId="35044" xr:uid="{00000000-0005-0000-0000-0000422B0000}"/>
    <cellStyle name="Normal 4 2 3 2 5 7 2 6" xfId="17216" xr:uid="{00000000-0005-0000-0000-0000432B0000}"/>
    <cellStyle name="Normal 4 2 3 2 5 7 3" xfId="5686" xr:uid="{00000000-0005-0000-0000-0000442B0000}"/>
    <cellStyle name="Normal 4 2 3 2 5 7 3 2" xfId="11719" xr:uid="{00000000-0005-0000-0000-0000452B0000}"/>
    <cellStyle name="Normal 4 2 3 2 5 7 3 2 2" xfId="43004" xr:uid="{00000000-0005-0000-0000-0000462B0000}"/>
    <cellStyle name="Normal 4 2 3 2 5 7 3 2 3" xfId="29594" xr:uid="{00000000-0005-0000-0000-0000472B0000}"/>
    <cellStyle name="Normal 4 2 3 2 5 7 3 3" xfId="23622" xr:uid="{00000000-0005-0000-0000-0000482B0000}"/>
    <cellStyle name="Normal 4 2 3 2 5 7 3 4" xfId="34048" xr:uid="{00000000-0005-0000-0000-0000492B0000}"/>
    <cellStyle name="Normal 4 2 3 2 5 7 3 5" xfId="16220" xr:uid="{00000000-0005-0000-0000-00004A2B0000}"/>
    <cellStyle name="Normal 4 2 3 2 5 7 4" xfId="3695" xr:uid="{00000000-0005-0000-0000-00004B2B0000}"/>
    <cellStyle name="Normal 4 2 3 2 5 7 4 2" xfId="36474" xr:uid="{00000000-0005-0000-0000-00004C2B0000}"/>
    <cellStyle name="Normal 4 2 3 2 5 7 4 3" xfId="21632" xr:uid="{00000000-0005-0000-0000-00004D2B0000}"/>
    <cellStyle name="Normal 4 2 3 2 5 7 5" xfId="8672" xr:uid="{00000000-0005-0000-0000-00004E2B0000}"/>
    <cellStyle name="Normal 4 2 3 2 5 7 5 2" xfId="40018" xr:uid="{00000000-0005-0000-0000-00004F2B0000}"/>
    <cellStyle name="Normal 4 2 3 2 5 7 5 3" xfId="26608" xr:uid="{00000000-0005-0000-0000-0000502B0000}"/>
    <cellStyle name="Normal 4 2 3 2 5 7 6" xfId="19206" xr:uid="{00000000-0005-0000-0000-0000512B0000}"/>
    <cellStyle name="Normal 4 2 3 2 5 7 7" xfId="32058" xr:uid="{00000000-0005-0000-0000-0000522B0000}"/>
    <cellStyle name="Normal 4 2 3 2 5 7 8" xfId="14230" xr:uid="{00000000-0005-0000-0000-0000532B0000}"/>
    <cellStyle name="Normal 4 2 3 2 5 8" xfId="1805" xr:uid="{00000000-0005-0000-0000-0000542B0000}"/>
    <cellStyle name="Normal 4 2 3 2 5 8 2" xfId="6223" xr:uid="{00000000-0005-0000-0000-0000552B0000}"/>
    <cellStyle name="Normal 4 2 3 2 5 8 2 2" xfId="12256" xr:uid="{00000000-0005-0000-0000-0000562B0000}"/>
    <cellStyle name="Normal 4 2 3 2 5 8 2 2 2" xfId="43541" xr:uid="{00000000-0005-0000-0000-0000572B0000}"/>
    <cellStyle name="Normal 4 2 3 2 5 8 2 2 3" xfId="30131" xr:uid="{00000000-0005-0000-0000-0000582B0000}"/>
    <cellStyle name="Normal 4 2 3 2 5 8 2 3" xfId="37569" xr:uid="{00000000-0005-0000-0000-0000592B0000}"/>
    <cellStyle name="Normal 4 2 3 2 5 8 2 4" xfId="24159" xr:uid="{00000000-0005-0000-0000-00005A2B0000}"/>
    <cellStyle name="Normal 4 2 3 2 5 8 3" xfId="9209" xr:uid="{00000000-0005-0000-0000-00005B2B0000}"/>
    <cellStyle name="Normal 4 2 3 2 5 8 3 2" xfId="40555" xr:uid="{00000000-0005-0000-0000-00005C2B0000}"/>
    <cellStyle name="Normal 4 2 3 2 5 8 3 3" xfId="27145" xr:uid="{00000000-0005-0000-0000-00005D2B0000}"/>
    <cellStyle name="Normal 4 2 3 2 5 8 4" xfId="19743" xr:uid="{00000000-0005-0000-0000-00005E2B0000}"/>
    <cellStyle name="Normal 4 2 3 2 5 8 5" xfId="34585" xr:uid="{00000000-0005-0000-0000-00005F2B0000}"/>
    <cellStyle name="Normal 4 2 3 2 5 8 6" xfId="16757" xr:uid="{00000000-0005-0000-0000-0000602B0000}"/>
    <cellStyle name="Normal 4 2 3 2 5 9" xfId="4690" xr:uid="{00000000-0005-0000-0000-0000612B0000}"/>
    <cellStyle name="Normal 4 2 3 2 5 9 2" xfId="10724" xr:uid="{00000000-0005-0000-0000-0000622B0000}"/>
    <cellStyle name="Normal 4 2 3 2 5 9 2 2" xfId="42011" xr:uid="{00000000-0005-0000-0000-0000632B0000}"/>
    <cellStyle name="Normal 4 2 3 2 5 9 2 3" xfId="28601" xr:uid="{00000000-0005-0000-0000-0000642B0000}"/>
    <cellStyle name="Normal 4 2 3 2 5 9 3" xfId="22627" xr:uid="{00000000-0005-0000-0000-0000652B0000}"/>
    <cellStyle name="Normal 4 2 3 2 5 9 4" xfId="33053" xr:uid="{00000000-0005-0000-0000-0000662B0000}"/>
    <cellStyle name="Normal 4 2 3 2 5 9 5" xfId="15225" xr:uid="{00000000-0005-0000-0000-0000672B0000}"/>
    <cellStyle name="Normal 4 2 3 2 6" xfId="129" xr:uid="{00000000-0005-0000-0000-0000682B0000}"/>
    <cellStyle name="Normal 4 2 3 2 6 10" xfId="18127" xr:uid="{00000000-0005-0000-0000-0000692B0000}"/>
    <cellStyle name="Normal 4 2 3 2 6 11" xfId="31619" xr:uid="{00000000-0005-0000-0000-00006A2B0000}"/>
    <cellStyle name="Normal 4 2 3 2 6 12" xfId="13791" xr:uid="{00000000-0005-0000-0000-00006B2B0000}"/>
    <cellStyle name="Normal 4 2 3 2 6 2" xfId="579" xr:uid="{00000000-0005-0000-0000-00006C2B0000}"/>
    <cellStyle name="Normal 4 2 3 2 6 2 10" xfId="14019" xr:uid="{00000000-0005-0000-0000-00006D2B0000}"/>
    <cellStyle name="Normal 4 2 3 2 6 2 2" xfId="1013" xr:uid="{00000000-0005-0000-0000-00006E2B0000}"/>
    <cellStyle name="Normal 4 2 3 2 6 2 2 2" xfId="3049" xr:uid="{00000000-0005-0000-0000-00006F2B0000}"/>
    <cellStyle name="Normal 4 2 3 2 6 2 2 2 2" xfId="7466" xr:uid="{00000000-0005-0000-0000-0000702B0000}"/>
    <cellStyle name="Normal 4 2 3 2 6 2 2 2 2 2" xfId="13499" xr:uid="{00000000-0005-0000-0000-0000712B0000}"/>
    <cellStyle name="Normal 4 2 3 2 6 2 2 2 2 2 2" xfId="44784" xr:uid="{00000000-0005-0000-0000-0000722B0000}"/>
    <cellStyle name="Normal 4 2 3 2 6 2 2 2 2 2 3" xfId="31374" xr:uid="{00000000-0005-0000-0000-0000732B0000}"/>
    <cellStyle name="Normal 4 2 3 2 6 2 2 2 2 3" xfId="38812" xr:uid="{00000000-0005-0000-0000-0000742B0000}"/>
    <cellStyle name="Normal 4 2 3 2 6 2 2 2 2 4" xfId="25402" xr:uid="{00000000-0005-0000-0000-0000752B0000}"/>
    <cellStyle name="Normal 4 2 3 2 6 2 2 2 3" xfId="10452" xr:uid="{00000000-0005-0000-0000-0000762B0000}"/>
    <cellStyle name="Normal 4 2 3 2 6 2 2 2 3 2" xfId="41798" xr:uid="{00000000-0005-0000-0000-0000772B0000}"/>
    <cellStyle name="Normal 4 2 3 2 6 2 2 2 3 3" xfId="28388" xr:uid="{00000000-0005-0000-0000-0000782B0000}"/>
    <cellStyle name="Normal 4 2 3 2 6 2 2 2 4" xfId="20986" xr:uid="{00000000-0005-0000-0000-0000792B0000}"/>
    <cellStyle name="Normal 4 2 3 2 6 2 2 2 5" xfId="35828" xr:uid="{00000000-0005-0000-0000-00007A2B0000}"/>
    <cellStyle name="Normal 4 2 3 2 6 2 2 2 6" xfId="18000" xr:uid="{00000000-0005-0000-0000-00007B2B0000}"/>
    <cellStyle name="Normal 4 2 3 2 6 2 2 3" xfId="5474" xr:uid="{00000000-0005-0000-0000-00007C2B0000}"/>
    <cellStyle name="Normal 4 2 3 2 6 2 2 3 2" xfId="11508" xr:uid="{00000000-0005-0000-0000-00007D2B0000}"/>
    <cellStyle name="Normal 4 2 3 2 6 2 2 3 2 2" xfId="42793" xr:uid="{00000000-0005-0000-0000-00007E2B0000}"/>
    <cellStyle name="Normal 4 2 3 2 6 2 2 3 2 3" xfId="29383" xr:uid="{00000000-0005-0000-0000-00007F2B0000}"/>
    <cellStyle name="Normal 4 2 3 2 6 2 2 3 3" xfId="23411" xr:uid="{00000000-0005-0000-0000-0000802B0000}"/>
    <cellStyle name="Normal 4 2 3 2 6 2 2 3 4" xfId="33837" xr:uid="{00000000-0005-0000-0000-0000812B0000}"/>
    <cellStyle name="Normal 4 2 3 2 6 2 2 3 5" xfId="16009" xr:uid="{00000000-0005-0000-0000-0000822B0000}"/>
    <cellStyle name="Normal 4 2 3 2 6 2 2 4" xfId="4479" xr:uid="{00000000-0005-0000-0000-0000832B0000}"/>
    <cellStyle name="Normal 4 2 3 2 6 2 2 4 2" xfId="37258" xr:uid="{00000000-0005-0000-0000-0000842B0000}"/>
    <cellStyle name="Normal 4 2 3 2 6 2 2 4 3" xfId="22416" xr:uid="{00000000-0005-0000-0000-0000852B0000}"/>
    <cellStyle name="Normal 4 2 3 2 6 2 2 5" xfId="8461" xr:uid="{00000000-0005-0000-0000-0000862B0000}"/>
    <cellStyle name="Normal 4 2 3 2 6 2 2 5 2" xfId="39807" xr:uid="{00000000-0005-0000-0000-0000872B0000}"/>
    <cellStyle name="Normal 4 2 3 2 6 2 2 5 3" xfId="26397" xr:uid="{00000000-0005-0000-0000-0000882B0000}"/>
    <cellStyle name="Normal 4 2 3 2 6 2 2 6" xfId="18995" xr:uid="{00000000-0005-0000-0000-0000892B0000}"/>
    <cellStyle name="Normal 4 2 3 2 6 2 2 7" xfId="32842" xr:uid="{00000000-0005-0000-0000-00008A2B0000}"/>
    <cellStyle name="Normal 4 2 3 2 6 2 2 8" xfId="15014" xr:uid="{00000000-0005-0000-0000-00008B2B0000}"/>
    <cellStyle name="Normal 4 2 3 2 6 2 3" xfId="1618" xr:uid="{00000000-0005-0000-0000-00008C2B0000}"/>
    <cellStyle name="Normal 4 2 3 2 6 2 3 2" xfId="2615" xr:uid="{00000000-0005-0000-0000-00008D2B0000}"/>
    <cellStyle name="Normal 4 2 3 2 6 2 3 2 2" xfId="7032" xr:uid="{00000000-0005-0000-0000-00008E2B0000}"/>
    <cellStyle name="Normal 4 2 3 2 6 2 3 2 2 2" xfId="13065" xr:uid="{00000000-0005-0000-0000-00008F2B0000}"/>
    <cellStyle name="Normal 4 2 3 2 6 2 3 2 2 2 2" xfId="44350" xr:uid="{00000000-0005-0000-0000-0000902B0000}"/>
    <cellStyle name="Normal 4 2 3 2 6 2 3 2 2 2 3" xfId="30940" xr:uid="{00000000-0005-0000-0000-0000912B0000}"/>
    <cellStyle name="Normal 4 2 3 2 6 2 3 2 2 3" xfId="38378" xr:uid="{00000000-0005-0000-0000-0000922B0000}"/>
    <cellStyle name="Normal 4 2 3 2 6 2 3 2 2 4" xfId="24968" xr:uid="{00000000-0005-0000-0000-0000932B0000}"/>
    <cellStyle name="Normal 4 2 3 2 6 2 3 2 3" xfId="10018" xr:uid="{00000000-0005-0000-0000-0000942B0000}"/>
    <cellStyle name="Normal 4 2 3 2 6 2 3 2 3 2" xfId="41364" xr:uid="{00000000-0005-0000-0000-0000952B0000}"/>
    <cellStyle name="Normal 4 2 3 2 6 2 3 2 3 3" xfId="27954" xr:uid="{00000000-0005-0000-0000-0000962B0000}"/>
    <cellStyle name="Normal 4 2 3 2 6 2 3 2 4" xfId="20552" xr:uid="{00000000-0005-0000-0000-0000972B0000}"/>
    <cellStyle name="Normal 4 2 3 2 6 2 3 2 5" xfId="35394" xr:uid="{00000000-0005-0000-0000-0000982B0000}"/>
    <cellStyle name="Normal 4 2 3 2 6 2 3 2 6" xfId="17566" xr:uid="{00000000-0005-0000-0000-0000992B0000}"/>
    <cellStyle name="Normal 4 2 3 2 6 2 3 3" xfId="6036" xr:uid="{00000000-0005-0000-0000-00009A2B0000}"/>
    <cellStyle name="Normal 4 2 3 2 6 2 3 3 2" xfId="12069" xr:uid="{00000000-0005-0000-0000-00009B2B0000}"/>
    <cellStyle name="Normal 4 2 3 2 6 2 3 3 2 2" xfId="43354" xr:uid="{00000000-0005-0000-0000-00009C2B0000}"/>
    <cellStyle name="Normal 4 2 3 2 6 2 3 3 2 3" xfId="29944" xr:uid="{00000000-0005-0000-0000-00009D2B0000}"/>
    <cellStyle name="Normal 4 2 3 2 6 2 3 3 3" xfId="23972" xr:uid="{00000000-0005-0000-0000-00009E2B0000}"/>
    <cellStyle name="Normal 4 2 3 2 6 2 3 3 4" xfId="34398" xr:uid="{00000000-0005-0000-0000-00009F2B0000}"/>
    <cellStyle name="Normal 4 2 3 2 6 2 3 3 5" xfId="16570" xr:uid="{00000000-0005-0000-0000-0000A02B0000}"/>
    <cellStyle name="Normal 4 2 3 2 6 2 3 4" xfId="4045" xr:uid="{00000000-0005-0000-0000-0000A12B0000}"/>
    <cellStyle name="Normal 4 2 3 2 6 2 3 4 2" xfId="36824" xr:uid="{00000000-0005-0000-0000-0000A22B0000}"/>
    <cellStyle name="Normal 4 2 3 2 6 2 3 4 3" xfId="21982" xr:uid="{00000000-0005-0000-0000-0000A32B0000}"/>
    <cellStyle name="Normal 4 2 3 2 6 2 3 5" xfId="9022" xr:uid="{00000000-0005-0000-0000-0000A42B0000}"/>
    <cellStyle name="Normal 4 2 3 2 6 2 3 5 2" xfId="40368" xr:uid="{00000000-0005-0000-0000-0000A52B0000}"/>
    <cellStyle name="Normal 4 2 3 2 6 2 3 5 3" xfId="26958" xr:uid="{00000000-0005-0000-0000-0000A62B0000}"/>
    <cellStyle name="Normal 4 2 3 2 6 2 3 6" xfId="19556" xr:uid="{00000000-0005-0000-0000-0000A72B0000}"/>
    <cellStyle name="Normal 4 2 3 2 6 2 3 7" xfId="32408" xr:uid="{00000000-0005-0000-0000-0000A82B0000}"/>
    <cellStyle name="Normal 4 2 3 2 6 2 3 8" xfId="14580" xr:uid="{00000000-0005-0000-0000-0000A92B0000}"/>
    <cellStyle name="Normal 4 2 3 2 6 2 4" xfId="2053" xr:uid="{00000000-0005-0000-0000-0000AA2B0000}"/>
    <cellStyle name="Normal 4 2 3 2 6 2 4 2" xfId="6471" xr:uid="{00000000-0005-0000-0000-0000AB2B0000}"/>
    <cellStyle name="Normal 4 2 3 2 6 2 4 2 2" xfId="12504" xr:uid="{00000000-0005-0000-0000-0000AC2B0000}"/>
    <cellStyle name="Normal 4 2 3 2 6 2 4 2 2 2" xfId="43789" xr:uid="{00000000-0005-0000-0000-0000AD2B0000}"/>
    <cellStyle name="Normal 4 2 3 2 6 2 4 2 2 3" xfId="30379" xr:uid="{00000000-0005-0000-0000-0000AE2B0000}"/>
    <cellStyle name="Normal 4 2 3 2 6 2 4 2 3" xfId="37817" xr:uid="{00000000-0005-0000-0000-0000AF2B0000}"/>
    <cellStyle name="Normal 4 2 3 2 6 2 4 2 4" xfId="24407" xr:uid="{00000000-0005-0000-0000-0000B02B0000}"/>
    <cellStyle name="Normal 4 2 3 2 6 2 4 3" xfId="9457" xr:uid="{00000000-0005-0000-0000-0000B12B0000}"/>
    <cellStyle name="Normal 4 2 3 2 6 2 4 3 2" xfId="40803" xr:uid="{00000000-0005-0000-0000-0000B22B0000}"/>
    <cellStyle name="Normal 4 2 3 2 6 2 4 3 3" xfId="27393" xr:uid="{00000000-0005-0000-0000-0000B32B0000}"/>
    <cellStyle name="Normal 4 2 3 2 6 2 4 4" xfId="19991" xr:uid="{00000000-0005-0000-0000-0000B42B0000}"/>
    <cellStyle name="Normal 4 2 3 2 6 2 4 5" xfId="34833" xr:uid="{00000000-0005-0000-0000-0000B52B0000}"/>
    <cellStyle name="Normal 4 2 3 2 6 2 4 6" xfId="17005" xr:uid="{00000000-0005-0000-0000-0000B62B0000}"/>
    <cellStyle name="Normal 4 2 3 2 6 2 5" xfId="5040" xr:uid="{00000000-0005-0000-0000-0000B72B0000}"/>
    <cellStyle name="Normal 4 2 3 2 6 2 5 2" xfId="11075" xr:uid="{00000000-0005-0000-0000-0000B82B0000}"/>
    <cellStyle name="Normal 4 2 3 2 6 2 5 2 2" xfId="42360" xr:uid="{00000000-0005-0000-0000-0000B92B0000}"/>
    <cellStyle name="Normal 4 2 3 2 6 2 5 2 3" xfId="28950" xr:uid="{00000000-0005-0000-0000-0000BA2B0000}"/>
    <cellStyle name="Normal 4 2 3 2 6 2 5 3" xfId="22977" xr:uid="{00000000-0005-0000-0000-0000BB2B0000}"/>
    <cellStyle name="Normal 4 2 3 2 6 2 5 4" xfId="33403" xr:uid="{00000000-0005-0000-0000-0000BC2B0000}"/>
    <cellStyle name="Normal 4 2 3 2 6 2 5 5" xfId="15575" xr:uid="{00000000-0005-0000-0000-0000BD2B0000}"/>
    <cellStyle name="Normal 4 2 3 2 6 2 6" xfId="3484" xr:uid="{00000000-0005-0000-0000-0000BE2B0000}"/>
    <cellStyle name="Normal 4 2 3 2 6 2 6 2" xfId="36263" xr:uid="{00000000-0005-0000-0000-0000BF2B0000}"/>
    <cellStyle name="Normal 4 2 3 2 6 2 6 3" xfId="21421" xr:uid="{00000000-0005-0000-0000-0000C02B0000}"/>
    <cellStyle name="Normal 4 2 3 2 6 2 7" xfId="8027" xr:uid="{00000000-0005-0000-0000-0000C12B0000}"/>
    <cellStyle name="Normal 4 2 3 2 6 2 7 2" xfId="39373" xr:uid="{00000000-0005-0000-0000-0000C22B0000}"/>
    <cellStyle name="Normal 4 2 3 2 6 2 7 3" xfId="25963" xr:uid="{00000000-0005-0000-0000-0000C32B0000}"/>
    <cellStyle name="Normal 4 2 3 2 6 2 8" xfId="18561" xr:uid="{00000000-0005-0000-0000-0000C42B0000}"/>
    <cellStyle name="Normal 4 2 3 2 6 2 9" xfId="31847" xr:uid="{00000000-0005-0000-0000-0000C52B0000}"/>
    <cellStyle name="Normal 4 2 3 2 6 3" xfId="351" xr:uid="{00000000-0005-0000-0000-0000C62B0000}"/>
    <cellStyle name="Normal 4 2 3 2 6 3 2" xfId="1390" xr:uid="{00000000-0005-0000-0000-0000C72B0000}"/>
    <cellStyle name="Normal 4 2 3 2 6 3 2 2" xfId="5808" xr:uid="{00000000-0005-0000-0000-0000C82B0000}"/>
    <cellStyle name="Normal 4 2 3 2 6 3 2 2 2" xfId="11841" xr:uid="{00000000-0005-0000-0000-0000C92B0000}"/>
    <cellStyle name="Normal 4 2 3 2 6 3 2 2 2 2" xfId="43126" xr:uid="{00000000-0005-0000-0000-0000CA2B0000}"/>
    <cellStyle name="Normal 4 2 3 2 6 3 2 2 2 3" xfId="29716" xr:uid="{00000000-0005-0000-0000-0000CB2B0000}"/>
    <cellStyle name="Normal 4 2 3 2 6 3 2 2 3" xfId="37461" xr:uid="{00000000-0005-0000-0000-0000CC2B0000}"/>
    <cellStyle name="Normal 4 2 3 2 6 3 2 2 4" xfId="23744" xr:uid="{00000000-0005-0000-0000-0000CD2B0000}"/>
    <cellStyle name="Normal 4 2 3 2 6 3 2 3" xfId="8794" xr:uid="{00000000-0005-0000-0000-0000CE2B0000}"/>
    <cellStyle name="Normal 4 2 3 2 6 3 2 3 2" xfId="40140" xr:uid="{00000000-0005-0000-0000-0000CF2B0000}"/>
    <cellStyle name="Normal 4 2 3 2 6 3 2 3 3" xfId="26730" xr:uid="{00000000-0005-0000-0000-0000D02B0000}"/>
    <cellStyle name="Normal 4 2 3 2 6 3 2 4" xfId="19328" xr:uid="{00000000-0005-0000-0000-0000D12B0000}"/>
    <cellStyle name="Normal 4 2 3 2 6 3 2 5" xfId="34170" xr:uid="{00000000-0005-0000-0000-0000D22B0000}"/>
    <cellStyle name="Normal 4 2 3 2 6 3 2 6" xfId="16342" xr:uid="{00000000-0005-0000-0000-0000D32B0000}"/>
    <cellStyle name="Normal 4 2 3 2 6 3 3" xfId="2387" xr:uid="{00000000-0005-0000-0000-0000D42B0000}"/>
    <cellStyle name="Normal 4 2 3 2 6 3 3 2" xfId="6804" xr:uid="{00000000-0005-0000-0000-0000D52B0000}"/>
    <cellStyle name="Normal 4 2 3 2 6 3 3 2 2" xfId="12837" xr:uid="{00000000-0005-0000-0000-0000D62B0000}"/>
    <cellStyle name="Normal 4 2 3 2 6 3 3 2 2 2" xfId="44122" xr:uid="{00000000-0005-0000-0000-0000D72B0000}"/>
    <cellStyle name="Normal 4 2 3 2 6 3 3 2 2 3" xfId="30712" xr:uid="{00000000-0005-0000-0000-0000D82B0000}"/>
    <cellStyle name="Normal 4 2 3 2 6 3 3 2 3" xfId="38150" xr:uid="{00000000-0005-0000-0000-0000D92B0000}"/>
    <cellStyle name="Normal 4 2 3 2 6 3 3 2 4" xfId="24740" xr:uid="{00000000-0005-0000-0000-0000DA2B0000}"/>
    <cellStyle name="Normal 4 2 3 2 6 3 3 3" xfId="9790" xr:uid="{00000000-0005-0000-0000-0000DB2B0000}"/>
    <cellStyle name="Normal 4 2 3 2 6 3 3 3 2" xfId="41136" xr:uid="{00000000-0005-0000-0000-0000DC2B0000}"/>
    <cellStyle name="Normal 4 2 3 2 6 3 3 3 3" xfId="27726" xr:uid="{00000000-0005-0000-0000-0000DD2B0000}"/>
    <cellStyle name="Normal 4 2 3 2 6 3 3 4" xfId="20324" xr:uid="{00000000-0005-0000-0000-0000DE2B0000}"/>
    <cellStyle name="Normal 4 2 3 2 6 3 3 5" xfId="35166" xr:uid="{00000000-0005-0000-0000-0000DF2B0000}"/>
    <cellStyle name="Normal 4 2 3 2 6 3 3 6" xfId="17338" xr:uid="{00000000-0005-0000-0000-0000E02B0000}"/>
    <cellStyle name="Normal 4 2 3 2 6 3 4" xfId="4812" xr:uid="{00000000-0005-0000-0000-0000E12B0000}"/>
    <cellStyle name="Normal 4 2 3 2 6 3 4 2" xfId="10847" xr:uid="{00000000-0005-0000-0000-0000E22B0000}"/>
    <cellStyle name="Normal 4 2 3 2 6 3 4 2 2" xfId="42132" xr:uid="{00000000-0005-0000-0000-0000E32B0000}"/>
    <cellStyle name="Normal 4 2 3 2 6 3 4 2 3" xfId="28722" xr:uid="{00000000-0005-0000-0000-0000E42B0000}"/>
    <cellStyle name="Normal 4 2 3 2 6 3 4 3" xfId="22749" xr:uid="{00000000-0005-0000-0000-0000E52B0000}"/>
    <cellStyle name="Normal 4 2 3 2 6 3 4 4" xfId="33175" xr:uid="{00000000-0005-0000-0000-0000E62B0000}"/>
    <cellStyle name="Normal 4 2 3 2 6 3 4 5" xfId="15347" xr:uid="{00000000-0005-0000-0000-0000E72B0000}"/>
    <cellStyle name="Normal 4 2 3 2 6 3 5" xfId="3817" xr:uid="{00000000-0005-0000-0000-0000E82B0000}"/>
    <cellStyle name="Normal 4 2 3 2 6 3 5 2" xfId="36596" xr:uid="{00000000-0005-0000-0000-0000E92B0000}"/>
    <cellStyle name="Normal 4 2 3 2 6 3 5 3" xfId="21754" xr:uid="{00000000-0005-0000-0000-0000EA2B0000}"/>
    <cellStyle name="Normal 4 2 3 2 6 3 6" xfId="7799" xr:uid="{00000000-0005-0000-0000-0000EB2B0000}"/>
    <cellStyle name="Normal 4 2 3 2 6 3 6 2" xfId="39145" xr:uid="{00000000-0005-0000-0000-0000EC2B0000}"/>
    <cellStyle name="Normal 4 2 3 2 6 3 6 3" xfId="25735" xr:uid="{00000000-0005-0000-0000-0000ED2B0000}"/>
    <cellStyle name="Normal 4 2 3 2 6 3 7" xfId="18333" xr:uid="{00000000-0005-0000-0000-0000EE2B0000}"/>
    <cellStyle name="Normal 4 2 3 2 6 3 8" xfId="32180" xr:uid="{00000000-0005-0000-0000-0000EF2B0000}"/>
    <cellStyle name="Normal 4 2 3 2 6 3 9" xfId="14352" xr:uid="{00000000-0005-0000-0000-0000F02B0000}"/>
    <cellStyle name="Normal 4 2 3 2 6 4" xfId="785" xr:uid="{00000000-0005-0000-0000-0000F12B0000}"/>
    <cellStyle name="Normal 4 2 3 2 6 4 2" xfId="2821" xr:uid="{00000000-0005-0000-0000-0000F22B0000}"/>
    <cellStyle name="Normal 4 2 3 2 6 4 2 2" xfId="7238" xr:uid="{00000000-0005-0000-0000-0000F32B0000}"/>
    <cellStyle name="Normal 4 2 3 2 6 4 2 2 2" xfId="13271" xr:uid="{00000000-0005-0000-0000-0000F42B0000}"/>
    <cellStyle name="Normal 4 2 3 2 6 4 2 2 2 2" xfId="44556" xr:uid="{00000000-0005-0000-0000-0000F52B0000}"/>
    <cellStyle name="Normal 4 2 3 2 6 4 2 2 2 3" xfId="31146" xr:uid="{00000000-0005-0000-0000-0000F62B0000}"/>
    <cellStyle name="Normal 4 2 3 2 6 4 2 2 3" xfId="38584" xr:uid="{00000000-0005-0000-0000-0000F72B0000}"/>
    <cellStyle name="Normal 4 2 3 2 6 4 2 2 4" xfId="25174" xr:uid="{00000000-0005-0000-0000-0000F82B0000}"/>
    <cellStyle name="Normal 4 2 3 2 6 4 2 3" xfId="10224" xr:uid="{00000000-0005-0000-0000-0000F92B0000}"/>
    <cellStyle name="Normal 4 2 3 2 6 4 2 3 2" xfId="41570" xr:uid="{00000000-0005-0000-0000-0000FA2B0000}"/>
    <cellStyle name="Normal 4 2 3 2 6 4 2 3 3" xfId="28160" xr:uid="{00000000-0005-0000-0000-0000FB2B0000}"/>
    <cellStyle name="Normal 4 2 3 2 6 4 2 4" xfId="20758" xr:uid="{00000000-0005-0000-0000-0000FC2B0000}"/>
    <cellStyle name="Normal 4 2 3 2 6 4 2 5" xfId="35600" xr:uid="{00000000-0005-0000-0000-0000FD2B0000}"/>
    <cellStyle name="Normal 4 2 3 2 6 4 2 6" xfId="17772" xr:uid="{00000000-0005-0000-0000-0000FE2B0000}"/>
    <cellStyle name="Normal 4 2 3 2 6 4 3" xfId="5246" xr:uid="{00000000-0005-0000-0000-0000FF2B0000}"/>
    <cellStyle name="Normal 4 2 3 2 6 4 3 2" xfId="11280" xr:uid="{00000000-0005-0000-0000-0000002C0000}"/>
    <cellStyle name="Normal 4 2 3 2 6 4 3 2 2" xfId="42565" xr:uid="{00000000-0005-0000-0000-0000012C0000}"/>
    <cellStyle name="Normal 4 2 3 2 6 4 3 2 3" xfId="29155" xr:uid="{00000000-0005-0000-0000-0000022C0000}"/>
    <cellStyle name="Normal 4 2 3 2 6 4 3 3" xfId="23183" xr:uid="{00000000-0005-0000-0000-0000032C0000}"/>
    <cellStyle name="Normal 4 2 3 2 6 4 3 4" xfId="33609" xr:uid="{00000000-0005-0000-0000-0000042C0000}"/>
    <cellStyle name="Normal 4 2 3 2 6 4 3 5" xfId="15781" xr:uid="{00000000-0005-0000-0000-0000052C0000}"/>
    <cellStyle name="Normal 4 2 3 2 6 4 4" xfId="4251" xr:uid="{00000000-0005-0000-0000-0000062C0000}"/>
    <cellStyle name="Normal 4 2 3 2 6 4 4 2" xfId="37030" xr:uid="{00000000-0005-0000-0000-0000072C0000}"/>
    <cellStyle name="Normal 4 2 3 2 6 4 4 3" xfId="22188" xr:uid="{00000000-0005-0000-0000-0000082C0000}"/>
    <cellStyle name="Normal 4 2 3 2 6 4 5" xfId="8233" xr:uid="{00000000-0005-0000-0000-0000092C0000}"/>
    <cellStyle name="Normal 4 2 3 2 6 4 5 2" xfId="39579" xr:uid="{00000000-0005-0000-0000-00000A2C0000}"/>
    <cellStyle name="Normal 4 2 3 2 6 4 5 3" xfId="26169" xr:uid="{00000000-0005-0000-0000-00000B2C0000}"/>
    <cellStyle name="Normal 4 2 3 2 6 4 6" xfId="18767" xr:uid="{00000000-0005-0000-0000-00000C2C0000}"/>
    <cellStyle name="Normal 4 2 3 2 6 4 7" xfId="32614" xr:uid="{00000000-0005-0000-0000-00000D2C0000}"/>
    <cellStyle name="Normal 4 2 3 2 6 4 8" xfId="14786" xr:uid="{00000000-0005-0000-0000-00000E2C0000}"/>
    <cellStyle name="Normal 4 2 3 2 6 5" xfId="1184" xr:uid="{00000000-0005-0000-0000-00000F2C0000}"/>
    <cellStyle name="Normal 4 2 3 2 6 5 2" xfId="2181" xr:uid="{00000000-0005-0000-0000-0000102C0000}"/>
    <cellStyle name="Normal 4 2 3 2 6 5 2 2" xfId="6598" xr:uid="{00000000-0005-0000-0000-0000112C0000}"/>
    <cellStyle name="Normal 4 2 3 2 6 5 2 2 2" xfId="12631" xr:uid="{00000000-0005-0000-0000-0000122C0000}"/>
    <cellStyle name="Normal 4 2 3 2 6 5 2 2 2 2" xfId="43916" xr:uid="{00000000-0005-0000-0000-0000132C0000}"/>
    <cellStyle name="Normal 4 2 3 2 6 5 2 2 2 3" xfId="30506" xr:uid="{00000000-0005-0000-0000-0000142C0000}"/>
    <cellStyle name="Normal 4 2 3 2 6 5 2 2 3" xfId="37944" xr:uid="{00000000-0005-0000-0000-0000152C0000}"/>
    <cellStyle name="Normal 4 2 3 2 6 5 2 2 4" xfId="24534" xr:uid="{00000000-0005-0000-0000-0000162C0000}"/>
    <cellStyle name="Normal 4 2 3 2 6 5 2 3" xfId="9584" xr:uid="{00000000-0005-0000-0000-0000172C0000}"/>
    <cellStyle name="Normal 4 2 3 2 6 5 2 3 2" xfId="40930" xr:uid="{00000000-0005-0000-0000-0000182C0000}"/>
    <cellStyle name="Normal 4 2 3 2 6 5 2 3 3" xfId="27520" xr:uid="{00000000-0005-0000-0000-0000192C0000}"/>
    <cellStyle name="Normal 4 2 3 2 6 5 2 4" xfId="20118" xr:uid="{00000000-0005-0000-0000-00001A2C0000}"/>
    <cellStyle name="Normal 4 2 3 2 6 5 2 5" xfId="34960" xr:uid="{00000000-0005-0000-0000-00001B2C0000}"/>
    <cellStyle name="Normal 4 2 3 2 6 5 2 6" xfId="17132" xr:uid="{00000000-0005-0000-0000-00001C2C0000}"/>
    <cellStyle name="Normal 4 2 3 2 6 5 3" xfId="5602" xr:uid="{00000000-0005-0000-0000-00001D2C0000}"/>
    <cellStyle name="Normal 4 2 3 2 6 5 3 2" xfId="11635" xr:uid="{00000000-0005-0000-0000-00001E2C0000}"/>
    <cellStyle name="Normal 4 2 3 2 6 5 3 2 2" xfId="42920" xr:uid="{00000000-0005-0000-0000-00001F2C0000}"/>
    <cellStyle name="Normal 4 2 3 2 6 5 3 2 3" xfId="29510" xr:uid="{00000000-0005-0000-0000-0000202C0000}"/>
    <cellStyle name="Normal 4 2 3 2 6 5 3 3" xfId="23538" xr:uid="{00000000-0005-0000-0000-0000212C0000}"/>
    <cellStyle name="Normal 4 2 3 2 6 5 3 4" xfId="33964" xr:uid="{00000000-0005-0000-0000-0000222C0000}"/>
    <cellStyle name="Normal 4 2 3 2 6 5 3 5" xfId="16136" xr:uid="{00000000-0005-0000-0000-0000232C0000}"/>
    <cellStyle name="Normal 4 2 3 2 6 5 4" xfId="3611" xr:uid="{00000000-0005-0000-0000-0000242C0000}"/>
    <cellStyle name="Normal 4 2 3 2 6 5 4 2" xfId="36390" xr:uid="{00000000-0005-0000-0000-0000252C0000}"/>
    <cellStyle name="Normal 4 2 3 2 6 5 4 3" xfId="21548" xr:uid="{00000000-0005-0000-0000-0000262C0000}"/>
    <cellStyle name="Normal 4 2 3 2 6 5 5" xfId="8588" xr:uid="{00000000-0005-0000-0000-0000272C0000}"/>
    <cellStyle name="Normal 4 2 3 2 6 5 5 2" xfId="39934" xr:uid="{00000000-0005-0000-0000-0000282C0000}"/>
    <cellStyle name="Normal 4 2 3 2 6 5 5 3" xfId="26524" xr:uid="{00000000-0005-0000-0000-0000292C0000}"/>
    <cellStyle name="Normal 4 2 3 2 6 5 6" xfId="19122" xr:uid="{00000000-0005-0000-0000-00002A2C0000}"/>
    <cellStyle name="Normal 4 2 3 2 6 5 7" xfId="31974" xr:uid="{00000000-0005-0000-0000-00002B2C0000}"/>
    <cellStyle name="Normal 4 2 3 2 6 5 8" xfId="14146" xr:uid="{00000000-0005-0000-0000-00002C2C0000}"/>
    <cellStyle name="Normal 4 2 3 2 6 6" xfId="1825" xr:uid="{00000000-0005-0000-0000-00002D2C0000}"/>
    <cellStyle name="Normal 4 2 3 2 6 6 2" xfId="6243" xr:uid="{00000000-0005-0000-0000-00002E2C0000}"/>
    <cellStyle name="Normal 4 2 3 2 6 6 2 2" xfId="12276" xr:uid="{00000000-0005-0000-0000-00002F2C0000}"/>
    <cellStyle name="Normal 4 2 3 2 6 6 2 2 2" xfId="43561" xr:uid="{00000000-0005-0000-0000-0000302C0000}"/>
    <cellStyle name="Normal 4 2 3 2 6 6 2 2 3" xfId="30151" xr:uid="{00000000-0005-0000-0000-0000312C0000}"/>
    <cellStyle name="Normal 4 2 3 2 6 6 2 3" xfId="37589" xr:uid="{00000000-0005-0000-0000-0000322C0000}"/>
    <cellStyle name="Normal 4 2 3 2 6 6 2 4" xfId="24179" xr:uid="{00000000-0005-0000-0000-0000332C0000}"/>
    <cellStyle name="Normal 4 2 3 2 6 6 3" xfId="9229" xr:uid="{00000000-0005-0000-0000-0000342C0000}"/>
    <cellStyle name="Normal 4 2 3 2 6 6 3 2" xfId="40575" xr:uid="{00000000-0005-0000-0000-0000352C0000}"/>
    <cellStyle name="Normal 4 2 3 2 6 6 3 3" xfId="27165" xr:uid="{00000000-0005-0000-0000-0000362C0000}"/>
    <cellStyle name="Normal 4 2 3 2 6 6 4" xfId="19763" xr:uid="{00000000-0005-0000-0000-0000372C0000}"/>
    <cellStyle name="Normal 4 2 3 2 6 6 5" xfId="34605" xr:uid="{00000000-0005-0000-0000-0000382C0000}"/>
    <cellStyle name="Normal 4 2 3 2 6 6 6" xfId="16777" xr:uid="{00000000-0005-0000-0000-0000392C0000}"/>
    <cellStyle name="Normal 4 2 3 2 6 7" xfId="4606" xr:uid="{00000000-0005-0000-0000-00003A2C0000}"/>
    <cellStyle name="Normal 4 2 3 2 6 7 2" xfId="10640" xr:uid="{00000000-0005-0000-0000-00003B2C0000}"/>
    <cellStyle name="Normal 4 2 3 2 6 7 2 2" xfId="41927" xr:uid="{00000000-0005-0000-0000-00003C2C0000}"/>
    <cellStyle name="Normal 4 2 3 2 6 7 2 3" xfId="28517" xr:uid="{00000000-0005-0000-0000-00003D2C0000}"/>
    <cellStyle name="Normal 4 2 3 2 6 7 3" xfId="22543" xr:uid="{00000000-0005-0000-0000-00003E2C0000}"/>
    <cellStyle name="Normal 4 2 3 2 6 7 4" xfId="32969" xr:uid="{00000000-0005-0000-0000-00003F2C0000}"/>
    <cellStyle name="Normal 4 2 3 2 6 7 5" xfId="15141" xr:uid="{00000000-0005-0000-0000-0000402C0000}"/>
    <cellStyle name="Normal 4 2 3 2 6 8" xfId="3256" xr:uid="{00000000-0005-0000-0000-0000412C0000}"/>
    <cellStyle name="Normal 4 2 3 2 6 8 2" xfId="36035" xr:uid="{00000000-0005-0000-0000-0000422C0000}"/>
    <cellStyle name="Normal 4 2 3 2 6 8 3" xfId="21193" xr:uid="{00000000-0005-0000-0000-0000432C0000}"/>
    <cellStyle name="Normal 4 2 3 2 6 9" xfId="7593" xr:uid="{00000000-0005-0000-0000-0000442C0000}"/>
    <cellStyle name="Normal 4 2 3 2 6 9 2" xfId="38939" xr:uid="{00000000-0005-0000-0000-0000452C0000}"/>
    <cellStyle name="Normal 4 2 3 2 6 9 3" xfId="25529" xr:uid="{00000000-0005-0000-0000-0000462C0000}"/>
    <cellStyle name="Normal 4 2 3 2 7" xfId="453" xr:uid="{00000000-0005-0000-0000-0000472C0000}"/>
    <cellStyle name="Normal 4 2 3 2 7 10" xfId="13893" xr:uid="{00000000-0005-0000-0000-0000482C0000}"/>
    <cellStyle name="Normal 4 2 3 2 7 2" xfId="887" xr:uid="{00000000-0005-0000-0000-0000492C0000}"/>
    <cellStyle name="Normal 4 2 3 2 7 2 2" xfId="2923" xr:uid="{00000000-0005-0000-0000-00004A2C0000}"/>
    <cellStyle name="Normal 4 2 3 2 7 2 2 2" xfId="7340" xr:uid="{00000000-0005-0000-0000-00004B2C0000}"/>
    <cellStyle name="Normal 4 2 3 2 7 2 2 2 2" xfId="13373" xr:uid="{00000000-0005-0000-0000-00004C2C0000}"/>
    <cellStyle name="Normal 4 2 3 2 7 2 2 2 2 2" xfId="44658" xr:uid="{00000000-0005-0000-0000-00004D2C0000}"/>
    <cellStyle name="Normal 4 2 3 2 7 2 2 2 2 3" xfId="31248" xr:uid="{00000000-0005-0000-0000-00004E2C0000}"/>
    <cellStyle name="Normal 4 2 3 2 7 2 2 2 3" xfId="38686" xr:uid="{00000000-0005-0000-0000-00004F2C0000}"/>
    <cellStyle name="Normal 4 2 3 2 7 2 2 2 4" xfId="25276" xr:uid="{00000000-0005-0000-0000-0000502C0000}"/>
    <cellStyle name="Normal 4 2 3 2 7 2 2 3" xfId="10326" xr:uid="{00000000-0005-0000-0000-0000512C0000}"/>
    <cellStyle name="Normal 4 2 3 2 7 2 2 3 2" xfId="41672" xr:uid="{00000000-0005-0000-0000-0000522C0000}"/>
    <cellStyle name="Normal 4 2 3 2 7 2 2 3 3" xfId="28262" xr:uid="{00000000-0005-0000-0000-0000532C0000}"/>
    <cellStyle name="Normal 4 2 3 2 7 2 2 4" xfId="20860" xr:uid="{00000000-0005-0000-0000-0000542C0000}"/>
    <cellStyle name="Normal 4 2 3 2 7 2 2 5" xfId="35702" xr:uid="{00000000-0005-0000-0000-0000552C0000}"/>
    <cellStyle name="Normal 4 2 3 2 7 2 2 6" xfId="17874" xr:uid="{00000000-0005-0000-0000-0000562C0000}"/>
    <cellStyle name="Normal 4 2 3 2 7 2 3" xfId="5348" xr:uid="{00000000-0005-0000-0000-0000572C0000}"/>
    <cellStyle name="Normal 4 2 3 2 7 2 3 2" xfId="11382" xr:uid="{00000000-0005-0000-0000-0000582C0000}"/>
    <cellStyle name="Normal 4 2 3 2 7 2 3 2 2" xfId="42667" xr:uid="{00000000-0005-0000-0000-0000592C0000}"/>
    <cellStyle name="Normal 4 2 3 2 7 2 3 2 3" xfId="29257" xr:uid="{00000000-0005-0000-0000-00005A2C0000}"/>
    <cellStyle name="Normal 4 2 3 2 7 2 3 3" xfId="23285" xr:uid="{00000000-0005-0000-0000-00005B2C0000}"/>
    <cellStyle name="Normal 4 2 3 2 7 2 3 4" xfId="33711" xr:uid="{00000000-0005-0000-0000-00005C2C0000}"/>
    <cellStyle name="Normal 4 2 3 2 7 2 3 5" xfId="15883" xr:uid="{00000000-0005-0000-0000-00005D2C0000}"/>
    <cellStyle name="Normal 4 2 3 2 7 2 4" xfId="4353" xr:uid="{00000000-0005-0000-0000-00005E2C0000}"/>
    <cellStyle name="Normal 4 2 3 2 7 2 4 2" xfId="37132" xr:uid="{00000000-0005-0000-0000-00005F2C0000}"/>
    <cellStyle name="Normal 4 2 3 2 7 2 4 3" xfId="22290" xr:uid="{00000000-0005-0000-0000-0000602C0000}"/>
    <cellStyle name="Normal 4 2 3 2 7 2 5" xfId="8335" xr:uid="{00000000-0005-0000-0000-0000612C0000}"/>
    <cellStyle name="Normal 4 2 3 2 7 2 5 2" xfId="39681" xr:uid="{00000000-0005-0000-0000-0000622C0000}"/>
    <cellStyle name="Normal 4 2 3 2 7 2 5 3" xfId="26271" xr:uid="{00000000-0005-0000-0000-0000632C0000}"/>
    <cellStyle name="Normal 4 2 3 2 7 2 6" xfId="18869" xr:uid="{00000000-0005-0000-0000-0000642C0000}"/>
    <cellStyle name="Normal 4 2 3 2 7 2 7" xfId="32716" xr:uid="{00000000-0005-0000-0000-0000652C0000}"/>
    <cellStyle name="Normal 4 2 3 2 7 2 8" xfId="14888" xr:uid="{00000000-0005-0000-0000-0000662C0000}"/>
    <cellStyle name="Normal 4 2 3 2 7 3" xfId="1492" xr:uid="{00000000-0005-0000-0000-0000672C0000}"/>
    <cellStyle name="Normal 4 2 3 2 7 3 2" xfId="2489" xr:uid="{00000000-0005-0000-0000-0000682C0000}"/>
    <cellStyle name="Normal 4 2 3 2 7 3 2 2" xfId="6906" xr:uid="{00000000-0005-0000-0000-0000692C0000}"/>
    <cellStyle name="Normal 4 2 3 2 7 3 2 2 2" xfId="12939" xr:uid="{00000000-0005-0000-0000-00006A2C0000}"/>
    <cellStyle name="Normal 4 2 3 2 7 3 2 2 2 2" xfId="44224" xr:uid="{00000000-0005-0000-0000-00006B2C0000}"/>
    <cellStyle name="Normal 4 2 3 2 7 3 2 2 2 3" xfId="30814" xr:uid="{00000000-0005-0000-0000-00006C2C0000}"/>
    <cellStyle name="Normal 4 2 3 2 7 3 2 2 3" xfId="38252" xr:uid="{00000000-0005-0000-0000-00006D2C0000}"/>
    <cellStyle name="Normal 4 2 3 2 7 3 2 2 4" xfId="24842" xr:uid="{00000000-0005-0000-0000-00006E2C0000}"/>
    <cellStyle name="Normal 4 2 3 2 7 3 2 3" xfId="9892" xr:uid="{00000000-0005-0000-0000-00006F2C0000}"/>
    <cellStyle name="Normal 4 2 3 2 7 3 2 3 2" xfId="41238" xr:uid="{00000000-0005-0000-0000-0000702C0000}"/>
    <cellStyle name="Normal 4 2 3 2 7 3 2 3 3" xfId="27828" xr:uid="{00000000-0005-0000-0000-0000712C0000}"/>
    <cellStyle name="Normal 4 2 3 2 7 3 2 4" xfId="20426" xr:uid="{00000000-0005-0000-0000-0000722C0000}"/>
    <cellStyle name="Normal 4 2 3 2 7 3 2 5" xfId="35268" xr:uid="{00000000-0005-0000-0000-0000732C0000}"/>
    <cellStyle name="Normal 4 2 3 2 7 3 2 6" xfId="17440" xr:uid="{00000000-0005-0000-0000-0000742C0000}"/>
    <cellStyle name="Normal 4 2 3 2 7 3 3" xfId="5910" xr:uid="{00000000-0005-0000-0000-0000752C0000}"/>
    <cellStyle name="Normal 4 2 3 2 7 3 3 2" xfId="11943" xr:uid="{00000000-0005-0000-0000-0000762C0000}"/>
    <cellStyle name="Normal 4 2 3 2 7 3 3 2 2" xfId="43228" xr:uid="{00000000-0005-0000-0000-0000772C0000}"/>
    <cellStyle name="Normal 4 2 3 2 7 3 3 2 3" xfId="29818" xr:uid="{00000000-0005-0000-0000-0000782C0000}"/>
    <cellStyle name="Normal 4 2 3 2 7 3 3 3" xfId="23846" xr:uid="{00000000-0005-0000-0000-0000792C0000}"/>
    <cellStyle name="Normal 4 2 3 2 7 3 3 4" xfId="34272" xr:uid="{00000000-0005-0000-0000-00007A2C0000}"/>
    <cellStyle name="Normal 4 2 3 2 7 3 3 5" xfId="16444" xr:uid="{00000000-0005-0000-0000-00007B2C0000}"/>
    <cellStyle name="Normal 4 2 3 2 7 3 4" xfId="3919" xr:uid="{00000000-0005-0000-0000-00007C2C0000}"/>
    <cellStyle name="Normal 4 2 3 2 7 3 4 2" xfId="36698" xr:uid="{00000000-0005-0000-0000-00007D2C0000}"/>
    <cellStyle name="Normal 4 2 3 2 7 3 4 3" xfId="21856" xr:uid="{00000000-0005-0000-0000-00007E2C0000}"/>
    <cellStyle name="Normal 4 2 3 2 7 3 5" xfId="8896" xr:uid="{00000000-0005-0000-0000-00007F2C0000}"/>
    <cellStyle name="Normal 4 2 3 2 7 3 5 2" xfId="40242" xr:uid="{00000000-0005-0000-0000-0000802C0000}"/>
    <cellStyle name="Normal 4 2 3 2 7 3 5 3" xfId="26832" xr:uid="{00000000-0005-0000-0000-0000812C0000}"/>
    <cellStyle name="Normal 4 2 3 2 7 3 6" xfId="19430" xr:uid="{00000000-0005-0000-0000-0000822C0000}"/>
    <cellStyle name="Normal 4 2 3 2 7 3 7" xfId="32282" xr:uid="{00000000-0005-0000-0000-0000832C0000}"/>
    <cellStyle name="Normal 4 2 3 2 7 3 8" xfId="14454" xr:uid="{00000000-0005-0000-0000-0000842C0000}"/>
    <cellStyle name="Normal 4 2 3 2 7 4" xfId="1927" xr:uid="{00000000-0005-0000-0000-0000852C0000}"/>
    <cellStyle name="Normal 4 2 3 2 7 4 2" xfId="6345" xr:uid="{00000000-0005-0000-0000-0000862C0000}"/>
    <cellStyle name="Normal 4 2 3 2 7 4 2 2" xfId="12378" xr:uid="{00000000-0005-0000-0000-0000872C0000}"/>
    <cellStyle name="Normal 4 2 3 2 7 4 2 2 2" xfId="43663" xr:uid="{00000000-0005-0000-0000-0000882C0000}"/>
    <cellStyle name="Normal 4 2 3 2 7 4 2 2 3" xfId="30253" xr:uid="{00000000-0005-0000-0000-0000892C0000}"/>
    <cellStyle name="Normal 4 2 3 2 7 4 2 3" xfId="37691" xr:uid="{00000000-0005-0000-0000-00008A2C0000}"/>
    <cellStyle name="Normal 4 2 3 2 7 4 2 4" xfId="24281" xr:uid="{00000000-0005-0000-0000-00008B2C0000}"/>
    <cellStyle name="Normal 4 2 3 2 7 4 3" xfId="9331" xr:uid="{00000000-0005-0000-0000-00008C2C0000}"/>
    <cellStyle name="Normal 4 2 3 2 7 4 3 2" xfId="40677" xr:uid="{00000000-0005-0000-0000-00008D2C0000}"/>
    <cellStyle name="Normal 4 2 3 2 7 4 3 3" xfId="27267" xr:uid="{00000000-0005-0000-0000-00008E2C0000}"/>
    <cellStyle name="Normal 4 2 3 2 7 4 4" xfId="19865" xr:uid="{00000000-0005-0000-0000-00008F2C0000}"/>
    <cellStyle name="Normal 4 2 3 2 7 4 5" xfId="34707" xr:uid="{00000000-0005-0000-0000-0000902C0000}"/>
    <cellStyle name="Normal 4 2 3 2 7 4 6" xfId="16879" xr:uid="{00000000-0005-0000-0000-0000912C0000}"/>
    <cellStyle name="Normal 4 2 3 2 7 5" xfId="4914" xr:uid="{00000000-0005-0000-0000-0000922C0000}"/>
    <cellStyle name="Normal 4 2 3 2 7 5 2" xfId="10949" xr:uid="{00000000-0005-0000-0000-0000932C0000}"/>
    <cellStyle name="Normal 4 2 3 2 7 5 2 2" xfId="42234" xr:uid="{00000000-0005-0000-0000-0000942C0000}"/>
    <cellStyle name="Normal 4 2 3 2 7 5 2 3" xfId="28824" xr:uid="{00000000-0005-0000-0000-0000952C0000}"/>
    <cellStyle name="Normal 4 2 3 2 7 5 3" xfId="22851" xr:uid="{00000000-0005-0000-0000-0000962C0000}"/>
    <cellStyle name="Normal 4 2 3 2 7 5 4" xfId="33277" xr:uid="{00000000-0005-0000-0000-0000972C0000}"/>
    <cellStyle name="Normal 4 2 3 2 7 5 5" xfId="15449" xr:uid="{00000000-0005-0000-0000-0000982C0000}"/>
    <cellStyle name="Normal 4 2 3 2 7 6" xfId="3358" xr:uid="{00000000-0005-0000-0000-0000992C0000}"/>
    <cellStyle name="Normal 4 2 3 2 7 6 2" xfId="36137" xr:uid="{00000000-0005-0000-0000-00009A2C0000}"/>
    <cellStyle name="Normal 4 2 3 2 7 6 3" xfId="21295" xr:uid="{00000000-0005-0000-0000-00009B2C0000}"/>
    <cellStyle name="Normal 4 2 3 2 7 7" xfId="7901" xr:uid="{00000000-0005-0000-0000-00009C2C0000}"/>
    <cellStyle name="Normal 4 2 3 2 7 7 2" xfId="39247" xr:uid="{00000000-0005-0000-0000-00009D2C0000}"/>
    <cellStyle name="Normal 4 2 3 2 7 7 3" xfId="25837" xr:uid="{00000000-0005-0000-0000-00009E2C0000}"/>
    <cellStyle name="Normal 4 2 3 2 7 8" xfId="18435" xr:uid="{00000000-0005-0000-0000-00009F2C0000}"/>
    <cellStyle name="Normal 4 2 3 2 7 9" xfId="31721" xr:uid="{00000000-0005-0000-0000-0000A02C0000}"/>
    <cellStyle name="Normal 4 2 3 2 8" xfId="561" xr:uid="{00000000-0005-0000-0000-0000A12C0000}"/>
    <cellStyle name="Normal 4 2 3 2 8 10" xfId="14001" xr:uid="{00000000-0005-0000-0000-0000A22C0000}"/>
    <cellStyle name="Normal 4 2 3 2 8 2" xfId="995" xr:uid="{00000000-0005-0000-0000-0000A32C0000}"/>
    <cellStyle name="Normal 4 2 3 2 8 2 2" xfId="3031" xr:uid="{00000000-0005-0000-0000-0000A42C0000}"/>
    <cellStyle name="Normal 4 2 3 2 8 2 2 2" xfId="7448" xr:uid="{00000000-0005-0000-0000-0000A52C0000}"/>
    <cellStyle name="Normal 4 2 3 2 8 2 2 2 2" xfId="13481" xr:uid="{00000000-0005-0000-0000-0000A62C0000}"/>
    <cellStyle name="Normal 4 2 3 2 8 2 2 2 2 2" xfId="44766" xr:uid="{00000000-0005-0000-0000-0000A72C0000}"/>
    <cellStyle name="Normal 4 2 3 2 8 2 2 2 2 3" xfId="31356" xr:uid="{00000000-0005-0000-0000-0000A82C0000}"/>
    <cellStyle name="Normal 4 2 3 2 8 2 2 2 3" xfId="38794" xr:uid="{00000000-0005-0000-0000-0000A92C0000}"/>
    <cellStyle name="Normal 4 2 3 2 8 2 2 2 4" xfId="25384" xr:uid="{00000000-0005-0000-0000-0000AA2C0000}"/>
    <cellStyle name="Normal 4 2 3 2 8 2 2 3" xfId="10434" xr:uid="{00000000-0005-0000-0000-0000AB2C0000}"/>
    <cellStyle name="Normal 4 2 3 2 8 2 2 3 2" xfId="41780" xr:uid="{00000000-0005-0000-0000-0000AC2C0000}"/>
    <cellStyle name="Normal 4 2 3 2 8 2 2 3 3" xfId="28370" xr:uid="{00000000-0005-0000-0000-0000AD2C0000}"/>
    <cellStyle name="Normal 4 2 3 2 8 2 2 4" xfId="20968" xr:uid="{00000000-0005-0000-0000-0000AE2C0000}"/>
    <cellStyle name="Normal 4 2 3 2 8 2 2 5" xfId="35810" xr:uid="{00000000-0005-0000-0000-0000AF2C0000}"/>
    <cellStyle name="Normal 4 2 3 2 8 2 2 6" xfId="17982" xr:uid="{00000000-0005-0000-0000-0000B02C0000}"/>
    <cellStyle name="Normal 4 2 3 2 8 2 3" xfId="5456" xr:uid="{00000000-0005-0000-0000-0000B12C0000}"/>
    <cellStyle name="Normal 4 2 3 2 8 2 3 2" xfId="11490" xr:uid="{00000000-0005-0000-0000-0000B22C0000}"/>
    <cellStyle name="Normal 4 2 3 2 8 2 3 2 2" xfId="42775" xr:uid="{00000000-0005-0000-0000-0000B32C0000}"/>
    <cellStyle name="Normal 4 2 3 2 8 2 3 2 3" xfId="29365" xr:uid="{00000000-0005-0000-0000-0000B42C0000}"/>
    <cellStyle name="Normal 4 2 3 2 8 2 3 3" xfId="23393" xr:uid="{00000000-0005-0000-0000-0000B52C0000}"/>
    <cellStyle name="Normal 4 2 3 2 8 2 3 4" xfId="33819" xr:uid="{00000000-0005-0000-0000-0000B62C0000}"/>
    <cellStyle name="Normal 4 2 3 2 8 2 3 5" xfId="15991" xr:uid="{00000000-0005-0000-0000-0000B72C0000}"/>
    <cellStyle name="Normal 4 2 3 2 8 2 4" xfId="4461" xr:uid="{00000000-0005-0000-0000-0000B82C0000}"/>
    <cellStyle name="Normal 4 2 3 2 8 2 4 2" xfId="37240" xr:uid="{00000000-0005-0000-0000-0000B92C0000}"/>
    <cellStyle name="Normal 4 2 3 2 8 2 4 3" xfId="22398" xr:uid="{00000000-0005-0000-0000-0000BA2C0000}"/>
    <cellStyle name="Normal 4 2 3 2 8 2 5" xfId="8443" xr:uid="{00000000-0005-0000-0000-0000BB2C0000}"/>
    <cellStyle name="Normal 4 2 3 2 8 2 5 2" xfId="39789" xr:uid="{00000000-0005-0000-0000-0000BC2C0000}"/>
    <cellStyle name="Normal 4 2 3 2 8 2 5 3" xfId="26379" xr:uid="{00000000-0005-0000-0000-0000BD2C0000}"/>
    <cellStyle name="Normal 4 2 3 2 8 2 6" xfId="18977" xr:uid="{00000000-0005-0000-0000-0000BE2C0000}"/>
    <cellStyle name="Normal 4 2 3 2 8 2 7" xfId="32824" xr:uid="{00000000-0005-0000-0000-0000BF2C0000}"/>
    <cellStyle name="Normal 4 2 3 2 8 2 8" xfId="14996" xr:uid="{00000000-0005-0000-0000-0000C02C0000}"/>
    <cellStyle name="Normal 4 2 3 2 8 3" xfId="1600" xr:uid="{00000000-0005-0000-0000-0000C12C0000}"/>
    <cellStyle name="Normal 4 2 3 2 8 3 2" xfId="2597" xr:uid="{00000000-0005-0000-0000-0000C22C0000}"/>
    <cellStyle name="Normal 4 2 3 2 8 3 2 2" xfId="7014" xr:uid="{00000000-0005-0000-0000-0000C32C0000}"/>
    <cellStyle name="Normal 4 2 3 2 8 3 2 2 2" xfId="13047" xr:uid="{00000000-0005-0000-0000-0000C42C0000}"/>
    <cellStyle name="Normal 4 2 3 2 8 3 2 2 2 2" xfId="44332" xr:uid="{00000000-0005-0000-0000-0000C52C0000}"/>
    <cellStyle name="Normal 4 2 3 2 8 3 2 2 2 3" xfId="30922" xr:uid="{00000000-0005-0000-0000-0000C62C0000}"/>
    <cellStyle name="Normal 4 2 3 2 8 3 2 2 3" xfId="38360" xr:uid="{00000000-0005-0000-0000-0000C72C0000}"/>
    <cellStyle name="Normal 4 2 3 2 8 3 2 2 4" xfId="24950" xr:uid="{00000000-0005-0000-0000-0000C82C0000}"/>
    <cellStyle name="Normal 4 2 3 2 8 3 2 3" xfId="10000" xr:uid="{00000000-0005-0000-0000-0000C92C0000}"/>
    <cellStyle name="Normal 4 2 3 2 8 3 2 3 2" xfId="41346" xr:uid="{00000000-0005-0000-0000-0000CA2C0000}"/>
    <cellStyle name="Normal 4 2 3 2 8 3 2 3 3" xfId="27936" xr:uid="{00000000-0005-0000-0000-0000CB2C0000}"/>
    <cellStyle name="Normal 4 2 3 2 8 3 2 4" xfId="20534" xr:uid="{00000000-0005-0000-0000-0000CC2C0000}"/>
    <cellStyle name="Normal 4 2 3 2 8 3 2 5" xfId="35376" xr:uid="{00000000-0005-0000-0000-0000CD2C0000}"/>
    <cellStyle name="Normal 4 2 3 2 8 3 2 6" xfId="17548" xr:uid="{00000000-0005-0000-0000-0000CE2C0000}"/>
    <cellStyle name="Normal 4 2 3 2 8 3 3" xfId="6018" xr:uid="{00000000-0005-0000-0000-0000CF2C0000}"/>
    <cellStyle name="Normal 4 2 3 2 8 3 3 2" xfId="12051" xr:uid="{00000000-0005-0000-0000-0000D02C0000}"/>
    <cellStyle name="Normal 4 2 3 2 8 3 3 2 2" xfId="43336" xr:uid="{00000000-0005-0000-0000-0000D12C0000}"/>
    <cellStyle name="Normal 4 2 3 2 8 3 3 2 3" xfId="29926" xr:uid="{00000000-0005-0000-0000-0000D22C0000}"/>
    <cellStyle name="Normal 4 2 3 2 8 3 3 3" xfId="23954" xr:uid="{00000000-0005-0000-0000-0000D32C0000}"/>
    <cellStyle name="Normal 4 2 3 2 8 3 3 4" xfId="34380" xr:uid="{00000000-0005-0000-0000-0000D42C0000}"/>
    <cellStyle name="Normal 4 2 3 2 8 3 3 5" xfId="16552" xr:uid="{00000000-0005-0000-0000-0000D52C0000}"/>
    <cellStyle name="Normal 4 2 3 2 8 3 4" xfId="4027" xr:uid="{00000000-0005-0000-0000-0000D62C0000}"/>
    <cellStyle name="Normal 4 2 3 2 8 3 4 2" xfId="36806" xr:uid="{00000000-0005-0000-0000-0000D72C0000}"/>
    <cellStyle name="Normal 4 2 3 2 8 3 4 3" xfId="21964" xr:uid="{00000000-0005-0000-0000-0000D82C0000}"/>
    <cellStyle name="Normal 4 2 3 2 8 3 5" xfId="9004" xr:uid="{00000000-0005-0000-0000-0000D92C0000}"/>
    <cellStyle name="Normal 4 2 3 2 8 3 5 2" xfId="40350" xr:uid="{00000000-0005-0000-0000-0000DA2C0000}"/>
    <cellStyle name="Normal 4 2 3 2 8 3 5 3" xfId="26940" xr:uid="{00000000-0005-0000-0000-0000DB2C0000}"/>
    <cellStyle name="Normal 4 2 3 2 8 3 6" xfId="19538" xr:uid="{00000000-0005-0000-0000-0000DC2C0000}"/>
    <cellStyle name="Normal 4 2 3 2 8 3 7" xfId="32390" xr:uid="{00000000-0005-0000-0000-0000DD2C0000}"/>
    <cellStyle name="Normal 4 2 3 2 8 3 8" xfId="14562" xr:uid="{00000000-0005-0000-0000-0000DE2C0000}"/>
    <cellStyle name="Normal 4 2 3 2 8 4" xfId="2035" xr:uid="{00000000-0005-0000-0000-0000DF2C0000}"/>
    <cellStyle name="Normal 4 2 3 2 8 4 2" xfId="6453" xr:uid="{00000000-0005-0000-0000-0000E02C0000}"/>
    <cellStyle name="Normal 4 2 3 2 8 4 2 2" xfId="12486" xr:uid="{00000000-0005-0000-0000-0000E12C0000}"/>
    <cellStyle name="Normal 4 2 3 2 8 4 2 2 2" xfId="43771" xr:uid="{00000000-0005-0000-0000-0000E22C0000}"/>
    <cellStyle name="Normal 4 2 3 2 8 4 2 2 3" xfId="30361" xr:uid="{00000000-0005-0000-0000-0000E32C0000}"/>
    <cellStyle name="Normal 4 2 3 2 8 4 2 3" xfId="37799" xr:uid="{00000000-0005-0000-0000-0000E42C0000}"/>
    <cellStyle name="Normal 4 2 3 2 8 4 2 4" xfId="24389" xr:uid="{00000000-0005-0000-0000-0000E52C0000}"/>
    <cellStyle name="Normal 4 2 3 2 8 4 3" xfId="9439" xr:uid="{00000000-0005-0000-0000-0000E62C0000}"/>
    <cellStyle name="Normal 4 2 3 2 8 4 3 2" xfId="40785" xr:uid="{00000000-0005-0000-0000-0000E72C0000}"/>
    <cellStyle name="Normal 4 2 3 2 8 4 3 3" xfId="27375" xr:uid="{00000000-0005-0000-0000-0000E82C0000}"/>
    <cellStyle name="Normal 4 2 3 2 8 4 4" xfId="19973" xr:uid="{00000000-0005-0000-0000-0000E92C0000}"/>
    <cellStyle name="Normal 4 2 3 2 8 4 5" xfId="34815" xr:uid="{00000000-0005-0000-0000-0000EA2C0000}"/>
    <cellStyle name="Normal 4 2 3 2 8 4 6" xfId="16987" xr:uid="{00000000-0005-0000-0000-0000EB2C0000}"/>
    <cellStyle name="Normal 4 2 3 2 8 5" xfId="5022" xr:uid="{00000000-0005-0000-0000-0000EC2C0000}"/>
    <cellStyle name="Normal 4 2 3 2 8 5 2" xfId="11057" xr:uid="{00000000-0005-0000-0000-0000ED2C0000}"/>
    <cellStyle name="Normal 4 2 3 2 8 5 2 2" xfId="42342" xr:uid="{00000000-0005-0000-0000-0000EE2C0000}"/>
    <cellStyle name="Normal 4 2 3 2 8 5 2 3" xfId="28932" xr:uid="{00000000-0005-0000-0000-0000EF2C0000}"/>
    <cellStyle name="Normal 4 2 3 2 8 5 3" xfId="22959" xr:uid="{00000000-0005-0000-0000-0000F02C0000}"/>
    <cellStyle name="Normal 4 2 3 2 8 5 4" xfId="33385" xr:uid="{00000000-0005-0000-0000-0000F12C0000}"/>
    <cellStyle name="Normal 4 2 3 2 8 5 5" xfId="15557" xr:uid="{00000000-0005-0000-0000-0000F22C0000}"/>
    <cellStyle name="Normal 4 2 3 2 8 6" xfId="3466" xr:uid="{00000000-0005-0000-0000-0000F32C0000}"/>
    <cellStyle name="Normal 4 2 3 2 8 6 2" xfId="36245" xr:uid="{00000000-0005-0000-0000-0000F42C0000}"/>
    <cellStyle name="Normal 4 2 3 2 8 6 3" xfId="21403" xr:uid="{00000000-0005-0000-0000-0000F52C0000}"/>
    <cellStyle name="Normal 4 2 3 2 8 7" xfId="8009" xr:uid="{00000000-0005-0000-0000-0000F62C0000}"/>
    <cellStyle name="Normal 4 2 3 2 8 7 2" xfId="39355" xr:uid="{00000000-0005-0000-0000-0000F72C0000}"/>
    <cellStyle name="Normal 4 2 3 2 8 7 3" xfId="25945" xr:uid="{00000000-0005-0000-0000-0000F82C0000}"/>
    <cellStyle name="Normal 4 2 3 2 8 8" xfId="18543" xr:uid="{00000000-0005-0000-0000-0000F92C0000}"/>
    <cellStyle name="Normal 4 2 3 2 8 9" xfId="31829" xr:uid="{00000000-0005-0000-0000-0000FA2C0000}"/>
    <cellStyle name="Normal 4 2 3 2 9" xfId="231" xr:uid="{00000000-0005-0000-0000-0000FB2C0000}"/>
    <cellStyle name="Normal 4 2 3 2 9 2" xfId="1286" xr:uid="{00000000-0005-0000-0000-0000FC2C0000}"/>
    <cellStyle name="Normal 4 2 3 2 9 2 2" xfId="5704" xr:uid="{00000000-0005-0000-0000-0000FD2C0000}"/>
    <cellStyle name="Normal 4 2 3 2 9 2 2 2" xfId="11737" xr:uid="{00000000-0005-0000-0000-0000FE2C0000}"/>
    <cellStyle name="Normal 4 2 3 2 9 2 2 2 2" xfId="43022" xr:uid="{00000000-0005-0000-0000-0000FF2C0000}"/>
    <cellStyle name="Normal 4 2 3 2 9 2 2 2 3" xfId="29612" xr:uid="{00000000-0005-0000-0000-0000002D0000}"/>
    <cellStyle name="Normal 4 2 3 2 9 2 2 3" xfId="37361" xr:uid="{00000000-0005-0000-0000-0000012D0000}"/>
    <cellStyle name="Normal 4 2 3 2 9 2 2 4" xfId="23640" xr:uid="{00000000-0005-0000-0000-0000022D0000}"/>
    <cellStyle name="Normal 4 2 3 2 9 2 3" xfId="8690" xr:uid="{00000000-0005-0000-0000-0000032D0000}"/>
    <cellStyle name="Normal 4 2 3 2 9 2 3 2" xfId="40036" xr:uid="{00000000-0005-0000-0000-0000042D0000}"/>
    <cellStyle name="Normal 4 2 3 2 9 2 3 3" xfId="26626" xr:uid="{00000000-0005-0000-0000-0000052D0000}"/>
    <cellStyle name="Normal 4 2 3 2 9 2 4" xfId="19224" xr:uid="{00000000-0005-0000-0000-0000062D0000}"/>
    <cellStyle name="Normal 4 2 3 2 9 2 5" xfId="34066" xr:uid="{00000000-0005-0000-0000-0000072D0000}"/>
    <cellStyle name="Normal 4 2 3 2 9 2 6" xfId="16238" xr:uid="{00000000-0005-0000-0000-0000082D0000}"/>
    <cellStyle name="Normal 4 2 3 2 9 3" xfId="2283" xr:uid="{00000000-0005-0000-0000-0000092D0000}"/>
    <cellStyle name="Normal 4 2 3 2 9 3 2" xfId="6700" xr:uid="{00000000-0005-0000-0000-00000A2D0000}"/>
    <cellStyle name="Normal 4 2 3 2 9 3 2 2" xfId="12733" xr:uid="{00000000-0005-0000-0000-00000B2D0000}"/>
    <cellStyle name="Normal 4 2 3 2 9 3 2 2 2" xfId="44018" xr:uid="{00000000-0005-0000-0000-00000C2D0000}"/>
    <cellStyle name="Normal 4 2 3 2 9 3 2 2 3" xfId="30608" xr:uid="{00000000-0005-0000-0000-00000D2D0000}"/>
    <cellStyle name="Normal 4 2 3 2 9 3 2 3" xfId="38046" xr:uid="{00000000-0005-0000-0000-00000E2D0000}"/>
    <cellStyle name="Normal 4 2 3 2 9 3 2 4" xfId="24636" xr:uid="{00000000-0005-0000-0000-00000F2D0000}"/>
    <cellStyle name="Normal 4 2 3 2 9 3 3" xfId="9686" xr:uid="{00000000-0005-0000-0000-0000102D0000}"/>
    <cellStyle name="Normal 4 2 3 2 9 3 3 2" xfId="41032" xr:uid="{00000000-0005-0000-0000-0000112D0000}"/>
    <cellStyle name="Normal 4 2 3 2 9 3 3 3" xfId="27622" xr:uid="{00000000-0005-0000-0000-0000122D0000}"/>
    <cellStyle name="Normal 4 2 3 2 9 3 4" xfId="20220" xr:uid="{00000000-0005-0000-0000-0000132D0000}"/>
    <cellStyle name="Normal 4 2 3 2 9 3 5" xfId="35062" xr:uid="{00000000-0005-0000-0000-0000142D0000}"/>
    <cellStyle name="Normal 4 2 3 2 9 3 6" xfId="17234" xr:uid="{00000000-0005-0000-0000-0000152D0000}"/>
    <cellStyle name="Normal 4 2 3 2 9 4" xfId="4708" xr:uid="{00000000-0005-0000-0000-0000162D0000}"/>
    <cellStyle name="Normal 4 2 3 2 9 4 2" xfId="10742" xr:uid="{00000000-0005-0000-0000-0000172D0000}"/>
    <cellStyle name="Normal 4 2 3 2 9 4 2 2" xfId="42029" xr:uid="{00000000-0005-0000-0000-0000182D0000}"/>
    <cellStyle name="Normal 4 2 3 2 9 4 2 3" xfId="28619" xr:uid="{00000000-0005-0000-0000-0000192D0000}"/>
    <cellStyle name="Normal 4 2 3 2 9 4 3" xfId="22645" xr:uid="{00000000-0005-0000-0000-00001A2D0000}"/>
    <cellStyle name="Normal 4 2 3 2 9 4 4" xfId="33071" xr:uid="{00000000-0005-0000-0000-00001B2D0000}"/>
    <cellStyle name="Normal 4 2 3 2 9 4 5" xfId="15243" xr:uid="{00000000-0005-0000-0000-00001C2D0000}"/>
    <cellStyle name="Normal 4 2 3 2 9 5" xfId="3713" xr:uid="{00000000-0005-0000-0000-00001D2D0000}"/>
    <cellStyle name="Normal 4 2 3 2 9 5 2" xfId="36492" xr:uid="{00000000-0005-0000-0000-00001E2D0000}"/>
    <cellStyle name="Normal 4 2 3 2 9 5 3" xfId="21650" xr:uid="{00000000-0005-0000-0000-00001F2D0000}"/>
    <cellStyle name="Normal 4 2 3 2 9 6" xfId="7695" xr:uid="{00000000-0005-0000-0000-0000202D0000}"/>
    <cellStyle name="Normal 4 2 3 2 9 6 2" xfId="39041" xr:uid="{00000000-0005-0000-0000-0000212D0000}"/>
    <cellStyle name="Normal 4 2 3 2 9 6 3" xfId="25631" xr:uid="{00000000-0005-0000-0000-0000222D0000}"/>
    <cellStyle name="Normal 4 2 3 2 9 7" xfId="18229" xr:uid="{00000000-0005-0000-0000-0000232D0000}"/>
    <cellStyle name="Normal 4 2 3 2 9 8" xfId="32076" xr:uid="{00000000-0005-0000-0000-0000242D0000}"/>
    <cellStyle name="Normal 4 2 3 2 9 9" xfId="14248" xr:uid="{00000000-0005-0000-0000-0000252D0000}"/>
    <cellStyle name="Normal 4 2 3 20" xfId="13683" xr:uid="{00000000-0005-0000-0000-0000262D0000}"/>
    <cellStyle name="Normal 4 2 3 3" xfId="117" xr:uid="{00000000-0005-0000-0000-0000272D0000}"/>
    <cellStyle name="Normal 4 2 3 3 10" xfId="1172" xr:uid="{00000000-0005-0000-0000-0000282D0000}"/>
    <cellStyle name="Normal 4 2 3 3 10 2" xfId="2169" xr:uid="{00000000-0005-0000-0000-0000292D0000}"/>
    <cellStyle name="Normal 4 2 3 3 10 2 2" xfId="6586" xr:uid="{00000000-0005-0000-0000-00002A2D0000}"/>
    <cellStyle name="Normal 4 2 3 3 10 2 2 2" xfId="12619" xr:uid="{00000000-0005-0000-0000-00002B2D0000}"/>
    <cellStyle name="Normal 4 2 3 3 10 2 2 2 2" xfId="43904" xr:uid="{00000000-0005-0000-0000-00002C2D0000}"/>
    <cellStyle name="Normal 4 2 3 3 10 2 2 2 3" xfId="30494" xr:uid="{00000000-0005-0000-0000-00002D2D0000}"/>
    <cellStyle name="Normal 4 2 3 3 10 2 2 3" xfId="37932" xr:uid="{00000000-0005-0000-0000-00002E2D0000}"/>
    <cellStyle name="Normal 4 2 3 3 10 2 2 4" xfId="24522" xr:uid="{00000000-0005-0000-0000-00002F2D0000}"/>
    <cellStyle name="Normal 4 2 3 3 10 2 3" xfId="9572" xr:uid="{00000000-0005-0000-0000-0000302D0000}"/>
    <cellStyle name="Normal 4 2 3 3 10 2 3 2" xfId="40918" xr:uid="{00000000-0005-0000-0000-0000312D0000}"/>
    <cellStyle name="Normal 4 2 3 3 10 2 3 3" xfId="27508" xr:uid="{00000000-0005-0000-0000-0000322D0000}"/>
    <cellStyle name="Normal 4 2 3 3 10 2 4" xfId="20106" xr:uid="{00000000-0005-0000-0000-0000332D0000}"/>
    <cellStyle name="Normal 4 2 3 3 10 2 5" xfId="34948" xr:uid="{00000000-0005-0000-0000-0000342D0000}"/>
    <cellStyle name="Normal 4 2 3 3 10 2 6" xfId="17120" xr:uid="{00000000-0005-0000-0000-0000352D0000}"/>
    <cellStyle name="Normal 4 2 3 3 10 3" xfId="5590" xr:uid="{00000000-0005-0000-0000-0000362D0000}"/>
    <cellStyle name="Normal 4 2 3 3 10 3 2" xfId="11623" xr:uid="{00000000-0005-0000-0000-0000372D0000}"/>
    <cellStyle name="Normal 4 2 3 3 10 3 2 2" xfId="42908" xr:uid="{00000000-0005-0000-0000-0000382D0000}"/>
    <cellStyle name="Normal 4 2 3 3 10 3 2 3" xfId="29498" xr:uid="{00000000-0005-0000-0000-0000392D0000}"/>
    <cellStyle name="Normal 4 2 3 3 10 3 3" xfId="23526" xr:uid="{00000000-0005-0000-0000-00003A2D0000}"/>
    <cellStyle name="Normal 4 2 3 3 10 3 4" xfId="33952" xr:uid="{00000000-0005-0000-0000-00003B2D0000}"/>
    <cellStyle name="Normal 4 2 3 3 10 3 5" xfId="16124" xr:uid="{00000000-0005-0000-0000-00003C2D0000}"/>
    <cellStyle name="Normal 4 2 3 3 10 4" xfId="3599" xr:uid="{00000000-0005-0000-0000-00003D2D0000}"/>
    <cellStyle name="Normal 4 2 3 3 10 4 2" xfId="36378" xr:uid="{00000000-0005-0000-0000-00003E2D0000}"/>
    <cellStyle name="Normal 4 2 3 3 10 4 3" xfId="21536" xr:uid="{00000000-0005-0000-0000-00003F2D0000}"/>
    <cellStyle name="Normal 4 2 3 3 10 5" xfId="8576" xr:uid="{00000000-0005-0000-0000-0000402D0000}"/>
    <cellStyle name="Normal 4 2 3 3 10 5 2" xfId="39922" xr:uid="{00000000-0005-0000-0000-0000412D0000}"/>
    <cellStyle name="Normal 4 2 3 3 10 5 3" xfId="26512" xr:uid="{00000000-0005-0000-0000-0000422D0000}"/>
    <cellStyle name="Normal 4 2 3 3 10 6" xfId="19110" xr:uid="{00000000-0005-0000-0000-0000432D0000}"/>
    <cellStyle name="Normal 4 2 3 3 10 7" xfId="31962" xr:uid="{00000000-0005-0000-0000-0000442D0000}"/>
    <cellStyle name="Normal 4 2 3 3 10 8" xfId="14134" xr:uid="{00000000-0005-0000-0000-0000452D0000}"/>
    <cellStyle name="Normal 4 2 3 3 11" xfId="1727" xr:uid="{00000000-0005-0000-0000-0000462D0000}"/>
    <cellStyle name="Normal 4 2 3 3 11 2" xfId="6145" xr:uid="{00000000-0005-0000-0000-0000472D0000}"/>
    <cellStyle name="Normal 4 2 3 3 11 2 2" xfId="12178" xr:uid="{00000000-0005-0000-0000-0000482D0000}"/>
    <cellStyle name="Normal 4 2 3 3 11 2 2 2" xfId="43463" xr:uid="{00000000-0005-0000-0000-0000492D0000}"/>
    <cellStyle name="Normal 4 2 3 3 11 2 2 3" xfId="30053" xr:uid="{00000000-0005-0000-0000-00004A2D0000}"/>
    <cellStyle name="Normal 4 2 3 3 11 2 3" xfId="37491" xr:uid="{00000000-0005-0000-0000-00004B2D0000}"/>
    <cellStyle name="Normal 4 2 3 3 11 2 4" xfId="24081" xr:uid="{00000000-0005-0000-0000-00004C2D0000}"/>
    <cellStyle name="Normal 4 2 3 3 11 3" xfId="9131" xr:uid="{00000000-0005-0000-0000-00004D2D0000}"/>
    <cellStyle name="Normal 4 2 3 3 11 3 2" xfId="40477" xr:uid="{00000000-0005-0000-0000-00004E2D0000}"/>
    <cellStyle name="Normal 4 2 3 3 11 3 3" xfId="27067" xr:uid="{00000000-0005-0000-0000-00004F2D0000}"/>
    <cellStyle name="Normal 4 2 3 3 11 4" xfId="19665" xr:uid="{00000000-0005-0000-0000-0000502D0000}"/>
    <cellStyle name="Normal 4 2 3 3 11 5" xfId="34507" xr:uid="{00000000-0005-0000-0000-0000512D0000}"/>
    <cellStyle name="Normal 4 2 3 3 11 6" xfId="16679" xr:uid="{00000000-0005-0000-0000-0000522D0000}"/>
    <cellStyle name="Normal 4 2 3 3 12" xfId="4594" xr:uid="{00000000-0005-0000-0000-0000532D0000}"/>
    <cellStyle name="Normal 4 2 3 3 12 2" xfId="10628" xr:uid="{00000000-0005-0000-0000-0000542D0000}"/>
    <cellStyle name="Normal 4 2 3 3 12 2 2" xfId="41915" xr:uid="{00000000-0005-0000-0000-0000552D0000}"/>
    <cellStyle name="Normal 4 2 3 3 12 2 3" xfId="28505" xr:uid="{00000000-0005-0000-0000-0000562D0000}"/>
    <cellStyle name="Normal 4 2 3 3 12 3" xfId="22531" xr:uid="{00000000-0005-0000-0000-0000572D0000}"/>
    <cellStyle name="Normal 4 2 3 3 12 4" xfId="32957" xr:uid="{00000000-0005-0000-0000-0000582D0000}"/>
    <cellStyle name="Normal 4 2 3 3 12 5" xfId="15129" xr:uid="{00000000-0005-0000-0000-0000592D0000}"/>
    <cellStyle name="Normal 4 2 3 3 13" xfId="3158" xr:uid="{00000000-0005-0000-0000-00005A2D0000}"/>
    <cellStyle name="Normal 4 2 3 3 13 2" xfId="35937" xr:uid="{00000000-0005-0000-0000-00005B2D0000}"/>
    <cellStyle name="Normal 4 2 3 3 13 3" xfId="21095" xr:uid="{00000000-0005-0000-0000-00005C2D0000}"/>
    <cellStyle name="Normal 4 2 3 3 14" xfId="7581" xr:uid="{00000000-0005-0000-0000-00005D2D0000}"/>
    <cellStyle name="Normal 4 2 3 3 14 2" xfId="38927" xr:uid="{00000000-0005-0000-0000-00005E2D0000}"/>
    <cellStyle name="Normal 4 2 3 3 14 3" xfId="25517" xr:uid="{00000000-0005-0000-0000-00005F2D0000}"/>
    <cellStyle name="Normal 4 2 3 3 15" xfId="18115" xr:uid="{00000000-0005-0000-0000-0000602D0000}"/>
    <cellStyle name="Normal 4 2 3 3 16" xfId="31521" xr:uid="{00000000-0005-0000-0000-0000612D0000}"/>
    <cellStyle name="Normal 4 2 3 3 17" xfId="13693" xr:uid="{00000000-0005-0000-0000-0000622D0000}"/>
    <cellStyle name="Normal 4 2 3 3 2" xfId="171" xr:uid="{00000000-0005-0000-0000-0000632D0000}"/>
    <cellStyle name="Normal 4 2 3 3 2 10" xfId="3194" xr:uid="{00000000-0005-0000-0000-0000642D0000}"/>
    <cellStyle name="Normal 4 2 3 3 2 10 2" xfId="35973" xr:uid="{00000000-0005-0000-0000-0000652D0000}"/>
    <cellStyle name="Normal 4 2 3 3 2 10 3" xfId="21131" xr:uid="{00000000-0005-0000-0000-0000662D0000}"/>
    <cellStyle name="Normal 4 2 3 3 2 11" xfId="7635" xr:uid="{00000000-0005-0000-0000-0000672D0000}"/>
    <cellStyle name="Normal 4 2 3 3 2 11 2" xfId="38981" xr:uid="{00000000-0005-0000-0000-0000682D0000}"/>
    <cellStyle name="Normal 4 2 3 3 2 11 3" xfId="25571" xr:uid="{00000000-0005-0000-0000-0000692D0000}"/>
    <cellStyle name="Normal 4 2 3 3 2 12" xfId="18169" xr:uid="{00000000-0005-0000-0000-00006A2D0000}"/>
    <cellStyle name="Normal 4 2 3 3 2 13" xfId="31557" xr:uid="{00000000-0005-0000-0000-00006B2D0000}"/>
    <cellStyle name="Normal 4 2 3 3 2 14" xfId="13729" xr:uid="{00000000-0005-0000-0000-00006C2D0000}"/>
    <cellStyle name="Normal 4 2 3 3 2 2" xfId="393" xr:uid="{00000000-0005-0000-0000-00006D2D0000}"/>
    <cellStyle name="Normal 4 2 3 3 2 2 10" xfId="13833" xr:uid="{00000000-0005-0000-0000-00006E2D0000}"/>
    <cellStyle name="Normal 4 2 3 3 2 2 2" xfId="827" xr:uid="{00000000-0005-0000-0000-00006F2D0000}"/>
    <cellStyle name="Normal 4 2 3 3 2 2 2 2" xfId="2863" xr:uid="{00000000-0005-0000-0000-0000702D0000}"/>
    <cellStyle name="Normal 4 2 3 3 2 2 2 2 2" xfId="7280" xr:uid="{00000000-0005-0000-0000-0000712D0000}"/>
    <cellStyle name="Normal 4 2 3 3 2 2 2 2 2 2" xfId="13313" xr:uid="{00000000-0005-0000-0000-0000722D0000}"/>
    <cellStyle name="Normal 4 2 3 3 2 2 2 2 2 2 2" xfId="44598" xr:uid="{00000000-0005-0000-0000-0000732D0000}"/>
    <cellStyle name="Normal 4 2 3 3 2 2 2 2 2 2 3" xfId="31188" xr:uid="{00000000-0005-0000-0000-0000742D0000}"/>
    <cellStyle name="Normal 4 2 3 3 2 2 2 2 2 3" xfId="38626" xr:uid="{00000000-0005-0000-0000-0000752D0000}"/>
    <cellStyle name="Normal 4 2 3 3 2 2 2 2 2 4" xfId="25216" xr:uid="{00000000-0005-0000-0000-0000762D0000}"/>
    <cellStyle name="Normal 4 2 3 3 2 2 2 2 3" xfId="10266" xr:uid="{00000000-0005-0000-0000-0000772D0000}"/>
    <cellStyle name="Normal 4 2 3 3 2 2 2 2 3 2" xfId="41612" xr:uid="{00000000-0005-0000-0000-0000782D0000}"/>
    <cellStyle name="Normal 4 2 3 3 2 2 2 2 3 3" xfId="28202" xr:uid="{00000000-0005-0000-0000-0000792D0000}"/>
    <cellStyle name="Normal 4 2 3 3 2 2 2 2 4" xfId="20800" xr:uid="{00000000-0005-0000-0000-00007A2D0000}"/>
    <cellStyle name="Normal 4 2 3 3 2 2 2 2 5" xfId="35642" xr:uid="{00000000-0005-0000-0000-00007B2D0000}"/>
    <cellStyle name="Normal 4 2 3 3 2 2 2 2 6" xfId="17814" xr:uid="{00000000-0005-0000-0000-00007C2D0000}"/>
    <cellStyle name="Normal 4 2 3 3 2 2 2 3" xfId="5288" xr:uid="{00000000-0005-0000-0000-00007D2D0000}"/>
    <cellStyle name="Normal 4 2 3 3 2 2 2 3 2" xfId="11322" xr:uid="{00000000-0005-0000-0000-00007E2D0000}"/>
    <cellStyle name="Normal 4 2 3 3 2 2 2 3 2 2" xfId="42607" xr:uid="{00000000-0005-0000-0000-00007F2D0000}"/>
    <cellStyle name="Normal 4 2 3 3 2 2 2 3 2 3" xfId="29197" xr:uid="{00000000-0005-0000-0000-0000802D0000}"/>
    <cellStyle name="Normal 4 2 3 3 2 2 2 3 3" xfId="23225" xr:uid="{00000000-0005-0000-0000-0000812D0000}"/>
    <cellStyle name="Normal 4 2 3 3 2 2 2 3 4" xfId="33651" xr:uid="{00000000-0005-0000-0000-0000822D0000}"/>
    <cellStyle name="Normal 4 2 3 3 2 2 2 3 5" xfId="15823" xr:uid="{00000000-0005-0000-0000-0000832D0000}"/>
    <cellStyle name="Normal 4 2 3 3 2 2 2 4" xfId="4293" xr:uid="{00000000-0005-0000-0000-0000842D0000}"/>
    <cellStyle name="Normal 4 2 3 3 2 2 2 4 2" xfId="37072" xr:uid="{00000000-0005-0000-0000-0000852D0000}"/>
    <cellStyle name="Normal 4 2 3 3 2 2 2 4 3" xfId="22230" xr:uid="{00000000-0005-0000-0000-0000862D0000}"/>
    <cellStyle name="Normal 4 2 3 3 2 2 2 5" xfId="8275" xr:uid="{00000000-0005-0000-0000-0000872D0000}"/>
    <cellStyle name="Normal 4 2 3 3 2 2 2 5 2" xfId="39621" xr:uid="{00000000-0005-0000-0000-0000882D0000}"/>
    <cellStyle name="Normal 4 2 3 3 2 2 2 5 3" xfId="26211" xr:uid="{00000000-0005-0000-0000-0000892D0000}"/>
    <cellStyle name="Normal 4 2 3 3 2 2 2 6" xfId="18809" xr:uid="{00000000-0005-0000-0000-00008A2D0000}"/>
    <cellStyle name="Normal 4 2 3 3 2 2 2 7" xfId="32656" xr:uid="{00000000-0005-0000-0000-00008B2D0000}"/>
    <cellStyle name="Normal 4 2 3 3 2 2 2 8" xfId="14828" xr:uid="{00000000-0005-0000-0000-00008C2D0000}"/>
    <cellStyle name="Normal 4 2 3 3 2 2 3" xfId="1432" xr:uid="{00000000-0005-0000-0000-00008D2D0000}"/>
    <cellStyle name="Normal 4 2 3 3 2 2 3 2" xfId="2429" xr:uid="{00000000-0005-0000-0000-00008E2D0000}"/>
    <cellStyle name="Normal 4 2 3 3 2 2 3 2 2" xfId="6846" xr:uid="{00000000-0005-0000-0000-00008F2D0000}"/>
    <cellStyle name="Normal 4 2 3 3 2 2 3 2 2 2" xfId="12879" xr:uid="{00000000-0005-0000-0000-0000902D0000}"/>
    <cellStyle name="Normal 4 2 3 3 2 2 3 2 2 2 2" xfId="44164" xr:uid="{00000000-0005-0000-0000-0000912D0000}"/>
    <cellStyle name="Normal 4 2 3 3 2 2 3 2 2 2 3" xfId="30754" xr:uid="{00000000-0005-0000-0000-0000922D0000}"/>
    <cellStyle name="Normal 4 2 3 3 2 2 3 2 2 3" xfId="38192" xr:uid="{00000000-0005-0000-0000-0000932D0000}"/>
    <cellStyle name="Normal 4 2 3 3 2 2 3 2 2 4" xfId="24782" xr:uid="{00000000-0005-0000-0000-0000942D0000}"/>
    <cellStyle name="Normal 4 2 3 3 2 2 3 2 3" xfId="9832" xr:uid="{00000000-0005-0000-0000-0000952D0000}"/>
    <cellStyle name="Normal 4 2 3 3 2 2 3 2 3 2" xfId="41178" xr:uid="{00000000-0005-0000-0000-0000962D0000}"/>
    <cellStyle name="Normal 4 2 3 3 2 2 3 2 3 3" xfId="27768" xr:uid="{00000000-0005-0000-0000-0000972D0000}"/>
    <cellStyle name="Normal 4 2 3 3 2 2 3 2 4" xfId="20366" xr:uid="{00000000-0005-0000-0000-0000982D0000}"/>
    <cellStyle name="Normal 4 2 3 3 2 2 3 2 5" xfId="35208" xr:uid="{00000000-0005-0000-0000-0000992D0000}"/>
    <cellStyle name="Normal 4 2 3 3 2 2 3 2 6" xfId="17380" xr:uid="{00000000-0005-0000-0000-00009A2D0000}"/>
    <cellStyle name="Normal 4 2 3 3 2 2 3 3" xfId="5850" xr:uid="{00000000-0005-0000-0000-00009B2D0000}"/>
    <cellStyle name="Normal 4 2 3 3 2 2 3 3 2" xfId="11883" xr:uid="{00000000-0005-0000-0000-00009C2D0000}"/>
    <cellStyle name="Normal 4 2 3 3 2 2 3 3 2 2" xfId="43168" xr:uid="{00000000-0005-0000-0000-00009D2D0000}"/>
    <cellStyle name="Normal 4 2 3 3 2 2 3 3 2 3" xfId="29758" xr:uid="{00000000-0005-0000-0000-00009E2D0000}"/>
    <cellStyle name="Normal 4 2 3 3 2 2 3 3 3" xfId="23786" xr:uid="{00000000-0005-0000-0000-00009F2D0000}"/>
    <cellStyle name="Normal 4 2 3 3 2 2 3 3 4" xfId="34212" xr:uid="{00000000-0005-0000-0000-0000A02D0000}"/>
    <cellStyle name="Normal 4 2 3 3 2 2 3 3 5" xfId="16384" xr:uid="{00000000-0005-0000-0000-0000A12D0000}"/>
    <cellStyle name="Normal 4 2 3 3 2 2 3 4" xfId="3859" xr:uid="{00000000-0005-0000-0000-0000A22D0000}"/>
    <cellStyle name="Normal 4 2 3 3 2 2 3 4 2" xfId="36638" xr:uid="{00000000-0005-0000-0000-0000A32D0000}"/>
    <cellStyle name="Normal 4 2 3 3 2 2 3 4 3" xfId="21796" xr:uid="{00000000-0005-0000-0000-0000A42D0000}"/>
    <cellStyle name="Normal 4 2 3 3 2 2 3 5" xfId="8836" xr:uid="{00000000-0005-0000-0000-0000A52D0000}"/>
    <cellStyle name="Normal 4 2 3 3 2 2 3 5 2" xfId="40182" xr:uid="{00000000-0005-0000-0000-0000A62D0000}"/>
    <cellStyle name="Normal 4 2 3 3 2 2 3 5 3" xfId="26772" xr:uid="{00000000-0005-0000-0000-0000A72D0000}"/>
    <cellStyle name="Normal 4 2 3 3 2 2 3 6" xfId="19370" xr:uid="{00000000-0005-0000-0000-0000A82D0000}"/>
    <cellStyle name="Normal 4 2 3 3 2 2 3 7" xfId="32222" xr:uid="{00000000-0005-0000-0000-0000A92D0000}"/>
    <cellStyle name="Normal 4 2 3 3 2 2 3 8" xfId="14394" xr:uid="{00000000-0005-0000-0000-0000AA2D0000}"/>
    <cellStyle name="Normal 4 2 3 3 2 2 4" xfId="1867" xr:uid="{00000000-0005-0000-0000-0000AB2D0000}"/>
    <cellStyle name="Normal 4 2 3 3 2 2 4 2" xfId="6285" xr:uid="{00000000-0005-0000-0000-0000AC2D0000}"/>
    <cellStyle name="Normal 4 2 3 3 2 2 4 2 2" xfId="12318" xr:uid="{00000000-0005-0000-0000-0000AD2D0000}"/>
    <cellStyle name="Normal 4 2 3 3 2 2 4 2 2 2" xfId="43603" xr:uid="{00000000-0005-0000-0000-0000AE2D0000}"/>
    <cellStyle name="Normal 4 2 3 3 2 2 4 2 2 3" xfId="30193" xr:uid="{00000000-0005-0000-0000-0000AF2D0000}"/>
    <cellStyle name="Normal 4 2 3 3 2 2 4 2 3" xfId="37631" xr:uid="{00000000-0005-0000-0000-0000B02D0000}"/>
    <cellStyle name="Normal 4 2 3 3 2 2 4 2 4" xfId="24221" xr:uid="{00000000-0005-0000-0000-0000B12D0000}"/>
    <cellStyle name="Normal 4 2 3 3 2 2 4 3" xfId="9271" xr:uid="{00000000-0005-0000-0000-0000B22D0000}"/>
    <cellStyle name="Normal 4 2 3 3 2 2 4 3 2" xfId="40617" xr:uid="{00000000-0005-0000-0000-0000B32D0000}"/>
    <cellStyle name="Normal 4 2 3 3 2 2 4 3 3" xfId="27207" xr:uid="{00000000-0005-0000-0000-0000B42D0000}"/>
    <cellStyle name="Normal 4 2 3 3 2 2 4 4" xfId="19805" xr:uid="{00000000-0005-0000-0000-0000B52D0000}"/>
    <cellStyle name="Normal 4 2 3 3 2 2 4 5" xfId="34647" xr:uid="{00000000-0005-0000-0000-0000B62D0000}"/>
    <cellStyle name="Normal 4 2 3 3 2 2 4 6" xfId="16819" xr:uid="{00000000-0005-0000-0000-0000B72D0000}"/>
    <cellStyle name="Normal 4 2 3 3 2 2 5" xfId="4854" xr:uid="{00000000-0005-0000-0000-0000B82D0000}"/>
    <cellStyle name="Normal 4 2 3 3 2 2 5 2" xfId="10889" xr:uid="{00000000-0005-0000-0000-0000B92D0000}"/>
    <cellStyle name="Normal 4 2 3 3 2 2 5 2 2" xfId="42174" xr:uid="{00000000-0005-0000-0000-0000BA2D0000}"/>
    <cellStyle name="Normal 4 2 3 3 2 2 5 2 3" xfId="28764" xr:uid="{00000000-0005-0000-0000-0000BB2D0000}"/>
    <cellStyle name="Normal 4 2 3 3 2 2 5 3" xfId="22791" xr:uid="{00000000-0005-0000-0000-0000BC2D0000}"/>
    <cellStyle name="Normal 4 2 3 3 2 2 5 4" xfId="33217" xr:uid="{00000000-0005-0000-0000-0000BD2D0000}"/>
    <cellStyle name="Normal 4 2 3 3 2 2 5 5" xfId="15389" xr:uid="{00000000-0005-0000-0000-0000BE2D0000}"/>
    <cellStyle name="Normal 4 2 3 3 2 2 6" xfId="3298" xr:uid="{00000000-0005-0000-0000-0000BF2D0000}"/>
    <cellStyle name="Normal 4 2 3 3 2 2 6 2" xfId="36077" xr:uid="{00000000-0005-0000-0000-0000C02D0000}"/>
    <cellStyle name="Normal 4 2 3 3 2 2 6 3" xfId="21235" xr:uid="{00000000-0005-0000-0000-0000C12D0000}"/>
    <cellStyle name="Normal 4 2 3 3 2 2 7" xfId="7841" xr:uid="{00000000-0005-0000-0000-0000C22D0000}"/>
    <cellStyle name="Normal 4 2 3 3 2 2 7 2" xfId="39187" xr:uid="{00000000-0005-0000-0000-0000C32D0000}"/>
    <cellStyle name="Normal 4 2 3 3 2 2 7 3" xfId="25777" xr:uid="{00000000-0005-0000-0000-0000C42D0000}"/>
    <cellStyle name="Normal 4 2 3 3 2 2 8" xfId="18375" xr:uid="{00000000-0005-0000-0000-0000C52D0000}"/>
    <cellStyle name="Normal 4 2 3 3 2 2 9" xfId="31661" xr:uid="{00000000-0005-0000-0000-0000C62D0000}"/>
    <cellStyle name="Normal 4 2 3 3 2 3" xfId="495" xr:uid="{00000000-0005-0000-0000-0000C72D0000}"/>
    <cellStyle name="Normal 4 2 3 3 2 3 10" xfId="13935" xr:uid="{00000000-0005-0000-0000-0000C82D0000}"/>
    <cellStyle name="Normal 4 2 3 3 2 3 2" xfId="929" xr:uid="{00000000-0005-0000-0000-0000C92D0000}"/>
    <cellStyle name="Normal 4 2 3 3 2 3 2 2" xfId="2965" xr:uid="{00000000-0005-0000-0000-0000CA2D0000}"/>
    <cellStyle name="Normal 4 2 3 3 2 3 2 2 2" xfId="7382" xr:uid="{00000000-0005-0000-0000-0000CB2D0000}"/>
    <cellStyle name="Normal 4 2 3 3 2 3 2 2 2 2" xfId="13415" xr:uid="{00000000-0005-0000-0000-0000CC2D0000}"/>
    <cellStyle name="Normal 4 2 3 3 2 3 2 2 2 2 2" xfId="44700" xr:uid="{00000000-0005-0000-0000-0000CD2D0000}"/>
    <cellStyle name="Normal 4 2 3 3 2 3 2 2 2 2 3" xfId="31290" xr:uid="{00000000-0005-0000-0000-0000CE2D0000}"/>
    <cellStyle name="Normal 4 2 3 3 2 3 2 2 2 3" xfId="38728" xr:uid="{00000000-0005-0000-0000-0000CF2D0000}"/>
    <cellStyle name="Normal 4 2 3 3 2 3 2 2 2 4" xfId="25318" xr:uid="{00000000-0005-0000-0000-0000D02D0000}"/>
    <cellStyle name="Normal 4 2 3 3 2 3 2 2 3" xfId="10368" xr:uid="{00000000-0005-0000-0000-0000D12D0000}"/>
    <cellStyle name="Normal 4 2 3 3 2 3 2 2 3 2" xfId="41714" xr:uid="{00000000-0005-0000-0000-0000D22D0000}"/>
    <cellStyle name="Normal 4 2 3 3 2 3 2 2 3 3" xfId="28304" xr:uid="{00000000-0005-0000-0000-0000D32D0000}"/>
    <cellStyle name="Normal 4 2 3 3 2 3 2 2 4" xfId="20902" xr:uid="{00000000-0005-0000-0000-0000D42D0000}"/>
    <cellStyle name="Normal 4 2 3 3 2 3 2 2 5" xfId="35744" xr:uid="{00000000-0005-0000-0000-0000D52D0000}"/>
    <cellStyle name="Normal 4 2 3 3 2 3 2 2 6" xfId="17916" xr:uid="{00000000-0005-0000-0000-0000D62D0000}"/>
    <cellStyle name="Normal 4 2 3 3 2 3 2 3" xfId="5390" xr:uid="{00000000-0005-0000-0000-0000D72D0000}"/>
    <cellStyle name="Normal 4 2 3 3 2 3 2 3 2" xfId="11424" xr:uid="{00000000-0005-0000-0000-0000D82D0000}"/>
    <cellStyle name="Normal 4 2 3 3 2 3 2 3 2 2" xfId="42709" xr:uid="{00000000-0005-0000-0000-0000D92D0000}"/>
    <cellStyle name="Normal 4 2 3 3 2 3 2 3 2 3" xfId="29299" xr:uid="{00000000-0005-0000-0000-0000DA2D0000}"/>
    <cellStyle name="Normal 4 2 3 3 2 3 2 3 3" xfId="23327" xr:uid="{00000000-0005-0000-0000-0000DB2D0000}"/>
    <cellStyle name="Normal 4 2 3 3 2 3 2 3 4" xfId="33753" xr:uid="{00000000-0005-0000-0000-0000DC2D0000}"/>
    <cellStyle name="Normal 4 2 3 3 2 3 2 3 5" xfId="15925" xr:uid="{00000000-0005-0000-0000-0000DD2D0000}"/>
    <cellStyle name="Normal 4 2 3 3 2 3 2 4" xfId="4395" xr:uid="{00000000-0005-0000-0000-0000DE2D0000}"/>
    <cellStyle name="Normal 4 2 3 3 2 3 2 4 2" xfId="37174" xr:uid="{00000000-0005-0000-0000-0000DF2D0000}"/>
    <cellStyle name="Normal 4 2 3 3 2 3 2 4 3" xfId="22332" xr:uid="{00000000-0005-0000-0000-0000E02D0000}"/>
    <cellStyle name="Normal 4 2 3 3 2 3 2 5" xfId="8377" xr:uid="{00000000-0005-0000-0000-0000E12D0000}"/>
    <cellStyle name="Normal 4 2 3 3 2 3 2 5 2" xfId="39723" xr:uid="{00000000-0005-0000-0000-0000E22D0000}"/>
    <cellStyle name="Normal 4 2 3 3 2 3 2 5 3" xfId="26313" xr:uid="{00000000-0005-0000-0000-0000E32D0000}"/>
    <cellStyle name="Normal 4 2 3 3 2 3 2 6" xfId="18911" xr:uid="{00000000-0005-0000-0000-0000E42D0000}"/>
    <cellStyle name="Normal 4 2 3 3 2 3 2 7" xfId="32758" xr:uid="{00000000-0005-0000-0000-0000E52D0000}"/>
    <cellStyle name="Normal 4 2 3 3 2 3 2 8" xfId="14930" xr:uid="{00000000-0005-0000-0000-0000E62D0000}"/>
    <cellStyle name="Normal 4 2 3 3 2 3 3" xfId="1534" xr:uid="{00000000-0005-0000-0000-0000E72D0000}"/>
    <cellStyle name="Normal 4 2 3 3 2 3 3 2" xfId="2531" xr:uid="{00000000-0005-0000-0000-0000E82D0000}"/>
    <cellStyle name="Normal 4 2 3 3 2 3 3 2 2" xfId="6948" xr:uid="{00000000-0005-0000-0000-0000E92D0000}"/>
    <cellStyle name="Normal 4 2 3 3 2 3 3 2 2 2" xfId="12981" xr:uid="{00000000-0005-0000-0000-0000EA2D0000}"/>
    <cellStyle name="Normal 4 2 3 3 2 3 3 2 2 2 2" xfId="44266" xr:uid="{00000000-0005-0000-0000-0000EB2D0000}"/>
    <cellStyle name="Normal 4 2 3 3 2 3 3 2 2 2 3" xfId="30856" xr:uid="{00000000-0005-0000-0000-0000EC2D0000}"/>
    <cellStyle name="Normal 4 2 3 3 2 3 3 2 2 3" xfId="38294" xr:uid="{00000000-0005-0000-0000-0000ED2D0000}"/>
    <cellStyle name="Normal 4 2 3 3 2 3 3 2 2 4" xfId="24884" xr:uid="{00000000-0005-0000-0000-0000EE2D0000}"/>
    <cellStyle name="Normal 4 2 3 3 2 3 3 2 3" xfId="9934" xr:uid="{00000000-0005-0000-0000-0000EF2D0000}"/>
    <cellStyle name="Normal 4 2 3 3 2 3 3 2 3 2" xfId="41280" xr:uid="{00000000-0005-0000-0000-0000F02D0000}"/>
    <cellStyle name="Normal 4 2 3 3 2 3 3 2 3 3" xfId="27870" xr:uid="{00000000-0005-0000-0000-0000F12D0000}"/>
    <cellStyle name="Normal 4 2 3 3 2 3 3 2 4" xfId="20468" xr:uid="{00000000-0005-0000-0000-0000F22D0000}"/>
    <cellStyle name="Normal 4 2 3 3 2 3 3 2 5" xfId="35310" xr:uid="{00000000-0005-0000-0000-0000F32D0000}"/>
    <cellStyle name="Normal 4 2 3 3 2 3 3 2 6" xfId="17482" xr:uid="{00000000-0005-0000-0000-0000F42D0000}"/>
    <cellStyle name="Normal 4 2 3 3 2 3 3 3" xfId="5952" xr:uid="{00000000-0005-0000-0000-0000F52D0000}"/>
    <cellStyle name="Normal 4 2 3 3 2 3 3 3 2" xfId="11985" xr:uid="{00000000-0005-0000-0000-0000F62D0000}"/>
    <cellStyle name="Normal 4 2 3 3 2 3 3 3 2 2" xfId="43270" xr:uid="{00000000-0005-0000-0000-0000F72D0000}"/>
    <cellStyle name="Normal 4 2 3 3 2 3 3 3 2 3" xfId="29860" xr:uid="{00000000-0005-0000-0000-0000F82D0000}"/>
    <cellStyle name="Normal 4 2 3 3 2 3 3 3 3" xfId="23888" xr:uid="{00000000-0005-0000-0000-0000F92D0000}"/>
    <cellStyle name="Normal 4 2 3 3 2 3 3 3 4" xfId="34314" xr:uid="{00000000-0005-0000-0000-0000FA2D0000}"/>
    <cellStyle name="Normal 4 2 3 3 2 3 3 3 5" xfId="16486" xr:uid="{00000000-0005-0000-0000-0000FB2D0000}"/>
    <cellStyle name="Normal 4 2 3 3 2 3 3 4" xfId="3961" xr:uid="{00000000-0005-0000-0000-0000FC2D0000}"/>
    <cellStyle name="Normal 4 2 3 3 2 3 3 4 2" xfId="36740" xr:uid="{00000000-0005-0000-0000-0000FD2D0000}"/>
    <cellStyle name="Normal 4 2 3 3 2 3 3 4 3" xfId="21898" xr:uid="{00000000-0005-0000-0000-0000FE2D0000}"/>
    <cellStyle name="Normal 4 2 3 3 2 3 3 5" xfId="8938" xr:uid="{00000000-0005-0000-0000-0000FF2D0000}"/>
    <cellStyle name="Normal 4 2 3 3 2 3 3 5 2" xfId="40284" xr:uid="{00000000-0005-0000-0000-0000002E0000}"/>
    <cellStyle name="Normal 4 2 3 3 2 3 3 5 3" xfId="26874" xr:uid="{00000000-0005-0000-0000-0000012E0000}"/>
    <cellStyle name="Normal 4 2 3 3 2 3 3 6" xfId="19472" xr:uid="{00000000-0005-0000-0000-0000022E0000}"/>
    <cellStyle name="Normal 4 2 3 3 2 3 3 7" xfId="32324" xr:uid="{00000000-0005-0000-0000-0000032E0000}"/>
    <cellStyle name="Normal 4 2 3 3 2 3 3 8" xfId="14496" xr:uid="{00000000-0005-0000-0000-0000042E0000}"/>
    <cellStyle name="Normal 4 2 3 3 2 3 4" xfId="1969" xr:uid="{00000000-0005-0000-0000-0000052E0000}"/>
    <cellStyle name="Normal 4 2 3 3 2 3 4 2" xfId="6387" xr:uid="{00000000-0005-0000-0000-0000062E0000}"/>
    <cellStyle name="Normal 4 2 3 3 2 3 4 2 2" xfId="12420" xr:uid="{00000000-0005-0000-0000-0000072E0000}"/>
    <cellStyle name="Normal 4 2 3 3 2 3 4 2 2 2" xfId="43705" xr:uid="{00000000-0005-0000-0000-0000082E0000}"/>
    <cellStyle name="Normal 4 2 3 3 2 3 4 2 2 3" xfId="30295" xr:uid="{00000000-0005-0000-0000-0000092E0000}"/>
    <cellStyle name="Normal 4 2 3 3 2 3 4 2 3" xfId="37733" xr:uid="{00000000-0005-0000-0000-00000A2E0000}"/>
    <cellStyle name="Normal 4 2 3 3 2 3 4 2 4" xfId="24323" xr:uid="{00000000-0005-0000-0000-00000B2E0000}"/>
    <cellStyle name="Normal 4 2 3 3 2 3 4 3" xfId="9373" xr:uid="{00000000-0005-0000-0000-00000C2E0000}"/>
    <cellStyle name="Normal 4 2 3 3 2 3 4 3 2" xfId="40719" xr:uid="{00000000-0005-0000-0000-00000D2E0000}"/>
    <cellStyle name="Normal 4 2 3 3 2 3 4 3 3" xfId="27309" xr:uid="{00000000-0005-0000-0000-00000E2E0000}"/>
    <cellStyle name="Normal 4 2 3 3 2 3 4 4" xfId="19907" xr:uid="{00000000-0005-0000-0000-00000F2E0000}"/>
    <cellStyle name="Normal 4 2 3 3 2 3 4 5" xfId="34749" xr:uid="{00000000-0005-0000-0000-0000102E0000}"/>
    <cellStyle name="Normal 4 2 3 3 2 3 4 6" xfId="16921" xr:uid="{00000000-0005-0000-0000-0000112E0000}"/>
    <cellStyle name="Normal 4 2 3 3 2 3 5" xfId="4956" xr:uid="{00000000-0005-0000-0000-0000122E0000}"/>
    <cellStyle name="Normal 4 2 3 3 2 3 5 2" xfId="10991" xr:uid="{00000000-0005-0000-0000-0000132E0000}"/>
    <cellStyle name="Normal 4 2 3 3 2 3 5 2 2" xfId="42276" xr:uid="{00000000-0005-0000-0000-0000142E0000}"/>
    <cellStyle name="Normal 4 2 3 3 2 3 5 2 3" xfId="28866" xr:uid="{00000000-0005-0000-0000-0000152E0000}"/>
    <cellStyle name="Normal 4 2 3 3 2 3 5 3" xfId="22893" xr:uid="{00000000-0005-0000-0000-0000162E0000}"/>
    <cellStyle name="Normal 4 2 3 3 2 3 5 4" xfId="33319" xr:uid="{00000000-0005-0000-0000-0000172E0000}"/>
    <cellStyle name="Normal 4 2 3 3 2 3 5 5" xfId="15491" xr:uid="{00000000-0005-0000-0000-0000182E0000}"/>
    <cellStyle name="Normal 4 2 3 3 2 3 6" xfId="3400" xr:uid="{00000000-0005-0000-0000-0000192E0000}"/>
    <cellStyle name="Normal 4 2 3 3 2 3 6 2" xfId="36179" xr:uid="{00000000-0005-0000-0000-00001A2E0000}"/>
    <cellStyle name="Normal 4 2 3 3 2 3 6 3" xfId="21337" xr:uid="{00000000-0005-0000-0000-00001B2E0000}"/>
    <cellStyle name="Normal 4 2 3 3 2 3 7" xfId="7943" xr:uid="{00000000-0005-0000-0000-00001C2E0000}"/>
    <cellStyle name="Normal 4 2 3 3 2 3 7 2" xfId="39289" xr:uid="{00000000-0005-0000-0000-00001D2E0000}"/>
    <cellStyle name="Normal 4 2 3 3 2 3 7 3" xfId="25879" xr:uid="{00000000-0005-0000-0000-00001E2E0000}"/>
    <cellStyle name="Normal 4 2 3 3 2 3 8" xfId="18477" xr:uid="{00000000-0005-0000-0000-00001F2E0000}"/>
    <cellStyle name="Normal 4 2 3 3 2 3 9" xfId="31763" xr:uid="{00000000-0005-0000-0000-0000202E0000}"/>
    <cellStyle name="Normal 4 2 3 3 2 4" xfId="621" xr:uid="{00000000-0005-0000-0000-0000212E0000}"/>
    <cellStyle name="Normal 4 2 3 3 2 4 10" xfId="14061" xr:uid="{00000000-0005-0000-0000-0000222E0000}"/>
    <cellStyle name="Normal 4 2 3 3 2 4 2" xfId="1055" xr:uid="{00000000-0005-0000-0000-0000232E0000}"/>
    <cellStyle name="Normal 4 2 3 3 2 4 2 2" xfId="3091" xr:uid="{00000000-0005-0000-0000-0000242E0000}"/>
    <cellStyle name="Normal 4 2 3 3 2 4 2 2 2" xfId="7508" xr:uid="{00000000-0005-0000-0000-0000252E0000}"/>
    <cellStyle name="Normal 4 2 3 3 2 4 2 2 2 2" xfId="13541" xr:uid="{00000000-0005-0000-0000-0000262E0000}"/>
    <cellStyle name="Normal 4 2 3 3 2 4 2 2 2 2 2" xfId="44826" xr:uid="{00000000-0005-0000-0000-0000272E0000}"/>
    <cellStyle name="Normal 4 2 3 3 2 4 2 2 2 2 3" xfId="31416" xr:uid="{00000000-0005-0000-0000-0000282E0000}"/>
    <cellStyle name="Normal 4 2 3 3 2 4 2 2 2 3" xfId="38854" xr:uid="{00000000-0005-0000-0000-0000292E0000}"/>
    <cellStyle name="Normal 4 2 3 3 2 4 2 2 2 4" xfId="25444" xr:uid="{00000000-0005-0000-0000-00002A2E0000}"/>
    <cellStyle name="Normal 4 2 3 3 2 4 2 2 3" xfId="10494" xr:uid="{00000000-0005-0000-0000-00002B2E0000}"/>
    <cellStyle name="Normal 4 2 3 3 2 4 2 2 3 2" xfId="41840" xr:uid="{00000000-0005-0000-0000-00002C2E0000}"/>
    <cellStyle name="Normal 4 2 3 3 2 4 2 2 3 3" xfId="28430" xr:uid="{00000000-0005-0000-0000-00002D2E0000}"/>
    <cellStyle name="Normal 4 2 3 3 2 4 2 2 4" xfId="21028" xr:uid="{00000000-0005-0000-0000-00002E2E0000}"/>
    <cellStyle name="Normal 4 2 3 3 2 4 2 2 5" xfId="35870" xr:uid="{00000000-0005-0000-0000-00002F2E0000}"/>
    <cellStyle name="Normal 4 2 3 3 2 4 2 2 6" xfId="18042" xr:uid="{00000000-0005-0000-0000-0000302E0000}"/>
    <cellStyle name="Normal 4 2 3 3 2 4 2 3" xfId="5516" xr:uid="{00000000-0005-0000-0000-0000312E0000}"/>
    <cellStyle name="Normal 4 2 3 3 2 4 2 3 2" xfId="11550" xr:uid="{00000000-0005-0000-0000-0000322E0000}"/>
    <cellStyle name="Normal 4 2 3 3 2 4 2 3 2 2" xfId="42835" xr:uid="{00000000-0005-0000-0000-0000332E0000}"/>
    <cellStyle name="Normal 4 2 3 3 2 4 2 3 2 3" xfId="29425" xr:uid="{00000000-0005-0000-0000-0000342E0000}"/>
    <cellStyle name="Normal 4 2 3 3 2 4 2 3 3" xfId="23453" xr:uid="{00000000-0005-0000-0000-0000352E0000}"/>
    <cellStyle name="Normal 4 2 3 3 2 4 2 3 4" xfId="33879" xr:uid="{00000000-0005-0000-0000-0000362E0000}"/>
    <cellStyle name="Normal 4 2 3 3 2 4 2 3 5" xfId="16051" xr:uid="{00000000-0005-0000-0000-0000372E0000}"/>
    <cellStyle name="Normal 4 2 3 3 2 4 2 4" xfId="4521" xr:uid="{00000000-0005-0000-0000-0000382E0000}"/>
    <cellStyle name="Normal 4 2 3 3 2 4 2 4 2" xfId="37300" xr:uid="{00000000-0005-0000-0000-0000392E0000}"/>
    <cellStyle name="Normal 4 2 3 3 2 4 2 4 3" xfId="22458" xr:uid="{00000000-0005-0000-0000-00003A2E0000}"/>
    <cellStyle name="Normal 4 2 3 3 2 4 2 5" xfId="8503" xr:uid="{00000000-0005-0000-0000-00003B2E0000}"/>
    <cellStyle name="Normal 4 2 3 3 2 4 2 5 2" xfId="39849" xr:uid="{00000000-0005-0000-0000-00003C2E0000}"/>
    <cellStyle name="Normal 4 2 3 3 2 4 2 5 3" xfId="26439" xr:uid="{00000000-0005-0000-0000-00003D2E0000}"/>
    <cellStyle name="Normal 4 2 3 3 2 4 2 6" xfId="19037" xr:uid="{00000000-0005-0000-0000-00003E2E0000}"/>
    <cellStyle name="Normal 4 2 3 3 2 4 2 7" xfId="32884" xr:uid="{00000000-0005-0000-0000-00003F2E0000}"/>
    <cellStyle name="Normal 4 2 3 3 2 4 2 8" xfId="15056" xr:uid="{00000000-0005-0000-0000-0000402E0000}"/>
    <cellStyle name="Normal 4 2 3 3 2 4 3" xfId="1660" xr:uid="{00000000-0005-0000-0000-0000412E0000}"/>
    <cellStyle name="Normal 4 2 3 3 2 4 3 2" xfId="2657" xr:uid="{00000000-0005-0000-0000-0000422E0000}"/>
    <cellStyle name="Normal 4 2 3 3 2 4 3 2 2" xfId="7074" xr:uid="{00000000-0005-0000-0000-0000432E0000}"/>
    <cellStyle name="Normal 4 2 3 3 2 4 3 2 2 2" xfId="13107" xr:uid="{00000000-0005-0000-0000-0000442E0000}"/>
    <cellStyle name="Normal 4 2 3 3 2 4 3 2 2 2 2" xfId="44392" xr:uid="{00000000-0005-0000-0000-0000452E0000}"/>
    <cellStyle name="Normal 4 2 3 3 2 4 3 2 2 2 3" xfId="30982" xr:uid="{00000000-0005-0000-0000-0000462E0000}"/>
    <cellStyle name="Normal 4 2 3 3 2 4 3 2 2 3" xfId="38420" xr:uid="{00000000-0005-0000-0000-0000472E0000}"/>
    <cellStyle name="Normal 4 2 3 3 2 4 3 2 2 4" xfId="25010" xr:uid="{00000000-0005-0000-0000-0000482E0000}"/>
    <cellStyle name="Normal 4 2 3 3 2 4 3 2 3" xfId="10060" xr:uid="{00000000-0005-0000-0000-0000492E0000}"/>
    <cellStyle name="Normal 4 2 3 3 2 4 3 2 3 2" xfId="41406" xr:uid="{00000000-0005-0000-0000-00004A2E0000}"/>
    <cellStyle name="Normal 4 2 3 3 2 4 3 2 3 3" xfId="27996" xr:uid="{00000000-0005-0000-0000-00004B2E0000}"/>
    <cellStyle name="Normal 4 2 3 3 2 4 3 2 4" xfId="20594" xr:uid="{00000000-0005-0000-0000-00004C2E0000}"/>
    <cellStyle name="Normal 4 2 3 3 2 4 3 2 5" xfId="35436" xr:uid="{00000000-0005-0000-0000-00004D2E0000}"/>
    <cellStyle name="Normal 4 2 3 3 2 4 3 2 6" xfId="17608" xr:uid="{00000000-0005-0000-0000-00004E2E0000}"/>
    <cellStyle name="Normal 4 2 3 3 2 4 3 3" xfId="6078" xr:uid="{00000000-0005-0000-0000-00004F2E0000}"/>
    <cellStyle name="Normal 4 2 3 3 2 4 3 3 2" xfId="12111" xr:uid="{00000000-0005-0000-0000-0000502E0000}"/>
    <cellStyle name="Normal 4 2 3 3 2 4 3 3 2 2" xfId="43396" xr:uid="{00000000-0005-0000-0000-0000512E0000}"/>
    <cellStyle name="Normal 4 2 3 3 2 4 3 3 2 3" xfId="29986" xr:uid="{00000000-0005-0000-0000-0000522E0000}"/>
    <cellStyle name="Normal 4 2 3 3 2 4 3 3 3" xfId="24014" xr:uid="{00000000-0005-0000-0000-0000532E0000}"/>
    <cellStyle name="Normal 4 2 3 3 2 4 3 3 4" xfId="34440" xr:uid="{00000000-0005-0000-0000-0000542E0000}"/>
    <cellStyle name="Normal 4 2 3 3 2 4 3 3 5" xfId="16612" xr:uid="{00000000-0005-0000-0000-0000552E0000}"/>
    <cellStyle name="Normal 4 2 3 3 2 4 3 4" xfId="4087" xr:uid="{00000000-0005-0000-0000-0000562E0000}"/>
    <cellStyle name="Normal 4 2 3 3 2 4 3 4 2" xfId="36866" xr:uid="{00000000-0005-0000-0000-0000572E0000}"/>
    <cellStyle name="Normal 4 2 3 3 2 4 3 4 3" xfId="22024" xr:uid="{00000000-0005-0000-0000-0000582E0000}"/>
    <cellStyle name="Normal 4 2 3 3 2 4 3 5" xfId="9064" xr:uid="{00000000-0005-0000-0000-0000592E0000}"/>
    <cellStyle name="Normal 4 2 3 3 2 4 3 5 2" xfId="40410" xr:uid="{00000000-0005-0000-0000-00005A2E0000}"/>
    <cellStyle name="Normal 4 2 3 3 2 4 3 5 3" xfId="27000" xr:uid="{00000000-0005-0000-0000-00005B2E0000}"/>
    <cellStyle name="Normal 4 2 3 3 2 4 3 6" xfId="19598" xr:uid="{00000000-0005-0000-0000-00005C2E0000}"/>
    <cellStyle name="Normal 4 2 3 3 2 4 3 7" xfId="32450" xr:uid="{00000000-0005-0000-0000-00005D2E0000}"/>
    <cellStyle name="Normal 4 2 3 3 2 4 3 8" xfId="14622" xr:uid="{00000000-0005-0000-0000-00005E2E0000}"/>
    <cellStyle name="Normal 4 2 3 3 2 4 4" xfId="2095" xr:uid="{00000000-0005-0000-0000-00005F2E0000}"/>
    <cellStyle name="Normal 4 2 3 3 2 4 4 2" xfId="6513" xr:uid="{00000000-0005-0000-0000-0000602E0000}"/>
    <cellStyle name="Normal 4 2 3 3 2 4 4 2 2" xfId="12546" xr:uid="{00000000-0005-0000-0000-0000612E0000}"/>
    <cellStyle name="Normal 4 2 3 3 2 4 4 2 2 2" xfId="43831" xr:uid="{00000000-0005-0000-0000-0000622E0000}"/>
    <cellStyle name="Normal 4 2 3 3 2 4 4 2 2 3" xfId="30421" xr:uid="{00000000-0005-0000-0000-0000632E0000}"/>
    <cellStyle name="Normal 4 2 3 3 2 4 4 2 3" xfId="37859" xr:uid="{00000000-0005-0000-0000-0000642E0000}"/>
    <cellStyle name="Normal 4 2 3 3 2 4 4 2 4" xfId="24449" xr:uid="{00000000-0005-0000-0000-0000652E0000}"/>
    <cellStyle name="Normal 4 2 3 3 2 4 4 3" xfId="9499" xr:uid="{00000000-0005-0000-0000-0000662E0000}"/>
    <cellStyle name="Normal 4 2 3 3 2 4 4 3 2" xfId="40845" xr:uid="{00000000-0005-0000-0000-0000672E0000}"/>
    <cellStyle name="Normal 4 2 3 3 2 4 4 3 3" xfId="27435" xr:uid="{00000000-0005-0000-0000-0000682E0000}"/>
    <cellStyle name="Normal 4 2 3 3 2 4 4 4" xfId="20033" xr:uid="{00000000-0005-0000-0000-0000692E0000}"/>
    <cellStyle name="Normal 4 2 3 3 2 4 4 5" xfId="34875" xr:uid="{00000000-0005-0000-0000-00006A2E0000}"/>
    <cellStyle name="Normal 4 2 3 3 2 4 4 6" xfId="17047" xr:uid="{00000000-0005-0000-0000-00006B2E0000}"/>
    <cellStyle name="Normal 4 2 3 3 2 4 5" xfId="5082" xr:uid="{00000000-0005-0000-0000-00006C2E0000}"/>
    <cellStyle name="Normal 4 2 3 3 2 4 5 2" xfId="11117" xr:uid="{00000000-0005-0000-0000-00006D2E0000}"/>
    <cellStyle name="Normal 4 2 3 3 2 4 5 2 2" xfId="42402" xr:uid="{00000000-0005-0000-0000-00006E2E0000}"/>
    <cellStyle name="Normal 4 2 3 3 2 4 5 2 3" xfId="28992" xr:uid="{00000000-0005-0000-0000-00006F2E0000}"/>
    <cellStyle name="Normal 4 2 3 3 2 4 5 3" xfId="23019" xr:uid="{00000000-0005-0000-0000-0000702E0000}"/>
    <cellStyle name="Normal 4 2 3 3 2 4 5 4" xfId="33445" xr:uid="{00000000-0005-0000-0000-0000712E0000}"/>
    <cellStyle name="Normal 4 2 3 3 2 4 5 5" xfId="15617" xr:uid="{00000000-0005-0000-0000-0000722E0000}"/>
    <cellStyle name="Normal 4 2 3 3 2 4 6" xfId="3526" xr:uid="{00000000-0005-0000-0000-0000732E0000}"/>
    <cellStyle name="Normal 4 2 3 3 2 4 6 2" xfId="36305" xr:uid="{00000000-0005-0000-0000-0000742E0000}"/>
    <cellStyle name="Normal 4 2 3 3 2 4 6 3" xfId="21463" xr:uid="{00000000-0005-0000-0000-0000752E0000}"/>
    <cellStyle name="Normal 4 2 3 3 2 4 7" xfId="8069" xr:uid="{00000000-0005-0000-0000-0000762E0000}"/>
    <cellStyle name="Normal 4 2 3 3 2 4 7 2" xfId="39415" xr:uid="{00000000-0005-0000-0000-0000772E0000}"/>
    <cellStyle name="Normal 4 2 3 3 2 4 7 3" xfId="26005" xr:uid="{00000000-0005-0000-0000-0000782E0000}"/>
    <cellStyle name="Normal 4 2 3 3 2 4 8" xfId="18603" xr:uid="{00000000-0005-0000-0000-0000792E0000}"/>
    <cellStyle name="Normal 4 2 3 3 2 4 9" xfId="31889" xr:uid="{00000000-0005-0000-0000-00007A2E0000}"/>
    <cellStyle name="Normal 4 2 3 3 2 5" xfId="273" xr:uid="{00000000-0005-0000-0000-00007B2E0000}"/>
    <cellStyle name="Normal 4 2 3 3 2 5 2" xfId="1328" xr:uid="{00000000-0005-0000-0000-00007C2E0000}"/>
    <cellStyle name="Normal 4 2 3 3 2 5 2 2" xfId="5746" xr:uid="{00000000-0005-0000-0000-00007D2E0000}"/>
    <cellStyle name="Normal 4 2 3 3 2 5 2 2 2" xfId="11779" xr:uid="{00000000-0005-0000-0000-00007E2E0000}"/>
    <cellStyle name="Normal 4 2 3 3 2 5 2 2 2 2" xfId="43064" xr:uid="{00000000-0005-0000-0000-00007F2E0000}"/>
    <cellStyle name="Normal 4 2 3 3 2 5 2 2 2 3" xfId="29654" xr:uid="{00000000-0005-0000-0000-0000802E0000}"/>
    <cellStyle name="Normal 4 2 3 3 2 5 2 2 3" xfId="37403" xr:uid="{00000000-0005-0000-0000-0000812E0000}"/>
    <cellStyle name="Normal 4 2 3 3 2 5 2 2 4" xfId="23682" xr:uid="{00000000-0005-0000-0000-0000822E0000}"/>
    <cellStyle name="Normal 4 2 3 3 2 5 2 3" xfId="8732" xr:uid="{00000000-0005-0000-0000-0000832E0000}"/>
    <cellStyle name="Normal 4 2 3 3 2 5 2 3 2" xfId="40078" xr:uid="{00000000-0005-0000-0000-0000842E0000}"/>
    <cellStyle name="Normal 4 2 3 3 2 5 2 3 3" xfId="26668" xr:uid="{00000000-0005-0000-0000-0000852E0000}"/>
    <cellStyle name="Normal 4 2 3 3 2 5 2 4" xfId="19266" xr:uid="{00000000-0005-0000-0000-0000862E0000}"/>
    <cellStyle name="Normal 4 2 3 3 2 5 2 5" xfId="34108" xr:uid="{00000000-0005-0000-0000-0000872E0000}"/>
    <cellStyle name="Normal 4 2 3 3 2 5 2 6" xfId="16280" xr:uid="{00000000-0005-0000-0000-0000882E0000}"/>
    <cellStyle name="Normal 4 2 3 3 2 5 3" xfId="2325" xr:uid="{00000000-0005-0000-0000-0000892E0000}"/>
    <cellStyle name="Normal 4 2 3 3 2 5 3 2" xfId="6742" xr:uid="{00000000-0005-0000-0000-00008A2E0000}"/>
    <cellStyle name="Normal 4 2 3 3 2 5 3 2 2" xfId="12775" xr:uid="{00000000-0005-0000-0000-00008B2E0000}"/>
    <cellStyle name="Normal 4 2 3 3 2 5 3 2 2 2" xfId="44060" xr:uid="{00000000-0005-0000-0000-00008C2E0000}"/>
    <cellStyle name="Normal 4 2 3 3 2 5 3 2 2 3" xfId="30650" xr:uid="{00000000-0005-0000-0000-00008D2E0000}"/>
    <cellStyle name="Normal 4 2 3 3 2 5 3 2 3" xfId="38088" xr:uid="{00000000-0005-0000-0000-00008E2E0000}"/>
    <cellStyle name="Normal 4 2 3 3 2 5 3 2 4" xfId="24678" xr:uid="{00000000-0005-0000-0000-00008F2E0000}"/>
    <cellStyle name="Normal 4 2 3 3 2 5 3 3" xfId="9728" xr:uid="{00000000-0005-0000-0000-0000902E0000}"/>
    <cellStyle name="Normal 4 2 3 3 2 5 3 3 2" xfId="41074" xr:uid="{00000000-0005-0000-0000-0000912E0000}"/>
    <cellStyle name="Normal 4 2 3 3 2 5 3 3 3" xfId="27664" xr:uid="{00000000-0005-0000-0000-0000922E0000}"/>
    <cellStyle name="Normal 4 2 3 3 2 5 3 4" xfId="20262" xr:uid="{00000000-0005-0000-0000-0000932E0000}"/>
    <cellStyle name="Normal 4 2 3 3 2 5 3 5" xfId="35104" xr:uid="{00000000-0005-0000-0000-0000942E0000}"/>
    <cellStyle name="Normal 4 2 3 3 2 5 3 6" xfId="17276" xr:uid="{00000000-0005-0000-0000-0000952E0000}"/>
    <cellStyle name="Normal 4 2 3 3 2 5 4" xfId="4750" xr:uid="{00000000-0005-0000-0000-0000962E0000}"/>
    <cellStyle name="Normal 4 2 3 3 2 5 4 2" xfId="10784" xr:uid="{00000000-0005-0000-0000-0000972E0000}"/>
    <cellStyle name="Normal 4 2 3 3 2 5 4 2 2" xfId="42071" xr:uid="{00000000-0005-0000-0000-0000982E0000}"/>
    <cellStyle name="Normal 4 2 3 3 2 5 4 2 3" xfId="28661" xr:uid="{00000000-0005-0000-0000-0000992E0000}"/>
    <cellStyle name="Normal 4 2 3 3 2 5 4 3" xfId="22687" xr:uid="{00000000-0005-0000-0000-00009A2E0000}"/>
    <cellStyle name="Normal 4 2 3 3 2 5 4 4" xfId="33113" xr:uid="{00000000-0005-0000-0000-00009B2E0000}"/>
    <cellStyle name="Normal 4 2 3 3 2 5 4 5" xfId="15285" xr:uid="{00000000-0005-0000-0000-00009C2E0000}"/>
    <cellStyle name="Normal 4 2 3 3 2 5 5" xfId="3755" xr:uid="{00000000-0005-0000-0000-00009D2E0000}"/>
    <cellStyle name="Normal 4 2 3 3 2 5 5 2" xfId="36534" xr:uid="{00000000-0005-0000-0000-00009E2E0000}"/>
    <cellStyle name="Normal 4 2 3 3 2 5 5 3" xfId="21692" xr:uid="{00000000-0005-0000-0000-00009F2E0000}"/>
    <cellStyle name="Normal 4 2 3 3 2 5 6" xfId="7737" xr:uid="{00000000-0005-0000-0000-0000A02E0000}"/>
    <cellStyle name="Normal 4 2 3 3 2 5 6 2" xfId="39083" xr:uid="{00000000-0005-0000-0000-0000A12E0000}"/>
    <cellStyle name="Normal 4 2 3 3 2 5 6 3" xfId="25673" xr:uid="{00000000-0005-0000-0000-0000A22E0000}"/>
    <cellStyle name="Normal 4 2 3 3 2 5 7" xfId="18271" xr:uid="{00000000-0005-0000-0000-0000A32E0000}"/>
    <cellStyle name="Normal 4 2 3 3 2 5 8" xfId="32118" xr:uid="{00000000-0005-0000-0000-0000A42E0000}"/>
    <cellStyle name="Normal 4 2 3 3 2 5 9" xfId="14290" xr:uid="{00000000-0005-0000-0000-0000A52E0000}"/>
    <cellStyle name="Normal 4 2 3 3 2 6" xfId="723" xr:uid="{00000000-0005-0000-0000-0000A62E0000}"/>
    <cellStyle name="Normal 4 2 3 3 2 6 2" xfId="2759" xr:uid="{00000000-0005-0000-0000-0000A72E0000}"/>
    <cellStyle name="Normal 4 2 3 3 2 6 2 2" xfId="7176" xr:uid="{00000000-0005-0000-0000-0000A82E0000}"/>
    <cellStyle name="Normal 4 2 3 3 2 6 2 2 2" xfId="13209" xr:uid="{00000000-0005-0000-0000-0000A92E0000}"/>
    <cellStyle name="Normal 4 2 3 3 2 6 2 2 2 2" xfId="44494" xr:uid="{00000000-0005-0000-0000-0000AA2E0000}"/>
    <cellStyle name="Normal 4 2 3 3 2 6 2 2 2 3" xfId="31084" xr:uid="{00000000-0005-0000-0000-0000AB2E0000}"/>
    <cellStyle name="Normal 4 2 3 3 2 6 2 2 3" xfId="38522" xr:uid="{00000000-0005-0000-0000-0000AC2E0000}"/>
    <cellStyle name="Normal 4 2 3 3 2 6 2 2 4" xfId="25112" xr:uid="{00000000-0005-0000-0000-0000AD2E0000}"/>
    <cellStyle name="Normal 4 2 3 3 2 6 2 3" xfId="10162" xr:uid="{00000000-0005-0000-0000-0000AE2E0000}"/>
    <cellStyle name="Normal 4 2 3 3 2 6 2 3 2" xfId="41508" xr:uid="{00000000-0005-0000-0000-0000AF2E0000}"/>
    <cellStyle name="Normal 4 2 3 3 2 6 2 3 3" xfId="28098" xr:uid="{00000000-0005-0000-0000-0000B02E0000}"/>
    <cellStyle name="Normal 4 2 3 3 2 6 2 4" xfId="20696" xr:uid="{00000000-0005-0000-0000-0000B12E0000}"/>
    <cellStyle name="Normal 4 2 3 3 2 6 2 5" xfId="35538" xr:uid="{00000000-0005-0000-0000-0000B22E0000}"/>
    <cellStyle name="Normal 4 2 3 3 2 6 2 6" xfId="17710" xr:uid="{00000000-0005-0000-0000-0000B32E0000}"/>
    <cellStyle name="Normal 4 2 3 3 2 6 3" xfId="5184" xr:uid="{00000000-0005-0000-0000-0000B42E0000}"/>
    <cellStyle name="Normal 4 2 3 3 2 6 3 2" xfId="11219" xr:uid="{00000000-0005-0000-0000-0000B52E0000}"/>
    <cellStyle name="Normal 4 2 3 3 2 6 3 2 2" xfId="42504" xr:uid="{00000000-0005-0000-0000-0000B62E0000}"/>
    <cellStyle name="Normal 4 2 3 3 2 6 3 2 3" xfId="29094" xr:uid="{00000000-0005-0000-0000-0000B72E0000}"/>
    <cellStyle name="Normal 4 2 3 3 2 6 3 3" xfId="23121" xr:uid="{00000000-0005-0000-0000-0000B82E0000}"/>
    <cellStyle name="Normal 4 2 3 3 2 6 3 4" xfId="33547" xr:uid="{00000000-0005-0000-0000-0000B92E0000}"/>
    <cellStyle name="Normal 4 2 3 3 2 6 3 5" xfId="15719" xr:uid="{00000000-0005-0000-0000-0000BA2E0000}"/>
    <cellStyle name="Normal 4 2 3 3 2 6 4" xfId="4189" xr:uid="{00000000-0005-0000-0000-0000BB2E0000}"/>
    <cellStyle name="Normal 4 2 3 3 2 6 4 2" xfId="36968" xr:uid="{00000000-0005-0000-0000-0000BC2E0000}"/>
    <cellStyle name="Normal 4 2 3 3 2 6 4 3" xfId="22126" xr:uid="{00000000-0005-0000-0000-0000BD2E0000}"/>
    <cellStyle name="Normal 4 2 3 3 2 6 5" xfId="8171" xr:uid="{00000000-0005-0000-0000-0000BE2E0000}"/>
    <cellStyle name="Normal 4 2 3 3 2 6 5 2" xfId="39517" xr:uid="{00000000-0005-0000-0000-0000BF2E0000}"/>
    <cellStyle name="Normal 4 2 3 3 2 6 5 3" xfId="26107" xr:uid="{00000000-0005-0000-0000-0000C02E0000}"/>
    <cellStyle name="Normal 4 2 3 3 2 6 6" xfId="18705" xr:uid="{00000000-0005-0000-0000-0000C12E0000}"/>
    <cellStyle name="Normal 4 2 3 3 2 6 7" xfId="32552" xr:uid="{00000000-0005-0000-0000-0000C22E0000}"/>
    <cellStyle name="Normal 4 2 3 3 2 6 8" xfId="14724" xr:uid="{00000000-0005-0000-0000-0000C32E0000}"/>
    <cellStyle name="Normal 4 2 3 3 2 7" xfId="1226" xr:uid="{00000000-0005-0000-0000-0000C42E0000}"/>
    <cellStyle name="Normal 4 2 3 3 2 7 2" xfId="2223" xr:uid="{00000000-0005-0000-0000-0000C52E0000}"/>
    <cellStyle name="Normal 4 2 3 3 2 7 2 2" xfId="6640" xr:uid="{00000000-0005-0000-0000-0000C62E0000}"/>
    <cellStyle name="Normal 4 2 3 3 2 7 2 2 2" xfId="12673" xr:uid="{00000000-0005-0000-0000-0000C72E0000}"/>
    <cellStyle name="Normal 4 2 3 3 2 7 2 2 2 2" xfId="43958" xr:uid="{00000000-0005-0000-0000-0000C82E0000}"/>
    <cellStyle name="Normal 4 2 3 3 2 7 2 2 2 3" xfId="30548" xr:uid="{00000000-0005-0000-0000-0000C92E0000}"/>
    <cellStyle name="Normal 4 2 3 3 2 7 2 2 3" xfId="37986" xr:uid="{00000000-0005-0000-0000-0000CA2E0000}"/>
    <cellStyle name="Normal 4 2 3 3 2 7 2 2 4" xfId="24576" xr:uid="{00000000-0005-0000-0000-0000CB2E0000}"/>
    <cellStyle name="Normal 4 2 3 3 2 7 2 3" xfId="9626" xr:uid="{00000000-0005-0000-0000-0000CC2E0000}"/>
    <cellStyle name="Normal 4 2 3 3 2 7 2 3 2" xfId="40972" xr:uid="{00000000-0005-0000-0000-0000CD2E0000}"/>
    <cellStyle name="Normal 4 2 3 3 2 7 2 3 3" xfId="27562" xr:uid="{00000000-0005-0000-0000-0000CE2E0000}"/>
    <cellStyle name="Normal 4 2 3 3 2 7 2 4" xfId="20160" xr:uid="{00000000-0005-0000-0000-0000CF2E0000}"/>
    <cellStyle name="Normal 4 2 3 3 2 7 2 5" xfId="35002" xr:uid="{00000000-0005-0000-0000-0000D02E0000}"/>
    <cellStyle name="Normal 4 2 3 3 2 7 2 6" xfId="17174" xr:uid="{00000000-0005-0000-0000-0000D12E0000}"/>
    <cellStyle name="Normal 4 2 3 3 2 7 3" xfId="5644" xr:uid="{00000000-0005-0000-0000-0000D22E0000}"/>
    <cellStyle name="Normal 4 2 3 3 2 7 3 2" xfId="11677" xr:uid="{00000000-0005-0000-0000-0000D32E0000}"/>
    <cellStyle name="Normal 4 2 3 3 2 7 3 2 2" xfId="42962" xr:uid="{00000000-0005-0000-0000-0000D42E0000}"/>
    <cellStyle name="Normal 4 2 3 3 2 7 3 2 3" xfId="29552" xr:uid="{00000000-0005-0000-0000-0000D52E0000}"/>
    <cellStyle name="Normal 4 2 3 3 2 7 3 3" xfId="23580" xr:uid="{00000000-0005-0000-0000-0000D62E0000}"/>
    <cellStyle name="Normal 4 2 3 3 2 7 3 4" xfId="34006" xr:uid="{00000000-0005-0000-0000-0000D72E0000}"/>
    <cellStyle name="Normal 4 2 3 3 2 7 3 5" xfId="16178" xr:uid="{00000000-0005-0000-0000-0000D82E0000}"/>
    <cellStyle name="Normal 4 2 3 3 2 7 4" xfId="3653" xr:uid="{00000000-0005-0000-0000-0000D92E0000}"/>
    <cellStyle name="Normal 4 2 3 3 2 7 4 2" xfId="36432" xr:uid="{00000000-0005-0000-0000-0000DA2E0000}"/>
    <cellStyle name="Normal 4 2 3 3 2 7 4 3" xfId="21590" xr:uid="{00000000-0005-0000-0000-0000DB2E0000}"/>
    <cellStyle name="Normal 4 2 3 3 2 7 5" xfId="8630" xr:uid="{00000000-0005-0000-0000-0000DC2E0000}"/>
    <cellStyle name="Normal 4 2 3 3 2 7 5 2" xfId="39976" xr:uid="{00000000-0005-0000-0000-0000DD2E0000}"/>
    <cellStyle name="Normal 4 2 3 3 2 7 5 3" xfId="26566" xr:uid="{00000000-0005-0000-0000-0000DE2E0000}"/>
    <cellStyle name="Normal 4 2 3 3 2 7 6" xfId="19164" xr:uid="{00000000-0005-0000-0000-0000DF2E0000}"/>
    <cellStyle name="Normal 4 2 3 3 2 7 7" xfId="32016" xr:uid="{00000000-0005-0000-0000-0000E02E0000}"/>
    <cellStyle name="Normal 4 2 3 3 2 7 8" xfId="14188" xr:uid="{00000000-0005-0000-0000-0000E12E0000}"/>
    <cellStyle name="Normal 4 2 3 3 2 8" xfId="1763" xr:uid="{00000000-0005-0000-0000-0000E22E0000}"/>
    <cellStyle name="Normal 4 2 3 3 2 8 2" xfId="6181" xr:uid="{00000000-0005-0000-0000-0000E32E0000}"/>
    <cellStyle name="Normal 4 2 3 3 2 8 2 2" xfId="12214" xr:uid="{00000000-0005-0000-0000-0000E42E0000}"/>
    <cellStyle name="Normal 4 2 3 3 2 8 2 2 2" xfId="43499" xr:uid="{00000000-0005-0000-0000-0000E52E0000}"/>
    <cellStyle name="Normal 4 2 3 3 2 8 2 2 3" xfId="30089" xr:uid="{00000000-0005-0000-0000-0000E62E0000}"/>
    <cellStyle name="Normal 4 2 3 3 2 8 2 3" xfId="37527" xr:uid="{00000000-0005-0000-0000-0000E72E0000}"/>
    <cellStyle name="Normal 4 2 3 3 2 8 2 4" xfId="24117" xr:uid="{00000000-0005-0000-0000-0000E82E0000}"/>
    <cellStyle name="Normal 4 2 3 3 2 8 3" xfId="9167" xr:uid="{00000000-0005-0000-0000-0000E92E0000}"/>
    <cellStyle name="Normal 4 2 3 3 2 8 3 2" xfId="40513" xr:uid="{00000000-0005-0000-0000-0000EA2E0000}"/>
    <cellStyle name="Normal 4 2 3 3 2 8 3 3" xfId="27103" xr:uid="{00000000-0005-0000-0000-0000EB2E0000}"/>
    <cellStyle name="Normal 4 2 3 3 2 8 4" xfId="19701" xr:uid="{00000000-0005-0000-0000-0000EC2E0000}"/>
    <cellStyle name="Normal 4 2 3 3 2 8 5" xfId="34543" xr:uid="{00000000-0005-0000-0000-0000ED2E0000}"/>
    <cellStyle name="Normal 4 2 3 3 2 8 6" xfId="16715" xr:uid="{00000000-0005-0000-0000-0000EE2E0000}"/>
    <cellStyle name="Normal 4 2 3 3 2 9" xfId="4648" xr:uid="{00000000-0005-0000-0000-0000EF2E0000}"/>
    <cellStyle name="Normal 4 2 3 3 2 9 2" xfId="10682" xr:uid="{00000000-0005-0000-0000-0000F02E0000}"/>
    <cellStyle name="Normal 4 2 3 3 2 9 2 2" xfId="41969" xr:uid="{00000000-0005-0000-0000-0000F12E0000}"/>
    <cellStyle name="Normal 4 2 3 3 2 9 2 3" xfId="28559" xr:uid="{00000000-0005-0000-0000-0000F22E0000}"/>
    <cellStyle name="Normal 4 2 3 3 2 9 3" xfId="22585" xr:uid="{00000000-0005-0000-0000-0000F32E0000}"/>
    <cellStyle name="Normal 4 2 3 3 2 9 4" xfId="33011" xr:uid="{00000000-0005-0000-0000-0000F42E0000}"/>
    <cellStyle name="Normal 4 2 3 3 2 9 5" xfId="15183" xr:uid="{00000000-0005-0000-0000-0000F52E0000}"/>
    <cellStyle name="Normal 4 2 3 3 3" xfId="195" xr:uid="{00000000-0005-0000-0000-0000F62E0000}"/>
    <cellStyle name="Normal 4 2 3 3 3 10" xfId="3218" xr:uid="{00000000-0005-0000-0000-0000F72E0000}"/>
    <cellStyle name="Normal 4 2 3 3 3 10 2" xfId="35997" xr:uid="{00000000-0005-0000-0000-0000F82E0000}"/>
    <cellStyle name="Normal 4 2 3 3 3 10 3" xfId="21155" xr:uid="{00000000-0005-0000-0000-0000F92E0000}"/>
    <cellStyle name="Normal 4 2 3 3 3 11" xfId="7659" xr:uid="{00000000-0005-0000-0000-0000FA2E0000}"/>
    <cellStyle name="Normal 4 2 3 3 3 11 2" xfId="39005" xr:uid="{00000000-0005-0000-0000-0000FB2E0000}"/>
    <cellStyle name="Normal 4 2 3 3 3 11 3" xfId="25595" xr:uid="{00000000-0005-0000-0000-0000FC2E0000}"/>
    <cellStyle name="Normal 4 2 3 3 3 12" xfId="18193" xr:uid="{00000000-0005-0000-0000-0000FD2E0000}"/>
    <cellStyle name="Normal 4 2 3 3 3 13" xfId="31581" xr:uid="{00000000-0005-0000-0000-0000FE2E0000}"/>
    <cellStyle name="Normal 4 2 3 3 3 14" xfId="13753" xr:uid="{00000000-0005-0000-0000-0000FF2E0000}"/>
    <cellStyle name="Normal 4 2 3 3 3 2" xfId="417" xr:uid="{00000000-0005-0000-0000-0000002F0000}"/>
    <cellStyle name="Normal 4 2 3 3 3 2 10" xfId="13857" xr:uid="{00000000-0005-0000-0000-0000012F0000}"/>
    <cellStyle name="Normal 4 2 3 3 3 2 2" xfId="851" xr:uid="{00000000-0005-0000-0000-0000022F0000}"/>
    <cellStyle name="Normal 4 2 3 3 3 2 2 2" xfId="2887" xr:uid="{00000000-0005-0000-0000-0000032F0000}"/>
    <cellStyle name="Normal 4 2 3 3 3 2 2 2 2" xfId="7304" xr:uid="{00000000-0005-0000-0000-0000042F0000}"/>
    <cellStyle name="Normal 4 2 3 3 3 2 2 2 2 2" xfId="13337" xr:uid="{00000000-0005-0000-0000-0000052F0000}"/>
    <cellStyle name="Normal 4 2 3 3 3 2 2 2 2 2 2" xfId="44622" xr:uid="{00000000-0005-0000-0000-0000062F0000}"/>
    <cellStyle name="Normal 4 2 3 3 3 2 2 2 2 2 3" xfId="31212" xr:uid="{00000000-0005-0000-0000-0000072F0000}"/>
    <cellStyle name="Normal 4 2 3 3 3 2 2 2 2 3" xfId="38650" xr:uid="{00000000-0005-0000-0000-0000082F0000}"/>
    <cellStyle name="Normal 4 2 3 3 3 2 2 2 2 4" xfId="25240" xr:uid="{00000000-0005-0000-0000-0000092F0000}"/>
    <cellStyle name="Normal 4 2 3 3 3 2 2 2 3" xfId="10290" xr:uid="{00000000-0005-0000-0000-00000A2F0000}"/>
    <cellStyle name="Normal 4 2 3 3 3 2 2 2 3 2" xfId="41636" xr:uid="{00000000-0005-0000-0000-00000B2F0000}"/>
    <cellStyle name="Normal 4 2 3 3 3 2 2 2 3 3" xfId="28226" xr:uid="{00000000-0005-0000-0000-00000C2F0000}"/>
    <cellStyle name="Normal 4 2 3 3 3 2 2 2 4" xfId="20824" xr:uid="{00000000-0005-0000-0000-00000D2F0000}"/>
    <cellStyle name="Normal 4 2 3 3 3 2 2 2 5" xfId="35666" xr:uid="{00000000-0005-0000-0000-00000E2F0000}"/>
    <cellStyle name="Normal 4 2 3 3 3 2 2 2 6" xfId="17838" xr:uid="{00000000-0005-0000-0000-00000F2F0000}"/>
    <cellStyle name="Normal 4 2 3 3 3 2 2 3" xfId="5312" xr:uid="{00000000-0005-0000-0000-0000102F0000}"/>
    <cellStyle name="Normal 4 2 3 3 3 2 2 3 2" xfId="11346" xr:uid="{00000000-0005-0000-0000-0000112F0000}"/>
    <cellStyle name="Normal 4 2 3 3 3 2 2 3 2 2" xfId="42631" xr:uid="{00000000-0005-0000-0000-0000122F0000}"/>
    <cellStyle name="Normal 4 2 3 3 3 2 2 3 2 3" xfId="29221" xr:uid="{00000000-0005-0000-0000-0000132F0000}"/>
    <cellStyle name="Normal 4 2 3 3 3 2 2 3 3" xfId="23249" xr:uid="{00000000-0005-0000-0000-0000142F0000}"/>
    <cellStyle name="Normal 4 2 3 3 3 2 2 3 4" xfId="33675" xr:uid="{00000000-0005-0000-0000-0000152F0000}"/>
    <cellStyle name="Normal 4 2 3 3 3 2 2 3 5" xfId="15847" xr:uid="{00000000-0005-0000-0000-0000162F0000}"/>
    <cellStyle name="Normal 4 2 3 3 3 2 2 4" xfId="4317" xr:uid="{00000000-0005-0000-0000-0000172F0000}"/>
    <cellStyle name="Normal 4 2 3 3 3 2 2 4 2" xfId="37096" xr:uid="{00000000-0005-0000-0000-0000182F0000}"/>
    <cellStyle name="Normal 4 2 3 3 3 2 2 4 3" xfId="22254" xr:uid="{00000000-0005-0000-0000-0000192F0000}"/>
    <cellStyle name="Normal 4 2 3 3 3 2 2 5" xfId="8299" xr:uid="{00000000-0005-0000-0000-00001A2F0000}"/>
    <cellStyle name="Normal 4 2 3 3 3 2 2 5 2" xfId="39645" xr:uid="{00000000-0005-0000-0000-00001B2F0000}"/>
    <cellStyle name="Normal 4 2 3 3 3 2 2 5 3" xfId="26235" xr:uid="{00000000-0005-0000-0000-00001C2F0000}"/>
    <cellStyle name="Normal 4 2 3 3 3 2 2 6" xfId="18833" xr:uid="{00000000-0005-0000-0000-00001D2F0000}"/>
    <cellStyle name="Normal 4 2 3 3 3 2 2 7" xfId="32680" xr:uid="{00000000-0005-0000-0000-00001E2F0000}"/>
    <cellStyle name="Normal 4 2 3 3 3 2 2 8" xfId="14852" xr:uid="{00000000-0005-0000-0000-00001F2F0000}"/>
    <cellStyle name="Normal 4 2 3 3 3 2 3" xfId="1456" xr:uid="{00000000-0005-0000-0000-0000202F0000}"/>
    <cellStyle name="Normal 4 2 3 3 3 2 3 2" xfId="2453" xr:uid="{00000000-0005-0000-0000-0000212F0000}"/>
    <cellStyle name="Normal 4 2 3 3 3 2 3 2 2" xfId="6870" xr:uid="{00000000-0005-0000-0000-0000222F0000}"/>
    <cellStyle name="Normal 4 2 3 3 3 2 3 2 2 2" xfId="12903" xr:uid="{00000000-0005-0000-0000-0000232F0000}"/>
    <cellStyle name="Normal 4 2 3 3 3 2 3 2 2 2 2" xfId="44188" xr:uid="{00000000-0005-0000-0000-0000242F0000}"/>
    <cellStyle name="Normal 4 2 3 3 3 2 3 2 2 2 3" xfId="30778" xr:uid="{00000000-0005-0000-0000-0000252F0000}"/>
    <cellStyle name="Normal 4 2 3 3 3 2 3 2 2 3" xfId="38216" xr:uid="{00000000-0005-0000-0000-0000262F0000}"/>
    <cellStyle name="Normal 4 2 3 3 3 2 3 2 2 4" xfId="24806" xr:uid="{00000000-0005-0000-0000-0000272F0000}"/>
    <cellStyle name="Normal 4 2 3 3 3 2 3 2 3" xfId="9856" xr:uid="{00000000-0005-0000-0000-0000282F0000}"/>
    <cellStyle name="Normal 4 2 3 3 3 2 3 2 3 2" xfId="41202" xr:uid="{00000000-0005-0000-0000-0000292F0000}"/>
    <cellStyle name="Normal 4 2 3 3 3 2 3 2 3 3" xfId="27792" xr:uid="{00000000-0005-0000-0000-00002A2F0000}"/>
    <cellStyle name="Normal 4 2 3 3 3 2 3 2 4" xfId="20390" xr:uid="{00000000-0005-0000-0000-00002B2F0000}"/>
    <cellStyle name="Normal 4 2 3 3 3 2 3 2 5" xfId="35232" xr:uid="{00000000-0005-0000-0000-00002C2F0000}"/>
    <cellStyle name="Normal 4 2 3 3 3 2 3 2 6" xfId="17404" xr:uid="{00000000-0005-0000-0000-00002D2F0000}"/>
    <cellStyle name="Normal 4 2 3 3 3 2 3 3" xfId="5874" xr:uid="{00000000-0005-0000-0000-00002E2F0000}"/>
    <cellStyle name="Normal 4 2 3 3 3 2 3 3 2" xfId="11907" xr:uid="{00000000-0005-0000-0000-00002F2F0000}"/>
    <cellStyle name="Normal 4 2 3 3 3 2 3 3 2 2" xfId="43192" xr:uid="{00000000-0005-0000-0000-0000302F0000}"/>
    <cellStyle name="Normal 4 2 3 3 3 2 3 3 2 3" xfId="29782" xr:uid="{00000000-0005-0000-0000-0000312F0000}"/>
    <cellStyle name="Normal 4 2 3 3 3 2 3 3 3" xfId="23810" xr:uid="{00000000-0005-0000-0000-0000322F0000}"/>
    <cellStyle name="Normal 4 2 3 3 3 2 3 3 4" xfId="34236" xr:uid="{00000000-0005-0000-0000-0000332F0000}"/>
    <cellStyle name="Normal 4 2 3 3 3 2 3 3 5" xfId="16408" xr:uid="{00000000-0005-0000-0000-0000342F0000}"/>
    <cellStyle name="Normal 4 2 3 3 3 2 3 4" xfId="3883" xr:uid="{00000000-0005-0000-0000-0000352F0000}"/>
    <cellStyle name="Normal 4 2 3 3 3 2 3 4 2" xfId="36662" xr:uid="{00000000-0005-0000-0000-0000362F0000}"/>
    <cellStyle name="Normal 4 2 3 3 3 2 3 4 3" xfId="21820" xr:uid="{00000000-0005-0000-0000-0000372F0000}"/>
    <cellStyle name="Normal 4 2 3 3 3 2 3 5" xfId="8860" xr:uid="{00000000-0005-0000-0000-0000382F0000}"/>
    <cellStyle name="Normal 4 2 3 3 3 2 3 5 2" xfId="40206" xr:uid="{00000000-0005-0000-0000-0000392F0000}"/>
    <cellStyle name="Normal 4 2 3 3 3 2 3 5 3" xfId="26796" xr:uid="{00000000-0005-0000-0000-00003A2F0000}"/>
    <cellStyle name="Normal 4 2 3 3 3 2 3 6" xfId="19394" xr:uid="{00000000-0005-0000-0000-00003B2F0000}"/>
    <cellStyle name="Normal 4 2 3 3 3 2 3 7" xfId="32246" xr:uid="{00000000-0005-0000-0000-00003C2F0000}"/>
    <cellStyle name="Normal 4 2 3 3 3 2 3 8" xfId="14418" xr:uid="{00000000-0005-0000-0000-00003D2F0000}"/>
    <cellStyle name="Normal 4 2 3 3 3 2 4" xfId="1891" xr:uid="{00000000-0005-0000-0000-00003E2F0000}"/>
    <cellStyle name="Normal 4 2 3 3 3 2 4 2" xfId="6309" xr:uid="{00000000-0005-0000-0000-00003F2F0000}"/>
    <cellStyle name="Normal 4 2 3 3 3 2 4 2 2" xfId="12342" xr:uid="{00000000-0005-0000-0000-0000402F0000}"/>
    <cellStyle name="Normal 4 2 3 3 3 2 4 2 2 2" xfId="43627" xr:uid="{00000000-0005-0000-0000-0000412F0000}"/>
    <cellStyle name="Normal 4 2 3 3 3 2 4 2 2 3" xfId="30217" xr:uid="{00000000-0005-0000-0000-0000422F0000}"/>
    <cellStyle name="Normal 4 2 3 3 3 2 4 2 3" xfId="37655" xr:uid="{00000000-0005-0000-0000-0000432F0000}"/>
    <cellStyle name="Normal 4 2 3 3 3 2 4 2 4" xfId="24245" xr:uid="{00000000-0005-0000-0000-0000442F0000}"/>
    <cellStyle name="Normal 4 2 3 3 3 2 4 3" xfId="9295" xr:uid="{00000000-0005-0000-0000-0000452F0000}"/>
    <cellStyle name="Normal 4 2 3 3 3 2 4 3 2" xfId="40641" xr:uid="{00000000-0005-0000-0000-0000462F0000}"/>
    <cellStyle name="Normal 4 2 3 3 3 2 4 3 3" xfId="27231" xr:uid="{00000000-0005-0000-0000-0000472F0000}"/>
    <cellStyle name="Normal 4 2 3 3 3 2 4 4" xfId="19829" xr:uid="{00000000-0005-0000-0000-0000482F0000}"/>
    <cellStyle name="Normal 4 2 3 3 3 2 4 5" xfId="34671" xr:uid="{00000000-0005-0000-0000-0000492F0000}"/>
    <cellStyle name="Normal 4 2 3 3 3 2 4 6" xfId="16843" xr:uid="{00000000-0005-0000-0000-00004A2F0000}"/>
    <cellStyle name="Normal 4 2 3 3 3 2 5" xfId="4878" xr:uid="{00000000-0005-0000-0000-00004B2F0000}"/>
    <cellStyle name="Normal 4 2 3 3 3 2 5 2" xfId="10913" xr:uid="{00000000-0005-0000-0000-00004C2F0000}"/>
    <cellStyle name="Normal 4 2 3 3 3 2 5 2 2" xfId="42198" xr:uid="{00000000-0005-0000-0000-00004D2F0000}"/>
    <cellStyle name="Normal 4 2 3 3 3 2 5 2 3" xfId="28788" xr:uid="{00000000-0005-0000-0000-00004E2F0000}"/>
    <cellStyle name="Normal 4 2 3 3 3 2 5 3" xfId="22815" xr:uid="{00000000-0005-0000-0000-00004F2F0000}"/>
    <cellStyle name="Normal 4 2 3 3 3 2 5 4" xfId="33241" xr:uid="{00000000-0005-0000-0000-0000502F0000}"/>
    <cellStyle name="Normal 4 2 3 3 3 2 5 5" xfId="15413" xr:uid="{00000000-0005-0000-0000-0000512F0000}"/>
    <cellStyle name="Normal 4 2 3 3 3 2 6" xfId="3322" xr:uid="{00000000-0005-0000-0000-0000522F0000}"/>
    <cellStyle name="Normal 4 2 3 3 3 2 6 2" xfId="36101" xr:uid="{00000000-0005-0000-0000-0000532F0000}"/>
    <cellStyle name="Normal 4 2 3 3 3 2 6 3" xfId="21259" xr:uid="{00000000-0005-0000-0000-0000542F0000}"/>
    <cellStyle name="Normal 4 2 3 3 3 2 7" xfId="7865" xr:uid="{00000000-0005-0000-0000-0000552F0000}"/>
    <cellStyle name="Normal 4 2 3 3 3 2 7 2" xfId="39211" xr:uid="{00000000-0005-0000-0000-0000562F0000}"/>
    <cellStyle name="Normal 4 2 3 3 3 2 7 3" xfId="25801" xr:uid="{00000000-0005-0000-0000-0000572F0000}"/>
    <cellStyle name="Normal 4 2 3 3 3 2 8" xfId="18399" xr:uid="{00000000-0005-0000-0000-0000582F0000}"/>
    <cellStyle name="Normal 4 2 3 3 3 2 9" xfId="31685" xr:uid="{00000000-0005-0000-0000-0000592F0000}"/>
    <cellStyle name="Normal 4 2 3 3 3 3" xfId="519" xr:uid="{00000000-0005-0000-0000-00005A2F0000}"/>
    <cellStyle name="Normal 4 2 3 3 3 3 10" xfId="13959" xr:uid="{00000000-0005-0000-0000-00005B2F0000}"/>
    <cellStyle name="Normal 4 2 3 3 3 3 2" xfId="953" xr:uid="{00000000-0005-0000-0000-00005C2F0000}"/>
    <cellStyle name="Normal 4 2 3 3 3 3 2 2" xfId="2989" xr:uid="{00000000-0005-0000-0000-00005D2F0000}"/>
    <cellStyle name="Normal 4 2 3 3 3 3 2 2 2" xfId="7406" xr:uid="{00000000-0005-0000-0000-00005E2F0000}"/>
    <cellStyle name="Normal 4 2 3 3 3 3 2 2 2 2" xfId="13439" xr:uid="{00000000-0005-0000-0000-00005F2F0000}"/>
    <cellStyle name="Normal 4 2 3 3 3 3 2 2 2 2 2" xfId="44724" xr:uid="{00000000-0005-0000-0000-0000602F0000}"/>
    <cellStyle name="Normal 4 2 3 3 3 3 2 2 2 2 3" xfId="31314" xr:uid="{00000000-0005-0000-0000-0000612F0000}"/>
    <cellStyle name="Normal 4 2 3 3 3 3 2 2 2 3" xfId="38752" xr:uid="{00000000-0005-0000-0000-0000622F0000}"/>
    <cellStyle name="Normal 4 2 3 3 3 3 2 2 2 4" xfId="25342" xr:uid="{00000000-0005-0000-0000-0000632F0000}"/>
    <cellStyle name="Normal 4 2 3 3 3 3 2 2 3" xfId="10392" xr:uid="{00000000-0005-0000-0000-0000642F0000}"/>
    <cellStyle name="Normal 4 2 3 3 3 3 2 2 3 2" xfId="41738" xr:uid="{00000000-0005-0000-0000-0000652F0000}"/>
    <cellStyle name="Normal 4 2 3 3 3 3 2 2 3 3" xfId="28328" xr:uid="{00000000-0005-0000-0000-0000662F0000}"/>
    <cellStyle name="Normal 4 2 3 3 3 3 2 2 4" xfId="20926" xr:uid="{00000000-0005-0000-0000-0000672F0000}"/>
    <cellStyle name="Normal 4 2 3 3 3 3 2 2 5" xfId="35768" xr:uid="{00000000-0005-0000-0000-0000682F0000}"/>
    <cellStyle name="Normal 4 2 3 3 3 3 2 2 6" xfId="17940" xr:uid="{00000000-0005-0000-0000-0000692F0000}"/>
    <cellStyle name="Normal 4 2 3 3 3 3 2 3" xfId="5414" xr:uid="{00000000-0005-0000-0000-00006A2F0000}"/>
    <cellStyle name="Normal 4 2 3 3 3 3 2 3 2" xfId="11448" xr:uid="{00000000-0005-0000-0000-00006B2F0000}"/>
    <cellStyle name="Normal 4 2 3 3 3 3 2 3 2 2" xfId="42733" xr:uid="{00000000-0005-0000-0000-00006C2F0000}"/>
    <cellStyle name="Normal 4 2 3 3 3 3 2 3 2 3" xfId="29323" xr:uid="{00000000-0005-0000-0000-00006D2F0000}"/>
    <cellStyle name="Normal 4 2 3 3 3 3 2 3 3" xfId="23351" xr:uid="{00000000-0005-0000-0000-00006E2F0000}"/>
    <cellStyle name="Normal 4 2 3 3 3 3 2 3 4" xfId="33777" xr:uid="{00000000-0005-0000-0000-00006F2F0000}"/>
    <cellStyle name="Normal 4 2 3 3 3 3 2 3 5" xfId="15949" xr:uid="{00000000-0005-0000-0000-0000702F0000}"/>
    <cellStyle name="Normal 4 2 3 3 3 3 2 4" xfId="4419" xr:uid="{00000000-0005-0000-0000-0000712F0000}"/>
    <cellStyle name="Normal 4 2 3 3 3 3 2 4 2" xfId="37198" xr:uid="{00000000-0005-0000-0000-0000722F0000}"/>
    <cellStyle name="Normal 4 2 3 3 3 3 2 4 3" xfId="22356" xr:uid="{00000000-0005-0000-0000-0000732F0000}"/>
    <cellStyle name="Normal 4 2 3 3 3 3 2 5" xfId="8401" xr:uid="{00000000-0005-0000-0000-0000742F0000}"/>
    <cellStyle name="Normal 4 2 3 3 3 3 2 5 2" xfId="39747" xr:uid="{00000000-0005-0000-0000-0000752F0000}"/>
    <cellStyle name="Normal 4 2 3 3 3 3 2 5 3" xfId="26337" xr:uid="{00000000-0005-0000-0000-0000762F0000}"/>
    <cellStyle name="Normal 4 2 3 3 3 3 2 6" xfId="18935" xr:uid="{00000000-0005-0000-0000-0000772F0000}"/>
    <cellStyle name="Normal 4 2 3 3 3 3 2 7" xfId="32782" xr:uid="{00000000-0005-0000-0000-0000782F0000}"/>
    <cellStyle name="Normal 4 2 3 3 3 3 2 8" xfId="14954" xr:uid="{00000000-0005-0000-0000-0000792F0000}"/>
    <cellStyle name="Normal 4 2 3 3 3 3 3" xfId="1558" xr:uid="{00000000-0005-0000-0000-00007A2F0000}"/>
    <cellStyle name="Normal 4 2 3 3 3 3 3 2" xfId="2555" xr:uid="{00000000-0005-0000-0000-00007B2F0000}"/>
    <cellStyle name="Normal 4 2 3 3 3 3 3 2 2" xfId="6972" xr:uid="{00000000-0005-0000-0000-00007C2F0000}"/>
    <cellStyle name="Normal 4 2 3 3 3 3 3 2 2 2" xfId="13005" xr:uid="{00000000-0005-0000-0000-00007D2F0000}"/>
    <cellStyle name="Normal 4 2 3 3 3 3 3 2 2 2 2" xfId="44290" xr:uid="{00000000-0005-0000-0000-00007E2F0000}"/>
    <cellStyle name="Normal 4 2 3 3 3 3 3 2 2 2 3" xfId="30880" xr:uid="{00000000-0005-0000-0000-00007F2F0000}"/>
    <cellStyle name="Normal 4 2 3 3 3 3 3 2 2 3" xfId="38318" xr:uid="{00000000-0005-0000-0000-0000802F0000}"/>
    <cellStyle name="Normal 4 2 3 3 3 3 3 2 2 4" xfId="24908" xr:uid="{00000000-0005-0000-0000-0000812F0000}"/>
    <cellStyle name="Normal 4 2 3 3 3 3 3 2 3" xfId="9958" xr:uid="{00000000-0005-0000-0000-0000822F0000}"/>
    <cellStyle name="Normal 4 2 3 3 3 3 3 2 3 2" xfId="41304" xr:uid="{00000000-0005-0000-0000-0000832F0000}"/>
    <cellStyle name="Normal 4 2 3 3 3 3 3 2 3 3" xfId="27894" xr:uid="{00000000-0005-0000-0000-0000842F0000}"/>
    <cellStyle name="Normal 4 2 3 3 3 3 3 2 4" xfId="20492" xr:uid="{00000000-0005-0000-0000-0000852F0000}"/>
    <cellStyle name="Normal 4 2 3 3 3 3 3 2 5" xfId="35334" xr:uid="{00000000-0005-0000-0000-0000862F0000}"/>
    <cellStyle name="Normal 4 2 3 3 3 3 3 2 6" xfId="17506" xr:uid="{00000000-0005-0000-0000-0000872F0000}"/>
    <cellStyle name="Normal 4 2 3 3 3 3 3 3" xfId="5976" xr:uid="{00000000-0005-0000-0000-0000882F0000}"/>
    <cellStyle name="Normal 4 2 3 3 3 3 3 3 2" xfId="12009" xr:uid="{00000000-0005-0000-0000-0000892F0000}"/>
    <cellStyle name="Normal 4 2 3 3 3 3 3 3 2 2" xfId="43294" xr:uid="{00000000-0005-0000-0000-00008A2F0000}"/>
    <cellStyle name="Normal 4 2 3 3 3 3 3 3 2 3" xfId="29884" xr:uid="{00000000-0005-0000-0000-00008B2F0000}"/>
    <cellStyle name="Normal 4 2 3 3 3 3 3 3 3" xfId="23912" xr:uid="{00000000-0005-0000-0000-00008C2F0000}"/>
    <cellStyle name="Normal 4 2 3 3 3 3 3 3 4" xfId="34338" xr:uid="{00000000-0005-0000-0000-00008D2F0000}"/>
    <cellStyle name="Normal 4 2 3 3 3 3 3 3 5" xfId="16510" xr:uid="{00000000-0005-0000-0000-00008E2F0000}"/>
    <cellStyle name="Normal 4 2 3 3 3 3 3 4" xfId="3985" xr:uid="{00000000-0005-0000-0000-00008F2F0000}"/>
    <cellStyle name="Normal 4 2 3 3 3 3 3 4 2" xfId="36764" xr:uid="{00000000-0005-0000-0000-0000902F0000}"/>
    <cellStyle name="Normal 4 2 3 3 3 3 3 4 3" xfId="21922" xr:uid="{00000000-0005-0000-0000-0000912F0000}"/>
    <cellStyle name="Normal 4 2 3 3 3 3 3 5" xfId="8962" xr:uid="{00000000-0005-0000-0000-0000922F0000}"/>
    <cellStyle name="Normal 4 2 3 3 3 3 3 5 2" xfId="40308" xr:uid="{00000000-0005-0000-0000-0000932F0000}"/>
    <cellStyle name="Normal 4 2 3 3 3 3 3 5 3" xfId="26898" xr:uid="{00000000-0005-0000-0000-0000942F0000}"/>
    <cellStyle name="Normal 4 2 3 3 3 3 3 6" xfId="19496" xr:uid="{00000000-0005-0000-0000-0000952F0000}"/>
    <cellStyle name="Normal 4 2 3 3 3 3 3 7" xfId="32348" xr:uid="{00000000-0005-0000-0000-0000962F0000}"/>
    <cellStyle name="Normal 4 2 3 3 3 3 3 8" xfId="14520" xr:uid="{00000000-0005-0000-0000-0000972F0000}"/>
    <cellStyle name="Normal 4 2 3 3 3 3 4" xfId="1993" xr:uid="{00000000-0005-0000-0000-0000982F0000}"/>
    <cellStyle name="Normal 4 2 3 3 3 3 4 2" xfId="6411" xr:uid="{00000000-0005-0000-0000-0000992F0000}"/>
    <cellStyle name="Normal 4 2 3 3 3 3 4 2 2" xfId="12444" xr:uid="{00000000-0005-0000-0000-00009A2F0000}"/>
    <cellStyle name="Normal 4 2 3 3 3 3 4 2 2 2" xfId="43729" xr:uid="{00000000-0005-0000-0000-00009B2F0000}"/>
    <cellStyle name="Normal 4 2 3 3 3 3 4 2 2 3" xfId="30319" xr:uid="{00000000-0005-0000-0000-00009C2F0000}"/>
    <cellStyle name="Normal 4 2 3 3 3 3 4 2 3" xfId="37757" xr:uid="{00000000-0005-0000-0000-00009D2F0000}"/>
    <cellStyle name="Normal 4 2 3 3 3 3 4 2 4" xfId="24347" xr:uid="{00000000-0005-0000-0000-00009E2F0000}"/>
    <cellStyle name="Normal 4 2 3 3 3 3 4 3" xfId="9397" xr:uid="{00000000-0005-0000-0000-00009F2F0000}"/>
    <cellStyle name="Normal 4 2 3 3 3 3 4 3 2" xfId="40743" xr:uid="{00000000-0005-0000-0000-0000A02F0000}"/>
    <cellStyle name="Normal 4 2 3 3 3 3 4 3 3" xfId="27333" xr:uid="{00000000-0005-0000-0000-0000A12F0000}"/>
    <cellStyle name="Normal 4 2 3 3 3 3 4 4" xfId="19931" xr:uid="{00000000-0005-0000-0000-0000A22F0000}"/>
    <cellStyle name="Normal 4 2 3 3 3 3 4 5" xfId="34773" xr:uid="{00000000-0005-0000-0000-0000A32F0000}"/>
    <cellStyle name="Normal 4 2 3 3 3 3 4 6" xfId="16945" xr:uid="{00000000-0005-0000-0000-0000A42F0000}"/>
    <cellStyle name="Normal 4 2 3 3 3 3 5" xfId="4980" xr:uid="{00000000-0005-0000-0000-0000A52F0000}"/>
    <cellStyle name="Normal 4 2 3 3 3 3 5 2" xfId="11015" xr:uid="{00000000-0005-0000-0000-0000A62F0000}"/>
    <cellStyle name="Normal 4 2 3 3 3 3 5 2 2" xfId="42300" xr:uid="{00000000-0005-0000-0000-0000A72F0000}"/>
    <cellStyle name="Normal 4 2 3 3 3 3 5 2 3" xfId="28890" xr:uid="{00000000-0005-0000-0000-0000A82F0000}"/>
    <cellStyle name="Normal 4 2 3 3 3 3 5 3" xfId="22917" xr:uid="{00000000-0005-0000-0000-0000A92F0000}"/>
    <cellStyle name="Normal 4 2 3 3 3 3 5 4" xfId="33343" xr:uid="{00000000-0005-0000-0000-0000AA2F0000}"/>
    <cellStyle name="Normal 4 2 3 3 3 3 5 5" xfId="15515" xr:uid="{00000000-0005-0000-0000-0000AB2F0000}"/>
    <cellStyle name="Normal 4 2 3 3 3 3 6" xfId="3424" xr:uid="{00000000-0005-0000-0000-0000AC2F0000}"/>
    <cellStyle name="Normal 4 2 3 3 3 3 6 2" xfId="36203" xr:uid="{00000000-0005-0000-0000-0000AD2F0000}"/>
    <cellStyle name="Normal 4 2 3 3 3 3 6 3" xfId="21361" xr:uid="{00000000-0005-0000-0000-0000AE2F0000}"/>
    <cellStyle name="Normal 4 2 3 3 3 3 7" xfId="7967" xr:uid="{00000000-0005-0000-0000-0000AF2F0000}"/>
    <cellStyle name="Normal 4 2 3 3 3 3 7 2" xfId="39313" xr:uid="{00000000-0005-0000-0000-0000B02F0000}"/>
    <cellStyle name="Normal 4 2 3 3 3 3 7 3" xfId="25903" xr:uid="{00000000-0005-0000-0000-0000B12F0000}"/>
    <cellStyle name="Normal 4 2 3 3 3 3 8" xfId="18501" xr:uid="{00000000-0005-0000-0000-0000B22F0000}"/>
    <cellStyle name="Normal 4 2 3 3 3 3 9" xfId="31787" xr:uid="{00000000-0005-0000-0000-0000B32F0000}"/>
    <cellStyle name="Normal 4 2 3 3 3 4" xfId="645" xr:uid="{00000000-0005-0000-0000-0000B42F0000}"/>
    <cellStyle name="Normal 4 2 3 3 3 4 10" xfId="14085" xr:uid="{00000000-0005-0000-0000-0000B52F0000}"/>
    <cellStyle name="Normal 4 2 3 3 3 4 2" xfId="1079" xr:uid="{00000000-0005-0000-0000-0000B62F0000}"/>
    <cellStyle name="Normal 4 2 3 3 3 4 2 2" xfId="3115" xr:uid="{00000000-0005-0000-0000-0000B72F0000}"/>
    <cellStyle name="Normal 4 2 3 3 3 4 2 2 2" xfId="7532" xr:uid="{00000000-0005-0000-0000-0000B82F0000}"/>
    <cellStyle name="Normal 4 2 3 3 3 4 2 2 2 2" xfId="13565" xr:uid="{00000000-0005-0000-0000-0000B92F0000}"/>
    <cellStyle name="Normal 4 2 3 3 3 4 2 2 2 2 2" xfId="44850" xr:uid="{00000000-0005-0000-0000-0000BA2F0000}"/>
    <cellStyle name="Normal 4 2 3 3 3 4 2 2 2 2 3" xfId="31440" xr:uid="{00000000-0005-0000-0000-0000BB2F0000}"/>
    <cellStyle name="Normal 4 2 3 3 3 4 2 2 2 3" xfId="38878" xr:uid="{00000000-0005-0000-0000-0000BC2F0000}"/>
    <cellStyle name="Normal 4 2 3 3 3 4 2 2 2 4" xfId="25468" xr:uid="{00000000-0005-0000-0000-0000BD2F0000}"/>
    <cellStyle name="Normal 4 2 3 3 3 4 2 2 3" xfId="10518" xr:uid="{00000000-0005-0000-0000-0000BE2F0000}"/>
    <cellStyle name="Normal 4 2 3 3 3 4 2 2 3 2" xfId="41864" xr:uid="{00000000-0005-0000-0000-0000BF2F0000}"/>
    <cellStyle name="Normal 4 2 3 3 3 4 2 2 3 3" xfId="28454" xr:uid="{00000000-0005-0000-0000-0000C02F0000}"/>
    <cellStyle name="Normal 4 2 3 3 3 4 2 2 4" xfId="21052" xr:uid="{00000000-0005-0000-0000-0000C12F0000}"/>
    <cellStyle name="Normal 4 2 3 3 3 4 2 2 5" xfId="35894" xr:uid="{00000000-0005-0000-0000-0000C22F0000}"/>
    <cellStyle name="Normal 4 2 3 3 3 4 2 2 6" xfId="18066" xr:uid="{00000000-0005-0000-0000-0000C32F0000}"/>
    <cellStyle name="Normal 4 2 3 3 3 4 2 3" xfId="5540" xr:uid="{00000000-0005-0000-0000-0000C42F0000}"/>
    <cellStyle name="Normal 4 2 3 3 3 4 2 3 2" xfId="11574" xr:uid="{00000000-0005-0000-0000-0000C52F0000}"/>
    <cellStyle name="Normal 4 2 3 3 3 4 2 3 2 2" xfId="42859" xr:uid="{00000000-0005-0000-0000-0000C62F0000}"/>
    <cellStyle name="Normal 4 2 3 3 3 4 2 3 2 3" xfId="29449" xr:uid="{00000000-0005-0000-0000-0000C72F0000}"/>
    <cellStyle name="Normal 4 2 3 3 3 4 2 3 3" xfId="23477" xr:uid="{00000000-0005-0000-0000-0000C82F0000}"/>
    <cellStyle name="Normal 4 2 3 3 3 4 2 3 4" xfId="33903" xr:uid="{00000000-0005-0000-0000-0000C92F0000}"/>
    <cellStyle name="Normal 4 2 3 3 3 4 2 3 5" xfId="16075" xr:uid="{00000000-0005-0000-0000-0000CA2F0000}"/>
    <cellStyle name="Normal 4 2 3 3 3 4 2 4" xfId="4545" xr:uid="{00000000-0005-0000-0000-0000CB2F0000}"/>
    <cellStyle name="Normal 4 2 3 3 3 4 2 4 2" xfId="37324" xr:uid="{00000000-0005-0000-0000-0000CC2F0000}"/>
    <cellStyle name="Normal 4 2 3 3 3 4 2 4 3" xfId="22482" xr:uid="{00000000-0005-0000-0000-0000CD2F0000}"/>
    <cellStyle name="Normal 4 2 3 3 3 4 2 5" xfId="8527" xr:uid="{00000000-0005-0000-0000-0000CE2F0000}"/>
    <cellStyle name="Normal 4 2 3 3 3 4 2 5 2" xfId="39873" xr:uid="{00000000-0005-0000-0000-0000CF2F0000}"/>
    <cellStyle name="Normal 4 2 3 3 3 4 2 5 3" xfId="26463" xr:uid="{00000000-0005-0000-0000-0000D02F0000}"/>
    <cellStyle name="Normal 4 2 3 3 3 4 2 6" xfId="19061" xr:uid="{00000000-0005-0000-0000-0000D12F0000}"/>
    <cellStyle name="Normal 4 2 3 3 3 4 2 7" xfId="32908" xr:uid="{00000000-0005-0000-0000-0000D22F0000}"/>
    <cellStyle name="Normal 4 2 3 3 3 4 2 8" xfId="15080" xr:uid="{00000000-0005-0000-0000-0000D32F0000}"/>
    <cellStyle name="Normal 4 2 3 3 3 4 3" xfId="1684" xr:uid="{00000000-0005-0000-0000-0000D42F0000}"/>
    <cellStyle name="Normal 4 2 3 3 3 4 3 2" xfId="2681" xr:uid="{00000000-0005-0000-0000-0000D52F0000}"/>
    <cellStyle name="Normal 4 2 3 3 3 4 3 2 2" xfId="7098" xr:uid="{00000000-0005-0000-0000-0000D62F0000}"/>
    <cellStyle name="Normal 4 2 3 3 3 4 3 2 2 2" xfId="13131" xr:uid="{00000000-0005-0000-0000-0000D72F0000}"/>
    <cellStyle name="Normal 4 2 3 3 3 4 3 2 2 2 2" xfId="44416" xr:uid="{00000000-0005-0000-0000-0000D82F0000}"/>
    <cellStyle name="Normal 4 2 3 3 3 4 3 2 2 2 3" xfId="31006" xr:uid="{00000000-0005-0000-0000-0000D92F0000}"/>
    <cellStyle name="Normal 4 2 3 3 3 4 3 2 2 3" xfId="38444" xr:uid="{00000000-0005-0000-0000-0000DA2F0000}"/>
    <cellStyle name="Normal 4 2 3 3 3 4 3 2 2 4" xfId="25034" xr:uid="{00000000-0005-0000-0000-0000DB2F0000}"/>
    <cellStyle name="Normal 4 2 3 3 3 4 3 2 3" xfId="10084" xr:uid="{00000000-0005-0000-0000-0000DC2F0000}"/>
    <cellStyle name="Normal 4 2 3 3 3 4 3 2 3 2" xfId="41430" xr:uid="{00000000-0005-0000-0000-0000DD2F0000}"/>
    <cellStyle name="Normal 4 2 3 3 3 4 3 2 3 3" xfId="28020" xr:uid="{00000000-0005-0000-0000-0000DE2F0000}"/>
    <cellStyle name="Normal 4 2 3 3 3 4 3 2 4" xfId="20618" xr:uid="{00000000-0005-0000-0000-0000DF2F0000}"/>
    <cellStyle name="Normal 4 2 3 3 3 4 3 2 5" xfId="35460" xr:uid="{00000000-0005-0000-0000-0000E02F0000}"/>
    <cellStyle name="Normal 4 2 3 3 3 4 3 2 6" xfId="17632" xr:uid="{00000000-0005-0000-0000-0000E12F0000}"/>
    <cellStyle name="Normal 4 2 3 3 3 4 3 3" xfId="6102" xr:uid="{00000000-0005-0000-0000-0000E22F0000}"/>
    <cellStyle name="Normal 4 2 3 3 3 4 3 3 2" xfId="12135" xr:uid="{00000000-0005-0000-0000-0000E32F0000}"/>
    <cellStyle name="Normal 4 2 3 3 3 4 3 3 2 2" xfId="43420" xr:uid="{00000000-0005-0000-0000-0000E42F0000}"/>
    <cellStyle name="Normal 4 2 3 3 3 4 3 3 2 3" xfId="30010" xr:uid="{00000000-0005-0000-0000-0000E52F0000}"/>
    <cellStyle name="Normal 4 2 3 3 3 4 3 3 3" xfId="24038" xr:uid="{00000000-0005-0000-0000-0000E62F0000}"/>
    <cellStyle name="Normal 4 2 3 3 3 4 3 3 4" xfId="34464" xr:uid="{00000000-0005-0000-0000-0000E72F0000}"/>
    <cellStyle name="Normal 4 2 3 3 3 4 3 3 5" xfId="16636" xr:uid="{00000000-0005-0000-0000-0000E82F0000}"/>
    <cellStyle name="Normal 4 2 3 3 3 4 3 4" xfId="4111" xr:uid="{00000000-0005-0000-0000-0000E92F0000}"/>
    <cellStyle name="Normal 4 2 3 3 3 4 3 4 2" xfId="36890" xr:uid="{00000000-0005-0000-0000-0000EA2F0000}"/>
    <cellStyle name="Normal 4 2 3 3 3 4 3 4 3" xfId="22048" xr:uid="{00000000-0005-0000-0000-0000EB2F0000}"/>
    <cellStyle name="Normal 4 2 3 3 3 4 3 5" xfId="9088" xr:uid="{00000000-0005-0000-0000-0000EC2F0000}"/>
    <cellStyle name="Normal 4 2 3 3 3 4 3 5 2" xfId="40434" xr:uid="{00000000-0005-0000-0000-0000ED2F0000}"/>
    <cellStyle name="Normal 4 2 3 3 3 4 3 5 3" xfId="27024" xr:uid="{00000000-0005-0000-0000-0000EE2F0000}"/>
    <cellStyle name="Normal 4 2 3 3 3 4 3 6" xfId="19622" xr:uid="{00000000-0005-0000-0000-0000EF2F0000}"/>
    <cellStyle name="Normal 4 2 3 3 3 4 3 7" xfId="32474" xr:uid="{00000000-0005-0000-0000-0000F02F0000}"/>
    <cellStyle name="Normal 4 2 3 3 3 4 3 8" xfId="14646" xr:uid="{00000000-0005-0000-0000-0000F12F0000}"/>
    <cellStyle name="Normal 4 2 3 3 3 4 4" xfId="2119" xr:uid="{00000000-0005-0000-0000-0000F22F0000}"/>
    <cellStyle name="Normal 4 2 3 3 3 4 4 2" xfId="6537" xr:uid="{00000000-0005-0000-0000-0000F32F0000}"/>
    <cellStyle name="Normal 4 2 3 3 3 4 4 2 2" xfId="12570" xr:uid="{00000000-0005-0000-0000-0000F42F0000}"/>
    <cellStyle name="Normal 4 2 3 3 3 4 4 2 2 2" xfId="43855" xr:uid="{00000000-0005-0000-0000-0000F52F0000}"/>
    <cellStyle name="Normal 4 2 3 3 3 4 4 2 2 3" xfId="30445" xr:uid="{00000000-0005-0000-0000-0000F62F0000}"/>
    <cellStyle name="Normal 4 2 3 3 3 4 4 2 3" xfId="37883" xr:uid="{00000000-0005-0000-0000-0000F72F0000}"/>
    <cellStyle name="Normal 4 2 3 3 3 4 4 2 4" xfId="24473" xr:uid="{00000000-0005-0000-0000-0000F82F0000}"/>
    <cellStyle name="Normal 4 2 3 3 3 4 4 3" xfId="9523" xr:uid="{00000000-0005-0000-0000-0000F92F0000}"/>
    <cellStyle name="Normal 4 2 3 3 3 4 4 3 2" xfId="40869" xr:uid="{00000000-0005-0000-0000-0000FA2F0000}"/>
    <cellStyle name="Normal 4 2 3 3 3 4 4 3 3" xfId="27459" xr:uid="{00000000-0005-0000-0000-0000FB2F0000}"/>
    <cellStyle name="Normal 4 2 3 3 3 4 4 4" xfId="20057" xr:uid="{00000000-0005-0000-0000-0000FC2F0000}"/>
    <cellStyle name="Normal 4 2 3 3 3 4 4 5" xfId="34899" xr:uid="{00000000-0005-0000-0000-0000FD2F0000}"/>
    <cellStyle name="Normal 4 2 3 3 3 4 4 6" xfId="17071" xr:uid="{00000000-0005-0000-0000-0000FE2F0000}"/>
    <cellStyle name="Normal 4 2 3 3 3 4 5" xfId="5106" xr:uid="{00000000-0005-0000-0000-0000FF2F0000}"/>
    <cellStyle name="Normal 4 2 3 3 3 4 5 2" xfId="11141" xr:uid="{00000000-0005-0000-0000-000000300000}"/>
    <cellStyle name="Normal 4 2 3 3 3 4 5 2 2" xfId="42426" xr:uid="{00000000-0005-0000-0000-000001300000}"/>
    <cellStyle name="Normal 4 2 3 3 3 4 5 2 3" xfId="29016" xr:uid="{00000000-0005-0000-0000-000002300000}"/>
    <cellStyle name="Normal 4 2 3 3 3 4 5 3" xfId="23043" xr:uid="{00000000-0005-0000-0000-000003300000}"/>
    <cellStyle name="Normal 4 2 3 3 3 4 5 4" xfId="33469" xr:uid="{00000000-0005-0000-0000-000004300000}"/>
    <cellStyle name="Normal 4 2 3 3 3 4 5 5" xfId="15641" xr:uid="{00000000-0005-0000-0000-000005300000}"/>
    <cellStyle name="Normal 4 2 3 3 3 4 6" xfId="3550" xr:uid="{00000000-0005-0000-0000-000006300000}"/>
    <cellStyle name="Normal 4 2 3 3 3 4 6 2" xfId="36329" xr:uid="{00000000-0005-0000-0000-000007300000}"/>
    <cellStyle name="Normal 4 2 3 3 3 4 6 3" xfId="21487" xr:uid="{00000000-0005-0000-0000-000008300000}"/>
    <cellStyle name="Normal 4 2 3 3 3 4 7" xfId="8093" xr:uid="{00000000-0005-0000-0000-000009300000}"/>
    <cellStyle name="Normal 4 2 3 3 3 4 7 2" xfId="39439" xr:uid="{00000000-0005-0000-0000-00000A300000}"/>
    <cellStyle name="Normal 4 2 3 3 3 4 7 3" xfId="26029" xr:uid="{00000000-0005-0000-0000-00000B300000}"/>
    <cellStyle name="Normal 4 2 3 3 3 4 8" xfId="18627" xr:uid="{00000000-0005-0000-0000-00000C300000}"/>
    <cellStyle name="Normal 4 2 3 3 3 4 9" xfId="31913" xr:uid="{00000000-0005-0000-0000-00000D300000}"/>
    <cellStyle name="Normal 4 2 3 3 3 5" xfId="297" xr:uid="{00000000-0005-0000-0000-00000E300000}"/>
    <cellStyle name="Normal 4 2 3 3 3 5 2" xfId="1352" xr:uid="{00000000-0005-0000-0000-00000F300000}"/>
    <cellStyle name="Normal 4 2 3 3 3 5 2 2" xfId="5770" xr:uid="{00000000-0005-0000-0000-000010300000}"/>
    <cellStyle name="Normal 4 2 3 3 3 5 2 2 2" xfId="11803" xr:uid="{00000000-0005-0000-0000-000011300000}"/>
    <cellStyle name="Normal 4 2 3 3 3 5 2 2 2 2" xfId="43088" xr:uid="{00000000-0005-0000-0000-000012300000}"/>
    <cellStyle name="Normal 4 2 3 3 3 5 2 2 2 3" xfId="29678" xr:uid="{00000000-0005-0000-0000-000013300000}"/>
    <cellStyle name="Normal 4 2 3 3 3 5 2 2 3" xfId="37427" xr:uid="{00000000-0005-0000-0000-000014300000}"/>
    <cellStyle name="Normal 4 2 3 3 3 5 2 2 4" xfId="23706" xr:uid="{00000000-0005-0000-0000-000015300000}"/>
    <cellStyle name="Normal 4 2 3 3 3 5 2 3" xfId="8756" xr:uid="{00000000-0005-0000-0000-000016300000}"/>
    <cellStyle name="Normal 4 2 3 3 3 5 2 3 2" xfId="40102" xr:uid="{00000000-0005-0000-0000-000017300000}"/>
    <cellStyle name="Normal 4 2 3 3 3 5 2 3 3" xfId="26692" xr:uid="{00000000-0005-0000-0000-000018300000}"/>
    <cellStyle name="Normal 4 2 3 3 3 5 2 4" xfId="19290" xr:uid="{00000000-0005-0000-0000-000019300000}"/>
    <cellStyle name="Normal 4 2 3 3 3 5 2 5" xfId="34132" xr:uid="{00000000-0005-0000-0000-00001A300000}"/>
    <cellStyle name="Normal 4 2 3 3 3 5 2 6" xfId="16304" xr:uid="{00000000-0005-0000-0000-00001B300000}"/>
    <cellStyle name="Normal 4 2 3 3 3 5 3" xfId="2349" xr:uid="{00000000-0005-0000-0000-00001C300000}"/>
    <cellStyle name="Normal 4 2 3 3 3 5 3 2" xfId="6766" xr:uid="{00000000-0005-0000-0000-00001D300000}"/>
    <cellStyle name="Normal 4 2 3 3 3 5 3 2 2" xfId="12799" xr:uid="{00000000-0005-0000-0000-00001E300000}"/>
    <cellStyle name="Normal 4 2 3 3 3 5 3 2 2 2" xfId="44084" xr:uid="{00000000-0005-0000-0000-00001F300000}"/>
    <cellStyle name="Normal 4 2 3 3 3 5 3 2 2 3" xfId="30674" xr:uid="{00000000-0005-0000-0000-000020300000}"/>
    <cellStyle name="Normal 4 2 3 3 3 5 3 2 3" xfId="38112" xr:uid="{00000000-0005-0000-0000-000021300000}"/>
    <cellStyle name="Normal 4 2 3 3 3 5 3 2 4" xfId="24702" xr:uid="{00000000-0005-0000-0000-000022300000}"/>
    <cellStyle name="Normal 4 2 3 3 3 5 3 3" xfId="9752" xr:uid="{00000000-0005-0000-0000-000023300000}"/>
    <cellStyle name="Normal 4 2 3 3 3 5 3 3 2" xfId="41098" xr:uid="{00000000-0005-0000-0000-000024300000}"/>
    <cellStyle name="Normal 4 2 3 3 3 5 3 3 3" xfId="27688" xr:uid="{00000000-0005-0000-0000-000025300000}"/>
    <cellStyle name="Normal 4 2 3 3 3 5 3 4" xfId="20286" xr:uid="{00000000-0005-0000-0000-000026300000}"/>
    <cellStyle name="Normal 4 2 3 3 3 5 3 5" xfId="35128" xr:uid="{00000000-0005-0000-0000-000027300000}"/>
    <cellStyle name="Normal 4 2 3 3 3 5 3 6" xfId="17300" xr:uid="{00000000-0005-0000-0000-000028300000}"/>
    <cellStyle name="Normal 4 2 3 3 3 5 4" xfId="4774" xr:uid="{00000000-0005-0000-0000-000029300000}"/>
    <cellStyle name="Normal 4 2 3 3 3 5 4 2" xfId="10808" xr:uid="{00000000-0005-0000-0000-00002A300000}"/>
    <cellStyle name="Normal 4 2 3 3 3 5 4 2 2" xfId="42095" xr:uid="{00000000-0005-0000-0000-00002B300000}"/>
    <cellStyle name="Normal 4 2 3 3 3 5 4 2 3" xfId="28685" xr:uid="{00000000-0005-0000-0000-00002C300000}"/>
    <cellStyle name="Normal 4 2 3 3 3 5 4 3" xfId="22711" xr:uid="{00000000-0005-0000-0000-00002D300000}"/>
    <cellStyle name="Normal 4 2 3 3 3 5 4 4" xfId="33137" xr:uid="{00000000-0005-0000-0000-00002E300000}"/>
    <cellStyle name="Normal 4 2 3 3 3 5 4 5" xfId="15309" xr:uid="{00000000-0005-0000-0000-00002F300000}"/>
    <cellStyle name="Normal 4 2 3 3 3 5 5" xfId="3779" xr:uid="{00000000-0005-0000-0000-000030300000}"/>
    <cellStyle name="Normal 4 2 3 3 3 5 5 2" xfId="36558" xr:uid="{00000000-0005-0000-0000-000031300000}"/>
    <cellStyle name="Normal 4 2 3 3 3 5 5 3" xfId="21716" xr:uid="{00000000-0005-0000-0000-000032300000}"/>
    <cellStyle name="Normal 4 2 3 3 3 5 6" xfId="7761" xr:uid="{00000000-0005-0000-0000-000033300000}"/>
    <cellStyle name="Normal 4 2 3 3 3 5 6 2" xfId="39107" xr:uid="{00000000-0005-0000-0000-000034300000}"/>
    <cellStyle name="Normal 4 2 3 3 3 5 6 3" xfId="25697" xr:uid="{00000000-0005-0000-0000-000035300000}"/>
    <cellStyle name="Normal 4 2 3 3 3 5 7" xfId="18295" xr:uid="{00000000-0005-0000-0000-000036300000}"/>
    <cellStyle name="Normal 4 2 3 3 3 5 8" xfId="32142" xr:uid="{00000000-0005-0000-0000-000037300000}"/>
    <cellStyle name="Normal 4 2 3 3 3 5 9" xfId="14314" xr:uid="{00000000-0005-0000-0000-000038300000}"/>
    <cellStyle name="Normal 4 2 3 3 3 6" xfId="747" xr:uid="{00000000-0005-0000-0000-000039300000}"/>
    <cellStyle name="Normal 4 2 3 3 3 6 2" xfId="2783" xr:uid="{00000000-0005-0000-0000-00003A300000}"/>
    <cellStyle name="Normal 4 2 3 3 3 6 2 2" xfId="7200" xr:uid="{00000000-0005-0000-0000-00003B300000}"/>
    <cellStyle name="Normal 4 2 3 3 3 6 2 2 2" xfId="13233" xr:uid="{00000000-0005-0000-0000-00003C300000}"/>
    <cellStyle name="Normal 4 2 3 3 3 6 2 2 2 2" xfId="44518" xr:uid="{00000000-0005-0000-0000-00003D300000}"/>
    <cellStyle name="Normal 4 2 3 3 3 6 2 2 2 3" xfId="31108" xr:uid="{00000000-0005-0000-0000-00003E300000}"/>
    <cellStyle name="Normal 4 2 3 3 3 6 2 2 3" xfId="38546" xr:uid="{00000000-0005-0000-0000-00003F300000}"/>
    <cellStyle name="Normal 4 2 3 3 3 6 2 2 4" xfId="25136" xr:uid="{00000000-0005-0000-0000-000040300000}"/>
    <cellStyle name="Normal 4 2 3 3 3 6 2 3" xfId="10186" xr:uid="{00000000-0005-0000-0000-000041300000}"/>
    <cellStyle name="Normal 4 2 3 3 3 6 2 3 2" xfId="41532" xr:uid="{00000000-0005-0000-0000-000042300000}"/>
    <cellStyle name="Normal 4 2 3 3 3 6 2 3 3" xfId="28122" xr:uid="{00000000-0005-0000-0000-000043300000}"/>
    <cellStyle name="Normal 4 2 3 3 3 6 2 4" xfId="20720" xr:uid="{00000000-0005-0000-0000-000044300000}"/>
    <cellStyle name="Normal 4 2 3 3 3 6 2 5" xfId="35562" xr:uid="{00000000-0005-0000-0000-000045300000}"/>
    <cellStyle name="Normal 4 2 3 3 3 6 2 6" xfId="17734" xr:uid="{00000000-0005-0000-0000-000046300000}"/>
    <cellStyle name="Normal 4 2 3 3 3 6 3" xfId="5208" xr:uid="{00000000-0005-0000-0000-000047300000}"/>
    <cellStyle name="Normal 4 2 3 3 3 6 3 2" xfId="11243" xr:uid="{00000000-0005-0000-0000-000048300000}"/>
    <cellStyle name="Normal 4 2 3 3 3 6 3 2 2" xfId="42528" xr:uid="{00000000-0005-0000-0000-000049300000}"/>
    <cellStyle name="Normal 4 2 3 3 3 6 3 2 3" xfId="29118" xr:uid="{00000000-0005-0000-0000-00004A300000}"/>
    <cellStyle name="Normal 4 2 3 3 3 6 3 3" xfId="23145" xr:uid="{00000000-0005-0000-0000-00004B300000}"/>
    <cellStyle name="Normal 4 2 3 3 3 6 3 4" xfId="33571" xr:uid="{00000000-0005-0000-0000-00004C300000}"/>
    <cellStyle name="Normal 4 2 3 3 3 6 3 5" xfId="15743" xr:uid="{00000000-0005-0000-0000-00004D300000}"/>
    <cellStyle name="Normal 4 2 3 3 3 6 4" xfId="4213" xr:uid="{00000000-0005-0000-0000-00004E300000}"/>
    <cellStyle name="Normal 4 2 3 3 3 6 4 2" xfId="36992" xr:uid="{00000000-0005-0000-0000-00004F300000}"/>
    <cellStyle name="Normal 4 2 3 3 3 6 4 3" xfId="22150" xr:uid="{00000000-0005-0000-0000-000050300000}"/>
    <cellStyle name="Normal 4 2 3 3 3 6 5" xfId="8195" xr:uid="{00000000-0005-0000-0000-000051300000}"/>
    <cellStyle name="Normal 4 2 3 3 3 6 5 2" xfId="39541" xr:uid="{00000000-0005-0000-0000-000052300000}"/>
    <cellStyle name="Normal 4 2 3 3 3 6 5 3" xfId="26131" xr:uid="{00000000-0005-0000-0000-000053300000}"/>
    <cellStyle name="Normal 4 2 3 3 3 6 6" xfId="18729" xr:uid="{00000000-0005-0000-0000-000054300000}"/>
    <cellStyle name="Normal 4 2 3 3 3 6 7" xfId="32576" xr:uid="{00000000-0005-0000-0000-000055300000}"/>
    <cellStyle name="Normal 4 2 3 3 3 6 8" xfId="14748" xr:uid="{00000000-0005-0000-0000-000056300000}"/>
    <cellStyle name="Normal 4 2 3 3 3 7" xfId="1250" xr:uid="{00000000-0005-0000-0000-000057300000}"/>
    <cellStyle name="Normal 4 2 3 3 3 7 2" xfId="2247" xr:uid="{00000000-0005-0000-0000-000058300000}"/>
    <cellStyle name="Normal 4 2 3 3 3 7 2 2" xfId="6664" xr:uid="{00000000-0005-0000-0000-000059300000}"/>
    <cellStyle name="Normal 4 2 3 3 3 7 2 2 2" xfId="12697" xr:uid="{00000000-0005-0000-0000-00005A300000}"/>
    <cellStyle name="Normal 4 2 3 3 3 7 2 2 2 2" xfId="43982" xr:uid="{00000000-0005-0000-0000-00005B300000}"/>
    <cellStyle name="Normal 4 2 3 3 3 7 2 2 2 3" xfId="30572" xr:uid="{00000000-0005-0000-0000-00005C300000}"/>
    <cellStyle name="Normal 4 2 3 3 3 7 2 2 3" xfId="38010" xr:uid="{00000000-0005-0000-0000-00005D300000}"/>
    <cellStyle name="Normal 4 2 3 3 3 7 2 2 4" xfId="24600" xr:uid="{00000000-0005-0000-0000-00005E300000}"/>
    <cellStyle name="Normal 4 2 3 3 3 7 2 3" xfId="9650" xr:uid="{00000000-0005-0000-0000-00005F300000}"/>
    <cellStyle name="Normal 4 2 3 3 3 7 2 3 2" xfId="40996" xr:uid="{00000000-0005-0000-0000-000060300000}"/>
    <cellStyle name="Normal 4 2 3 3 3 7 2 3 3" xfId="27586" xr:uid="{00000000-0005-0000-0000-000061300000}"/>
    <cellStyle name="Normal 4 2 3 3 3 7 2 4" xfId="20184" xr:uid="{00000000-0005-0000-0000-000062300000}"/>
    <cellStyle name="Normal 4 2 3 3 3 7 2 5" xfId="35026" xr:uid="{00000000-0005-0000-0000-000063300000}"/>
    <cellStyle name="Normal 4 2 3 3 3 7 2 6" xfId="17198" xr:uid="{00000000-0005-0000-0000-000064300000}"/>
    <cellStyle name="Normal 4 2 3 3 3 7 3" xfId="5668" xr:uid="{00000000-0005-0000-0000-000065300000}"/>
    <cellStyle name="Normal 4 2 3 3 3 7 3 2" xfId="11701" xr:uid="{00000000-0005-0000-0000-000066300000}"/>
    <cellStyle name="Normal 4 2 3 3 3 7 3 2 2" xfId="42986" xr:uid="{00000000-0005-0000-0000-000067300000}"/>
    <cellStyle name="Normal 4 2 3 3 3 7 3 2 3" xfId="29576" xr:uid="{00000000-0005-0000-0000-000068300000}"/>
    <cellStyle name="Normal 4 2 3 3 3 7 3 3" xfId="23604" xr:uid="{00000000-0005-0000-0000-000069300000}"/>
    <cellStyle name="Normal 4 2 3 3 3 7 3 4" xfId="34030" xr:uid="{00000000-0005-0000-0000-00006A300000}"/>
    <cellStyle name="Normal 4 2 3 3 3 7 3 5" xfId="16202" xr:uid="{00000000-0005-0000-0000-00006B300000}"/>
    <cellStyle name="Normal 4 2 3 3 3 7 4" xfId="3677" xr:uid="{00000000-0005-0000-0000-00006C300000}"/>
    <cellStyle name="Normal 4 2 3 3 3 7 4 2" xfId="36456" xr:uid="{00000000-0005-0000-0000-00006D300000}"/>
    <cellStyle name="Normal 4 2 3 3 3 7 4 3" xfId="21614" xr:uid="{00000000-0005-0000-0000-00006E300000}"/>
    <cellStyle name="Normal 4 2 3 3 3 7 5" xfId="8654" xr:uid="{00000000-0005-0000-0000-00006F300000}"/>
    <cellStyle name="Normal 4 2 3 3 3 7 5 2" xfId="40000" xr:uid="{00000000-0005-0000-0000-000070300000}"/>
    <cellStyle name="Normal 4 2 3 3 3 7 5 3" xfId="26590" xr:uid="{00000000-0005-0000-0000-000071300000}"/>
    <cellStyle name="Normal 4 2 3 3 3 7 6" xfId="19188" xr:uid="{00000000-0005-0000-0000-000072300000}"/>
    <cellStyle name="Normal 4 2 3 3 3 7 7" xfId="32040" xr:uid="{00000000-0005-0000-0000-000073300000}"/>
    <cellStyle name="Normal 4 2 3 3 3 7 8" xfId="14212" xr:uid="{00000000-0005-0000-0000-000074300000}"/>
    <cellStyle name="Normal 4 2 3 3 3 8" xfId="1787" xr:uid="{00000000-0005-0000-0000-000075300000}"/>
    <cellStyle name="Normal 4 2 3 3 3 8 2" xfId="6205" xr:uid="{00000000-0005-0000-0000-000076300000}"/>
    <cellStyle name="Normal 4 2 3 3 3 8 2 2" xfId="12238" xr:uid="{00000000-0005-0000-0000-000077300000}"/>
    <cellStyle name="Normal 4 2 3 3 3 8 2 2 2" xfId="43523" xr:uid="{00000000-0005-0000-0000-000078300000}"/>
    <cellStyle name="Normal 4 2 3 3 3 8 2 2 3" xfId="30113" xr:uid="{00000000-0005-0000-0000-000079300000}"/>
    <cellStyle name="Normal 4 2 3 3 3 8 2 3" xfId="37551" xr:uid="{00000000-0005-0000-0000-00007A300000}"/>
    <cellStyle name="Normal 4 2 3 3 3 8 2 4" xfId="24141" xr:uid="{00000000-0005-0000-0000-00007B300000}"/>
    <cellStyle name="Normal 4 2 3 3 3 8 3" xfId="9191" xr:uid="{00000000-0005-0000-0000-00007C300000}"/>
    <cellStyle name="Normal 4 2 3 3 3 8 3 2" xfId="40537" xr:uid="{00000000-0005-0000-0000-00007D300000}"/>
    <cellStyle name="Normal 4 2 3 3 3 8 3 3" xfId="27127" xr:uid="{00000000-0005-0000-0000-00007E300000}"/>
    <cellStyle name="Normal 4 2 3 3 3 8 4" xfId="19725" xr:uid="{00000000-0005-0000-0000-00007F300000}"/>
    <cellStyle name="Normal 4 2 3 3 3 8 5" xfId="34567" xr:uid="{00000000-0005-0000-0000-000080300000}"/>
    <cellStyle name="Normal 4 2 3 3 3 8 6" xfId="16739" xr:uid="{00000000-0005-0000-0000-000081300000}"/>
    <cellStyle name="Normal 4 2 3 3 3 9" xfId="4672" xr:uid="{00000000-0005-0000-0000-000082300000}"/>
    <cellStyle name="Normal 4 2 3 3 3 9 2" xfId="10706" xr:uid="{00000000-0005-0000-0000-000083300000}"/>
    <cellStyle name="Normal 4 2 3 3 3 9 2 2" xfId="41993" xr:uid="{00000000-0005-0000-0000-000084300000}"/>
    <cellStyle name="Normal 4 2 3 3 3 9 2 3" xfId="28583" xr:uid="{00000000-0005-0000-0000-000085300000}"/>
    <cellStyle name="Normal 4 2 3 3 3 9 3" xfId="22609" xr:uid="{00000000-0005-0000-0000-000086300000}"/>
    <cellStyle name="Normal 4 2 3 3 3 9 4" xfId="33035" xr:uid="{00000000-0005-0000-0000-000087300000}"/>
    <cellStyle name="Normal 4 2 3 3 3 9 5" xfId="15207" xr:uid="{00000000-0005-0000-0000-000088300000}"/>
    <cellStyle name="Normal 4 2 3 3 4" xfId="219" xr:uid="{00000000-0005-0000-0000-000089300000}"/>
    <cellStyle name="Normal 4 2 3 3 4 10" xfId="3242" xr:uid="{00000000-0005-0000-0000-00008A300000}"/>
    <cellStyle name="Normal 4 2 3 3 4 10 2" xfId="36021" xr:uid="{00000000-0005-0000-0000-00008B300000}"/>
    <cellStyle name="Normal 4 2 3 3 4 10 3" xfId="21179" xr:uid="{00000000-0005-0000-0000-00008C300000}"/>
    <cellStyle name="Normal 4 2 3 3 4 11" xfId="7683" xr:uid="{00000000-0005-0000-0000-00008D300000}"/>
    <cellStyle name="Normal 4 2 3 3 4 11 2" xfId="39029" xr:uid="{00000000-0005-0000-0000-00008E300000}"/>
    <cellStyle name="Normal 4 2 3 3 4 11 3" xfId="25619" xr:uid="{00000000-0005-0000-0000-00008F300000}"/>
    <cellStyle name="Normal 4 2 3 3 4 12" xfId="18217" xr:uid="{00000000-0005-0000-0000-000090300000}"/>
    <cellStyle name="Normal 4 2 3 3 4 13" xfId="31605" xr:uid="{00000000-0005-0000-0000-000091300000}"/>
    <cellStyle name="Normal 4 2 3 3 4 14" xfId="13777" xr:uid="{00000000-0005-0000-0000-000092300000}"/>
    <cellStyle name="Normal 4 2 3 3 4 2" xfId="441" xr:uid="{00000000-0005-0000-0000-000093300000}"/>
    <cellStyle name="Normal 4 2 3 3 4 2 10" xfId="13881" xr:uid="{00000000-0005-0000-0000-000094300000}"/>
    <cellStyle name="Normal 4 2 3 3 4 2 2" xfId="875" xr:uid="{00000000-0005-0000-0000-000095300000}"/>
    <cellStyle name="Normal 4 2 3 3 4 2 2 2" xfId="2911" xr:uid="{00000000-0005-0000-0000-000096300000}"/>
    <cellStyle name="Normal 4 2 3 3 4 2 2 2 2" xfId="7328" xr:uid="{00000000-0005-0000-0000-000097300000}"/>
    <cellStyle name="Normal 4 2 3 3 4 2 2 2 2 2" xfId="13361" xr:uid="{00000000-0005-0000-0000-000098300000}"/>
    <cellStyle name="Normal 4 2 3 3 4 2 2 2 2 2 2" xfId="44646" xr:uid="{00000000-0005-0000-0000-000099300000}"/>
    <cellStyle name="Normal 4 2 3 3 4 2 2 2 2 2 3" xfId="31236" xr:uid="{00000000-0005-0000-0000-00009A300000}"/>
    <cellStyle name="Normal 4 2 3 3 4 2 2 2 2 3" xfId="38674" xr:uid="{00000000-0005-0000-0000-00009B300000}"/>
    <cellStyle name="Normal 4 2 3 3 4 2 2 2 2 4" xfId="25264" xr:uid="{00000000-0005-0000-0000-00009C300000}"/>
    <cellStyle name="Normal 4 2 3 3 4 2 2 2 3" xfId="10314" xr:uid="{00000000-0005-0000-0000-00009D300000}"/>
    <cellStyle name="Normal 4 2 3 3 4 2 2 2 3 2" xfId="41660" xr:uid="{00000000-0005-0000-0000-00009E300000}"/>
    <cellStyle name="Normal 4 2 3 3 4 2 2 2 3 3" xfId="28250" xr:uid="{00000000-0005-0000-0000-00009F300000}"/>
    <cellStyle name="Normal 4 2 3 3 4 2 2 2 4" xfId="20848" xr:uid="{00000000-0005-0000-0000-0000A0300000}"/>
    <cellStyle name="Normal 4 2 3 3 4 2 2 2 5" xfId="35690" xr:uid="{00000000-0005-0000-0000-0000A1300000}"/>
    <cellStyle name="Normal 4 2 3 3 4 2 2 2 6" xfId="17862" xr:uid="{00000000-0005-0000-0000-0000A2300000}"/>
    <cellStyle name="Normal 4 2 3 3 4 2 2 3" xfId="5336" xr:uid="{00000000-0005-0000-0000-0000A3300000}"/>
    <cellStyle name="Normal 4 2 3 3 4 2 2 3 2" xfId="11370" xr:uid="{00000000-0005-0000-0000-0000A4300000}"/>
    <cellStyle name="Normal 4 2 3 3 4 2 2 3 2 2" xfId="42655" xr:uid="{00000000-0005-0000-0000-0000A5300000}"/>
    <cellStyle name="Normal 4 2 3 3 4 2 2 3 2 3" xfId="29245" xr:uid="{00000000-0005-0000-0000-0000A6300000}"/>
    <cellStyle name="Normal 4 2 3 3 4 2 2 3 3" xfId="23273" xr:uid="{00000000-0005-0000-0000-0000A7300000}"/>
    <cellStyle name="Normal 4 2 3 3 4 2 2 3 4" xfId="33699" xr:uid="{00000000-0005-0000-0000-0000A8300000}"/>
    <cellStyle name="Normal 4 2 3 3 4 2 2 3 5" xfId="15871" xr:uid="{00000000-0005-0000-0000-0000A9300000}"/>
    <cellStyle name="Normal 4 2 3 3 4 2 2 4" xfId="4341" xr:uid="{00000000-0005-0000-0000-0000AA300000}"/>
    <cellStyle name="Normal 4 2 3 3 4 2 2 4 2" xfId="37120" xr:uid="{00000000-0005-0000-0000-0000AB300000}"/>
    <cellStyle name="Normal 4 2 3 3 4 2 2 4 3" xfId="22278" xr:uid="{00000000-0005-0000-0000-0000AC300000}"/>
    <cellStyle name="Normal 4 2 3 3 4 2 2 5" xfId="8323" xr:uid="{00000000-0005-0000-0000-0000AD300000}"/>
    <cellStyle name="Normal 4 2 3 3 4 2 2 5 2" xfId="39669" xr:uid="{00000000-0005-0000-0000-0000AE300000}"/>
    <cellStyle name="Normal 4 2 3 3 4 2 2 5 3" xfId="26259" xr:uid="{00000000-0005-0000-0000-0000AF300000}"/>
    <cellStyle name="Normal 4 2 3 3 4 2 2 6" xfId="18857" xr:uid="{00000000-0005-0000-0000-0000B0300000}"/>
    <cellStyle name="Normal 4 2 3 3 4 2 2 7" xfId="32704" xr:uid="{00000000-0005-0000-0000-0000B1300000}"/>
    <cellStyle name="Normal 4 2 3 3 4 2 2 8" xfId="14876" xr:uid="{00000000-0005-0000-0000-0000B2300000}"/>
    <cellStyle name="Normal 4 2 3 3 4 2 3" xfId="1480" xr:uid="{00000000-0005-0000-0000-0000B3300000}"/>
    <cellStyle name="Normal 4 2 3 3 4 2 3 2" xfId="2477" xr:uid="{00000000-0005-0000-0000-0000B4300000}"/>
    <cellStyle name="Normal 4 2 3 3 4 2 3 2 2" xfId="6894" xr:uid="{00000000-0005-0000-0000-0000B5300000}"/>
    <cellStyle name="Normal 4 2 3 3 4 2 3 2 2 2" xfId="12927" xr:uid="{00000000-0005-0000-0000-0000B6300000}"/>
    <cellStyle name="Normal 4 2 3 3 4 2 3 2 2 2 2" xfId="44212" xr:uid="{00000000-0005-0000-0000-0000B7300000}"/>
    <cellStyle name="Normal 4 2 3 3 4 2 3 2 2 2 3" xfId="30802" xr:uid="{00000000-0005-0000-0000-0000B8300000}"/>
    <cellStyle name="Normal 4 2 3 3 4 2 3 2 2 3" xfId="38240" xr:uid="{00000000-0005-0000-0000-0000B9300000}"/>
    <cellStyle name="Normal 4 2 3 3 4 2 3 2 2 4" xfId="24830" xr:uid="{00000000-0005-0000-0000-0000BA300000}"/>
    <cellStyle name="Normal 4 2 3 3 4 2 3 2 3" xfId="9880" xr:uid="{00000000-0005-0000-0000-0000BB300000}"/>
    <cellStyle name="Normal 4 2 3 3 4 2 3 2 3 2" xfId="41226" xr:uid="{00000000-0005-0000-0000-0000BC300000}"/>
    <cellStyle name="Normal 4 2 3 3 4 2 3 2 3 3" xfId="27816" xr:uid="{00000000-0005-0000-0000-0000BD300000}"/>
    <cellStyle name="Normal 4 2 3 3 4 2 3 2 4" xfId="20414" xr:uid="{00000000-0005-0000-0000-0000BE300000}"/>
    <cellStyle name="Normal 4 2 3 3 4 2 3 2 5" xfId="35256" xr:uid="{00000000-0005-0000-0000-0000BF300000}"/>
    <cellStyle name="Normal 4 2 3 3 4 2 3 2 6" xfId="17428" xr:uid="{00000000-0005-0000-0000-0000C0300000}"/>
    <cellStyle name="Normal 4 2 3 3 4 2 3 3" xfId="5898" xr:uid="{00000000-0005-0000-0000-0000C1300000}"/>
    <cellStyle name="Normal 4 2 3 3 4 2 3 3 2" xfId="11931" xr:uid="{00000000-0005-0000-0000-0000C2300000}"/>
    <cellStyle name="Normal 4 2 3 3 4 2 3 3 2 2" xfId="43216" xr:uid="{00000000-0005-0000-0000-0000C3300000}"/>
    <cellStyle name="Normal 4 2 3 3 4 2 3 3 2 3" xfId="29806" xr:uid="{00000000-0005-0000-0000-0000C4300000}"/>
    <cellStyle name="Normal 4 2 3 3 4 2 3 3 3" xfId="23834" xr:uid="{00000000-0005-0000-0000-0000C5300000}"/>
    <cellStyle name="Normal 4 2 3 3 4 2 3 3 4" xfId="34260" xr:uid="{00000000-0005-0000-0000-0000C6300000}"/>
    <cellStyle name="Normal 4 2 3 3 4 2 3 3 5" xfId="16432" xr:uid="{00000000-0005-0000-0000-0000C7300000}"/>
    <cellStyle name="Normal 4 2 3 3 4 2 3 4" xfId="3907" xr:uid="{00000000-0005-0000-0000-0000C8300000}"/>
    <cellStyle name="Normal 4 2 3 3 4 2 3 4 2" xfId="36686" xr:uid="{00000000-0005-0000-0000-0000C9300000}"/>
    <cellStyle name="Normal 4 2 3 3 4 2 3 4 3" xfId="21844" xr:uid="{00000000-0005-0000-0000-0000CA300000}"/>
    <cellStyle name="Normal 4 2 3 3 4 2 3 5" xfId="8884" xr:uid="{00000000-0005-0000-0000-0000CB300000}"/>
    <cellStyle name="Normal 4 2 3 3 4 2 3 5 2" xfId="40230" xr:uid="{00000000-0005-0000-0000-0000CC300000}"/>
    <cellStyle name="Normal 4 2 3 3 4 2 3 5 3" xfId="26820" xr:uid="{00000000-0005-0000-0000-0000CD300000}"/>
    <cellStyle name="Normal 4 2 3 3 4 2 3 6" xfId="19418" xr:uid="{00000000-0005-0000-0000-0000CE300000}"/>
    <cellStyle name="Normal 4 2 3 3 4 2 3 7" xfId="32270" xr:uid="{00000000-0005-0000-0000-0000CF300000}"/>
    <cellStyle name="Normal 4 2 3 3 4 2 3 8" xfId="14442" xr:uid="{00000000-0005-0000-0000-0000D0300000}"/>
    <cellStyle name="Normal 4 2 3 3 4 2 4" xfId="1915" xr:uid="{00000000-0005-0000-0000-0000D1300000}"/>
    <cellStyle name="Normal 4 2 3 3 4 2 4 2" xfId="6333" xr:uid="{00000000-0005-0000-0000-0000D2300000}"/>
    <cellStyle name="Normal 4 2 3 3 4 2 4 2 2" xfId="12366" xr:uid="{00000000-0005-0000-0000-0000D3300000}"/>
    <cellStyle name="Normal 4 2 3 3 4 2 4 2 2 2" xfId="43651" xr:uid="{00000000-0005-0000-0000-0000D4300000}"/>
    <cellStyle name="Normal 4 2 3 3 4 2 4 2 2 3" xfId="30241" xr:uid="{00000000-0005-0000-0000-0000D5300000}"/>
    <cellStyle name="Normal 4 2 3 3 4 2 4 2 3" xfId="37679" xr:uid="{00000000-0005-0000-0000-0000D6300000}"/>
    <cellStyle name="Normal 4 2 3 3 4 2 4 2 4" xfId="24269" xr:uid="{00000000-0005-0000-0000-0000D7300000}"/>
    <cellStyle name="Normal 4 2 3 3 4 2 4 3" xfId="9319" xr:uid="{00000000-0005-0000-0000-0000D8300000}"/>
    <cellStyle name="Normal 4 2 3 3 4 2 4 3 2" xfId="40665" xr:uid="{00000000-0005-0000-0000-0000D9300000}"/>
    <cellStyle name="Normal 4 2 3 3 4 2 4 3 3" xfId="27255" xr:uid="{00000000-0005-0000-0000-0000DA300000}"/>
    <cellStyle name="Normal 4 2 3 3 4 2 4 4" xfId="19853" xr:uid="{00000000-0005-0000-0000-0000DB300000}"/>
    <cellStyle name="Normal 4 2 3 3 4 2 4 5" xfId="34695" xr:uid="{00000000-0005-0000-0000-0000DC300000}"/>
    <cellStyle name="Normal 4 2 3 3 4 2 4 6" xfId="16867" xr:uid="{00000000-0005-0000-0000-0000DD300000}"/>
    <cellStyle name="Normal 4 2 3 3 4 2 5" xfId="4902" xr:uid="{00000000-0005-0000-0000-0000DE300000}"/>
    <cellStyle name="Normal 4 2 3 3 4 2 5 2" xfId="10937" xr:uid="{00000000-0005-0000-0000-0000DF300000}"/>
    <cellStyle name="Normal 4 2 3 3 4 2 5 2 2" xfId="42222" xr:uid="{00000000-0005-0000-0000-0000E0300000}"/>
    <cellStyle name="Normal 4 2 3 3 4 2 5 2 3" xfId="28812" xr:uid="{00000000-0005-0000-0000-0000E1300000}"/>
    <cellStyle name="Normal 4 2 3 3 4 2 5 3" xfId="22839" xr:uid="{00000000-0005-0000-0000-0000E2300000}"/>
    <cellStyle name="Normal 4 2 3 3 4 2 5 4" xfId="33265" xr:uid="{00000000-0005-0000-0000-0000E3300000}"/>
    <cellStyle name="Normal 4 2 3 3 4 2 5 5" xfId="15437" xr:uid="{00000000-0005-0000-0000-0000E4300000}"/>
    <cellStyle name="Normal 4 2 3 3 4 2 6" xfId="3346" xr:uid="{00000000-0005-0000-0000-0000E5300000}"/>
    <cellStyle name="Normal 4 2 3 3 4 2 6 2" xfId="36125" xr:uid="{00000000-0005-0000-0000-0000E6300000}"/>
    <cellStyle name="Normal 4 2 3 3 4 2 6 3" xfId="21283" xr:uid="{00000000-0005-0000-0000-0000E7300000}"/>
    <cellStyle name="Normal 4 2 3 3 4 2 7" xfId="7889" xr:uid="{00000000-0005-0000-0000-0000E8300000}"/>
    <cellStyle name="Normal 4 2 3 3 4 2 7 2" xfId="39235" xr:uid="{00000000-0005-0000-0000-0000E9300000}"/>
    <cellStyle name="Normal 4 2 3 3 4 2 7 3" xfId="25825" xr:uid="{00000000-0005-0000-0000-0000EA300000}"/>
    <cellStyle name="Normal 4 2 3 3 4 2 8" xfId="18423" xr:uid="{00000000-0005-0000-0000-0000EB300000}"/>
    <cellStyle name="Normal 4 2 3 3 4 2 9" xfId="31709" xr:uid="{00000000-0005-0000-0000-0000EC300000}"/>
    <cellStyle name="Normal 4 2 3 3 4 3" xfId="543" xr:uid="{00000000-0005-0000-0000-0000ED300000}"/>
    <cellStyle name="Normal 4 2 3 3 4 3 10" xfId="13983" xr:uid="{00000000-0005-0000-0000-0000EE300000}"/>
    <cellStyle name="Normal 4 2 3 3 4 3 2" xfId="977" xr:uid="{00000000-0005-0000-0000-0000EF300000}"/>
    <cellStyle name="Normal 4 2 3 3 4 3 2 2" xfId="3013" xr:uid="{00000000-0005-0000-0000-0000F0300000}"/>
    <cellStyle name="Normal 4 2 3 3 4 3 2 2 2" xfId="7430" xr:uid="{00000000-0005-0000-0000-0000F1300000}"/>
    <cellStyle name="Normal 4 2 3 3 4 3 2 2 2 2" xfId="13463" xr:uid="{00000000-0005-0000-0000-0000F2300000}"/>
    <cellStyle name="Normal 4 2 3 3 4 3 2 2 2 2 2" xfId="44748" xr:uid="{00000000-0005-0000-0000-0000F3300000}"/>
    <cellStyle name="Normal 4 2 3 3 4 3 2 2 2 2 3" xfId="31338" xr:uid="{00000000-0005-0000-0000-0000F4300000}"/>
    <cellStyle name="Normal 4 2 3 3 4 3 2 2 2 3" xfId="38776" xr:uid="{00000000-0005-0000-0000-0000F5300000}"/>
    <cellStyle name="Normal 4 2 3 3 4 3 2 2 2 4" xfId="25366" xr:uid="{00000000-0005-0000-0000-0000F6300000}"/>
    <cellStyle name="Normal 4 2 3 3 4 3 2 2 3" xfId="10416" xr:uid="{00000000-0005-0000-0000-0000F7300000}"/>
    <cellStyle name="Normal 4 2 3 3 4 3 2 2 3 2" xfId="41762" xr:uid="{00000000-0005-0000-0000-0000F8300000}"/>
    <cellStyle name="Normal 4 2 3 3 4 3 2 2 3 3" xfId="28352" xr:uid="{00000000-0005-0000-0000-0000F9300000}"/>
    <cellStyle name="Normal 4 2 3 3 4 3 2 2 4" xfId="20950" xr:uid="{00000000-0005-0000-0000-0000FA300000}"/>
    <cellStyle name="Normal 4 2 3 3 4 3 2 2 5" xfId="35792" xr:uid="{00000000-0005-0000-0000-0000FB300000}"/>
    <cellStyle name="Normal 4 2 3 3 4 3 2 2 6" xfId="17964" xr:uid="{00000000-0005-0000-0000-0000FC300000}"/>
    <cellStyle name="Normal 4 2 3 3 4 3 2 3" xfId="5438" xr:uid="{00000000-0005-0000-0000-0000FD300000}"/>
    <cellStyle name="Normal 4 2 3 3 4 3 2 3 2" xfId="11472" xr:uid="{00000000-0005-0000-0000-0000FE300000}"/>
    <cellStyle name="Normal 4 2 3 3 4 3 2 3 2 2" xfId="42757" xr:uid="{00000000-0005-0000-0000-0000FF300000}"/>
    <cellStyle name="Normal 4 2 3 3 4 3 2 3 2 3" xfId="29347" xr:uid="{00000000-0005-0000-0000-000000310000}"/>
    <cellStyle name="Normal 4 2 3 3 4 3 2 3 3" xfId="23375" xr:uid="{00000000-0005-0000-0000-000001310000}"/>
    <cellStyle name="Normal 4 2 3 3 4 3 2 3 4" xfId="33801" xr:uid="{00000000-0005-0000-0000-000002310000}"/>
    <cellStyle name="Normal 4 2 3 3 4 3 2 3 5" xfId="15973" xr:uid="{00000000-0005-0000-0000-000003310000}"/>
    <cellStyle name="Normal 4 2 3 3 4 3 2 4" xfId="4443" xr:uid="{00000000-0005-0000-0000-000004310000}"/>
    <cellStyle name="Normal 4 2 3 3 4 3 2 4 2" xfId="37222" xr:uid="{00000000-0005-0000-0000-000005310000}"/>
    <cellStyle name="Normal 4 2 3 3 4 3 2 4 3" xfId="22380" xr:uid="{00000000-0005-0000-0000-000006310000}"/>
    <cellStyle name="Normal 4 2 3 3 4 3 2 5" xfId="8425" xr:uid="{00000000-0005-0000-0000-000007310000}"/>
    <cellStyle name="Normal 4 2 3 3 4 3 2 5 2" xfId="39771" xr:uid="{00000000-0005-0000-0000-000008310000}"/>
    <cellStyle name="Normal 4 2 3 3 4 3 2 5 3" xfId="26361" xr:uid="{00000000-0005-0000-0000-000009310000}"/>
    <cellStyle name="Normal 4 2 3 3 4 3 2 6" xfId="18959" xr:uid="{00000000-0005-0000-0000-00000A310000}"/>
    <cellStyle name="Normal 4 2 3 3 4 3 2 7" xfId="32806" xr:uid="{00000000-0005-0000-0000-00000B310000}"/>
    <cellStyle name="Normal 4 2 3 3 4 3 2 8" xfId="14978" xr:uid="{00000000-0005-0000-0000-00000C310000}"/>
    <cellStyle name="Normal 4 2 3 3 4 3 3" xfId="1582" xr:uid="{00000000-0005-0000-0000-00000D310000}"/>
    <cellStyle name="Normal 4 2 3 3 4 3 3 2" xfId="2579" xr:uid="{00000000-0005-0000-0000-00000E310000}"/>
    <cellStyle name="Normal 4 2 3 3 4 3 3 2 2" xfId="6996" xr:uid="{00000000-0005-0000-0000-00000F310000}"/>
    <cellStyle name="Normal 4 2 3 3 4 3 3 2 2 2" xfId="13029" xr:uid="{00000000-0005-0000-0000-000010310000}"/>
    <cellStyle name="Normal 4 2 3 3 4 3 3 2 2 2 2" xfId="44314" xr:uid="{00000000-0005-0000-0000-000011310000}"/>
    <cellStyle name="Normal 4 2 3 3 4 3 3 2 2 2 3" xfId="30904" xr:uid="{00000000-0005-0000-0000-000012310000}"/>
    <cellStyle name="Normal 4 2 3 3 4 3 3 2 2 3" xfId="38342" xr:uid="{00000000-0005-0000-0000-000013310000}"/>
    <cellStyle name="Normal 4 2 3 3 4 3 3 2 2 4" xfId="24932" xr:uid="{00000000-0005-0000-0000-000014310000}"/>
    <cellStyle name="Normal 4 2 3 3 4 3 3 2 3" xfId="9982" xr:uid="{00000000-0005-0000-0000-000015310000}"/>
    <cellStyle name="Normal 4 2 3 3 4 3 3 2 3 2" xfId="41328" xr:uid="{00000000-0005-0000-0000-000016310000}"/>
    <cellStyle name="Normal 4 2 3 3 4 3 3 2 3 3" xfId="27918" xr:uid="{00000000-0005-0000-0000-000017310000}"/>
    <cellStyle name="Normal 4 2 3 3 4 3 3 2 4" xfId="20516" xr:uid="{00000000-0005-0000-0000-000018310000}"/>
    <cellStyle name="Normal 4 2 3 3 4 3 3 2 5" xfId="35358" xr:uid="{00000000-0005-0000-0000-000019310000}"/>
    <cellStyle name="Normal 4 2 3 3 4 3 3 2 6" xfId="17530" xr:uid="{00000000-0005-0000-0000-00001A310000}"/>
    <cellStyle name="Normal 4 2 3 3 4 3 3 3" xfId="6000" xr:uid="{00000000-0005-0000-0000-00001B310000}"/>
    <cellStyle name="Normal 4 2 3 3 4 3 3 3 2" xfId="12033" xr:uid="{00000000-0005-0000-0000-00001C310000}"/>
    <cellStyle name="Normal 4 2 3 3 4 3 3 3 2 2" xfId="43318" xr:uid="{00000000-0005-0000-0000-00001D310000}"/>
    <cellStyle name="Normal 4 2 3 3 4 3 3 3 2 3" xfId="29908" xr:uid="{00000000-0005-0000-0000-00001E310000}"/>
    <cellStyle name="Normal 4 2 3 3 4 3 3 3 3" xfId="23936" xr:uid="{00000000-0005-0000-0000-00001F310000}"/>
    <cellStyle name="Normal 4 2 3 3 4 3 3 3 4" xfId="34362" xr:uid="{00000000-0005-0000-0000-000020310000}"/>
    <cellStyle name="Normal 4 2 3 3 4 3 3 3 5" xfId="16534" xr:uid="{00000000-0005-0000-0000-000021310000}"/>
    <cellStyle name="Normal 4 2 3 3 4 3 3 4" xfId="4009" xr:uid="{00000000-0005-0000-0000-000022310000}"/>
    <cellStyle name="Normal 4 2 3 3 4 3 3 4 2" xfId="36788" xr:uid="{00000000-0005-0000-0000-000023310000}"/>
    <cellStyle name="Normal 4 2 3 3 4 3 3 4 3" xfId="21946" xr:uid="{00000000-0005-0000-0000-000024310000}"/>
    <cellStyle name="Normal 4 2 3 3 4 3 3 5" xfId="8986" xr:uid="{00000000-0005-0000-0000-000025310000}"/>
    <cellStyle name="Normal 4 2 3 3 4 3 3 5 2" xfId="40332" xr:uid="{00000000-0005-0000-0000-000026310000}"/>
    <cellStyle name="Normal 4 2 3 3 4 3 3 5 3" xfId="26922" xr:uid="{00000000-0005-0000-0000-000027310000}"/>
    <cellStyle name="Normal 4 2 3 3 4 3 3 6" xfId="19520" xr:uid="{00000000-0005-0000-0000-000028310000}"/>
    <cellStyle name="Normal 4 2 3 3 4 3 3 7" xfId="32372" xr:uid="{00000000-0005-0000-0000-000029310000}"/>
    <cellStyle name="Normal 4 2 3 3 4 3 3 8" xfId="14544" xr:uid="{00000000-0005-0000-0000-00002A310000}"/>
    <cellStyle name="Normal 4 2 3 3 4 3 4" xfId="2017" xr:uid="{00000000-0005-0000-0000-00002B310000}"/>
    <cellStyle name="Normal 4 2 3 3 4 3 4 2" xfId="6435" xr:uid="{00000000-0005-0000-0000-00002C310000}"/>
    <cellStyle name="Normal 4 2 3 3 4 3 4 2 2" xfId="12468" xr:uid="{00000000-0005-0000-0000-00002D310000}"/>
    <cellStyle name="Normal 4 2 3 3 4 3 4 2 2 2" xfId="43753" xr:uid="{00000000-0005-0000-0000-00002E310000}"/>
    <cellStyle name="Normal 4 2 3 3 4 3 4 2 2 3" xfId="30343" xr:uid="{00000000-0005-0000-0000-00002F310000}"/>
    <cellStyle name="Normal 4 2 3 3 4 3 4 2 3" xfId="37781" xr:uid="{00000000-0005-0000-0000-000030310000}"/>
    <cellStyle name="Normal 4 2 3 3 4 3 4 2 4" xfId="24371" xr:uid="{00000000-0005-0000-0000-000031310000}"/>
    <cellStyle name="Normal 4 2 3 3 4 3 4 3" xfId="9421" xr:uid="{00000000-0005-0000-0000-000032310000}"/>
    <cellStyle name="Normal 4 2 3 3 4 3 4 3 2" xfId="40767" xr:uid="{00000000-0005-0000-0000-000033310000}"/>
    <cellStyle name="Normal 4 2 3 3 4 3 4 3 3" xfId="27357" xr:uid="{00000000-0005-0000-0000-000034310000}"/>
    <cellStyle name="Normal 4 2 3 3 4 3 4 4" xfId="19955" xr:uid="{00000000-0005-0000-0000-000035310000}"/>
    <cellStyle name="Normal 4 2 3 3 4 3 4 5" xfId="34797" xr:uid="{00000000-0005-0000-0000-000036310000}"/>
    <cellStyle name="Normal 4 2 3 3 4 3 4 6" xfId="16969" xr:uid="{00000000-0005-0000-0000-000037310000}"/>
    <cellStyle name="Normal 4 2 3 3 4 3 5" xfId="5004" xr:uid="{00000000-0005-0000-0000-000038310000}"/>
    <cellStyle name="Normal 4 2 3 3 4 3 5 2" xfId="11039" xr:uid="{00000000-0005-0000-0000-000039310000}"/>
    <cellStyle name="Normal 4 2 3 3 4 3 5 2 2" xfId="42324" xr:uid="{00000000-0005-0000-0000-00003A310000}"/>
    <cellStyle name="Normal 4 2 3 3 4 3 5 2 3" xfId="28914" xr:uid="{00000000-0005-0000-0000-00003B310000}"/>
    <cellStyle name="Normal 4 2 3 3 4 3 5 3" xfId="22941" xr:uid="{00000000-0005-0000-0000-00003C310000}"/>
    <cellStyle name="Normal 4 2 3 3 4 3 5 4" xfId="33367" xr:uid="{00000000-0005-0000-0000-00003D310000}"/>
    <cellStyle name="Normal 4 2 3 3 4 3 5 5" xfId="15539" xr:uid="{00000000-0005-0000-0000-00003E310000}"/>
    <cellStyle name="Normal 4 2 3 3 4 3 6" xfId="3448" xr:uid="{00000000-0005-0000-0000-00003F310000}"/>
    <cellStyle name="Normal 4 2 3 3 4 3 6 2" xfId="36227" xr:uid="{00000000-0005-0000-0000-000040310000}"/>
    <cellStyle name="Normal 4 2 3 3 4 3 6 3" xfId="21385" xr:uid="{00000000-0005-0000-0000-000041310000}"/>
    <cellStyle name="Normal 4 2 3 3 4 3 7" xfId="7991" xr:uid="{00000000-0005-0000-0000-000042310000}"/>
    <cellStyle name="Normal 4 2 3 3 4 3 7 2" xfId="39337" xr:uid="{00000000-0005-0000-0000-000043310000}"/>
    <cellStyle name="Normal 4 2 3 3 4 3 7 3" xfId="25927" xr:uid="{00000000-0005-0000-0000-000044310000}"/>
    <cellStyle name="Normal 4 2 3 3 4 3 8" xfId="18525" xr:uid="{00000000-0005-0000-0000-000045310000}"/>
    <cellStyle name="Normal 4 2 3 3 4 3 9" xfId="31811" xr:uid="{00000000-0005-0000-0000-000046310000}"/>
    <cellStyle name="Normal 4 2 3 3 4 4" xfId="669" xr:uid="{00000000-0005-0000-0000-000047310000}"/>
    <cellStyle name="Normal 4 2 3 3 4 4 10" xfId="14109" xr:uid="{00000000-0005-0000-0000-000048310000}"/>
    <cellStyle name="Normal 4 2 3 3 4 4 2" xfId="1103" xr:uid="{00000000-0005-0000-0000-000049310000}"/>
    <cellStyle name="Normal 4 2 3 3 4 4 2 2" xfId="3139" xr:uid="{00000000-0005-0000-0000-00004A310000}"/>
    <cellStyle name="Normal 4 2 3 3 4 4 2 2 2" xfId="7556" xr:uid="{00000000-0005-0000-0000-00004B310000}"/>
    <cellStyle name="Normal 4 2 3 3 4 4 2 2 2 2" xfId="13589" xr:uid="{00000000-0005-0000-0000-00004C310000}"/>
    <cellStyle name="Normal 4 2 3 3 4 4 2 2 2 2 2" xfId="44874" xr:uid="{00000000-0005-0000-0000-00004D310000}"/>
    <cellStyle name="Normal 4 2 3 3 4 4 2 2 2 2 3" xfId="31464" xr:uid="{00000000-0005-0000-0000-00004E310000}"/>
    <cellStyle name="Normal 4 2 3 3 4 4 2 2 2 3" xfId="38902" xr:uid="{00000000-0005-0000-0000-00004F310000}"/>
    <cellStyle name="Normal 4 2 3 3 4 4 2 2 2 4" xfId="25492" xr:uid="{00000000-0005-0000-0000-000050310000}"/>
    <cellStyle name="Normal 4 2 3 3 4 4 2 2 3" xfId="10542" xr:uid="{00000000-0005-0000-0000-000051310000}"/>
    <cellStyle name="Normal 4 2 3 3 4 4 2 2 3 2" xfId="41888" xr:uid="{00000000-0005-0000-0000-000052310000}"/>
    <cellStyle name="Normal 4 2 3 3 4 4 2 2 3 3" xfId="28478" xr:uid="{00000000-0005-0000-0000-000053310000}"/>
    <cellStyle name="Normal 4 2 3 3 4 4 2 2 4" xfId="21076" xr:uid="{00000000-0005-0000-0000-000054310000}"/>
    <cellStyle name="Normal 4 2 3 3 4 4 2 2 5" xfId="35918" xr:uid="{00000000-0005-0000-0000-000055310000}"/>
    <cellStyle name="Normal 4 2 3 3 4 4 2 2 6" xfId="18090" xr:uid="{00000000-0005-0000-0000-000056310000}"/>
    <cellStyle name="Normal 4 2 3 3 4 4 2 3" xfId="5564" xr:uid="{00000000-0005-0000-0000-000057310000}"/>
    <cellStyle name="Normal 4 2 3 3 4 4 2 3 2" xfId="11598" xr:uid="{00000000-0005-0000-0000-000058310000}"/>
    <cellStyle name="Normal 4 2 3 3 4 4 2 3 2 2" xfId="42883" xr:uid="{00000000-0005-0000-0000-000059310000}"/>
    <cellStyle name="Normal 4 2 3 3 4 4 2 3 2 3" xfId="29473" xr:uid="{00000000-0005-0000-0000-00005A310000}"/>
    <cellStyle name="Normal 4 2 3 3 4 4 2 3 3" xfId="23501" xr:uid="{00000000-0005-0000-0000-00005B310000}"/>
    <cellStyle name="Normal 4 2 3 3 4 4 2 3 4" xfId="33927" xr:uid="{00000000-0005-0000-0000-00005C310000}"/>
    <cellStyle name="Normal 4 2 3 3 4 4 2 3 5" xfId="16099" xr:uid="{00000000-0005-0000-0000-00005D310000}"/>
    <cellStyle name="Normal 4 2 3 3 4 4 2 4" xfId="4569" xr:uid="{00000000-0005-0000-0000-00005E310000}"/>
    <cellStyle name="Normal 4 2 3 3 4 4 2 4 2" xfId="37348" xr:uid="{00000000-0005-0000-0000-00005F310000}"/>
    <cellStyle name="Normal 4 2 3 3 4 4 2 4 3" xfId="22506" xr:uid="{00000000-0005-0000-0000-000060310000}"/>
    <cellStyle name="Normal 4 2 3 3 4 4 2 5" xfId="8551" xr:uid="{00000000-0005-0000-0000-000061310000}"/>
    <cellStyle name="Normal 4 2 3 3 4 4 2 5 2" xfId="39897" xr:uid="{00000000-0005-0000-0000-000062310000}"/>
    <cellStyle name="Normal 4 2 3 3 4 4 2 5 3" xfId="26487" xr:uid="{00000000-0005-0000-0000-000063310000}"/>
    <cellStyle name="Normal 4 2 3 3 4 4 2 6" xfId="19085" xr:uid="{00000000-0005-0000-0000-000064310000}"/>
    <cellStyle name="Normal 4 2 3 3 4 4 2 7" xfId="32932" xr:uid="{00000000-0005-0000-0000-000065310000}"/>
    <cellStyle name="Normal 4 2 3 3 4 4 2 8" xfId="15104" xr:uid="{00000000-0005-0000-0000-000066310000}"/>
    <cellStyle name="Normal 4 2 3 3 4 4 3" xfId="1708" xr:uid="{00000000-0005-0000-0000-000067310000}"/>
    <cellStyle name="Normal 4 2 3 3 4 4 3 2" xfId="2705" xr:uid="{00000000-0005-0000-0000-000068310000}"/>
    <cellStyle name="Normal 4 2 3 3 4 4 3 2 2" xfId="7122" xr:uid="{00000000-0005-0000-0000-000069310000}"/>
    <cellStyle name="Normal 4 2 3 3 4 4 3 2 2 2" xfId="13155" xr:uid="{00000000-0005-0000-0000-00006A310000}"/>
    <cellStyle name="Normal 4 2 3 3 4 4 3 2 2 2 2" xfId="44440" xr:uid="{00000000-0005-0000-0000-00006B310000}"/>
    <cellStyle name="Normal 4 2 3 3 4 4 3 2 2 2 3" xfId="31030" xr:uid="{00000000-0005-0000-0000-00006C310000}"/>
    <cellStyle name="Normal 4 2 3 3 4 4 3 2 2 3" xfId="38468" xr:uid="{00000000-0005-0000-0000-00006D310000}"/>
    <cellStyle name="Normal 4 2 3 3 4 4 3 2 2 4" xfId="25058" xr:uid="{00000000-0005-0000-0000-00006E310000}"/>
    <cellStyle name="Normal 4 2 3 3 4 4 3 2 3" xfId="10108" xr:uid="{00000000-0005-0000-0000-00006F310000}"/>
    <cellStyle name="Normal 4 2 3 3 4 4 3 2 3 2" xfId="41454" xr:uid="{00000000-0005-0000-0000-000070310000}"/>
    <cellStyle name="Normal 4 2 3 3 4 4 3 2 3 3" xfId="28044" xr:uid="{00000000-0005-0000-0000-000071310000}"/>
    <cellStyle name="Normal 4 2 3 3 4 4 3 2 4" xfId="20642" xr:uid="{00000000-0005-0000-0000-000072310000}"/>
    <cellStyle name="Normal 4 2 3 3 4 4 3 2 5" xfId="35484" xr:uid="{00000000-0005-0000-0000-000073310000}"/>
    <cellStyle name="Normal 4 2 3 3 4 4 3 2 6" xfId="17656" xr:uid="{00000000-0005-0000-0000-000074310000}"/>
    <cellStyle name="Normal 4 2 3 3 4 4 3 3" xfId="6126" xr:uid="{00000000-0005-0000-0000-000075310000}"/>
    <cellStyle name="Normal 4 2 3 3 4 4 3 3 2" xfId="12159" xr:uid="{00000000-0005-0000-0000-000076310000}"/>
    <cellStyle name="Normal 4 2 3 3 4 4 3 3 2 2" xfId="43444" xr:uid="{00000000-0005-0000-0000-000077310000}"/>
    <cellStyle name="Normal 4 2 3 3 4 4 3 3 2 3" xfId="30034" xr:uid="{00000000-0005-0000-0000-000078310000}"/>
    <cellStyle name="Normal 4 2 3 3 4 4 3 3 3" xfId="24062" xr:uid="{00000000-0005-0000-0000-000079310000}"/>
    <cellStyle name="Normal 4 2 3 3 4 4 3 3 4" xfId="34488" xr:uid="{00000000-0005-0000-0000-00007A310000}"/>
    <cellStyle name="Normal 4 2 3 3 4 4 3 3 5" xfId="16660" xr:uid="{00000000-0005-0000-0000-00007B310000}"/>
    <cellStyle name="Normal 4 2 3 3 4 4 3 4" xfId="4135" xr:uid="{00000000-0005-0000-0000-00007C310000}"/>
    <cellStyle name="Normal 4 2 3 3 4 4 3 4 2" xfId="36914" xr:uid="{00000000-0005-0000-0000-00007D310000}"/>
    <cellStyle name="Normal 4 2 3 3 4 4 3 4 3" xfId="22072" xr:uid="{00000000-0005-0000-0000-00007E310000}"/>
    <cellStyle name="Normal 4 2 3 3 4 4 3 5" xfId="9112" xr:uid="{00000000-0005-0000-0000-00007F310000}"/>
    <cellStyle name="Normal 4 2 3 3 4 4 3 5 2" xfId="40458" xr:uid="{00000000-0005-0000-0000-000080310000}"/>
    <cellStyle name="Normal 4 2 3 3 4 4 3 5 3" xfId="27048" xr:uid="{00000000-0005-0000-0000-000081310000}"/>
    <cellStyle name="Normal 4 2 3 3 4 4 3 6" xfId="19646" xr:uid="{00000000-0005-0000-0000-000082310000}"/>
    <cellStyle name="Normal 4 2 3 3 4 4 3 7" xfId="32498" xr:uid="{00000000-0005-0000-0000-000083310000}"/>
    <cellStyle name="Normal 4 2 3 3 4 4 3 8" xfId="14670" xr:uid="{00000000-0005-0000-0000-000084310000}"/>
    <cellStyle name="Normal 4 2 3 3 4 4 4" xfId="2143" xr:uid="{00000000-0005-0000-0000-000085310000}"/>
    <cellStyle name="Normal 4 2 3 3 4 4 4 2" xfId="6561" xr:uid="{00000000-0005-0000-0000-000086310000}"/>
    <cellStyle name="Normal 4 2 3 3 4 4 4 2 2" xfId="12594" xr:uid="{00000000-0005-0000-0000-000087310000}"/>
    <cellStyle name="Normal 4 2 3 3 4 4 4 2 2 2" xfId="43879" xr:uid="{00000000-0005-0000-0000-000088310000}"/>
    <cellStyle name="Normal 4 2 3 3 4 4 4 2 2 3" xfId="30469" xr:uid="{00000000-0005-0000-0000-000089310000}"/>
    <cellStyle name="Normal 4 2 3 3 4 4 4 2 3" xfId="37907" xr:uid="{00000000-0005-0000-0000-00008A310000}"/>
    <cellStyle name="Normal 4 2 3 3 4 4 4 2 4" xfId="24497" xr:uid="{00000000-0005-0000-0000-00008B310000}"/>
    <cellStyle name="Normal 4 2 3 3 4 4 4 3" xfId="9547" xr:uid="{00000000-0005-0000-0000-00008C310000}"/>
    <cellStyle name="Normal 4 2 3 3 4 4 4 3 2" xfId="40893" xr:uid="{00000000-0005-0000-0000-00008D310000}"/>
    <cellStyle name="Normal 4 2 3 3 4 4 4 3 3" xfId="27483" xr:uid="{00000000-0005-0000-0000-00008E310000}"/>
    <cellStyle name="Normal 4 2 3 3 4 4 4 4" xfId="20081" xr:uid="{00000000-0005-0000-0000-00008F310000}"/>
    <cellStyle name="Normal 4 2 3 3 4 4 4 5" xfId="34923" xr:uid="{00000000-0005-0000-0000-000090310000}"/>
    <cellStyle name="Normal 4 2 3 3 4 4 4 6" xfId="17095" xr:uid="{00000000-0005-0000-0000-000091310000}"/>
    <cellStyle name="Normal 4 2 3 3 4 4 5" xfId="5130" xr:uid="{00000000-0005-0000-0000-000092310000}"/>
    <cellStyle name="Normal 4 2 3 3 4 4 5 2" xfId="11165" xr:uid="{00000000-0005-0000-0000-000093310000}"/>
    <cellStyle name="Normal 4 2 3 3 4 4 5 2 2" xfId="42450" xr:uid="{00000000-0005-0000-0000-000094310000}"/>
    <cellStyle name="Normal 4 2 3 3 4 4 5 2 3" xfId="29040" xr:uid="{00000000-0005-0000-0000-000095310000}"/>
    <cellStyle name="Normal 4 2 3 3 4 4 5 3" xfId="23067" xr:uid="{00000000-0005-0000-0000-000096310000}"/>
    <cellStyle name="Normal 4 2 3 3 4 4 5 4" xfId="33493" xr:uid="{00000000-0005-0000-0000-000097310000}"/>
    <cellStyle name="Normal 4 2 3 3 4 4 5 5" xfId="15665" xr:uid="{00000000-0005-0000-0000-000098310000}"/>
    <cellStyle name="Normal 4 2 3 3 4 4 6" xfId="3574" xr:uid="{00000000-0005-0000-0000-000099310000}"/>
    <cellStyle name="Normal 4 2 3 3 4 4 6 2" xfId="36353" xr:uid="{00000000-0005-0000-0000-00009A310000}"/>
    <cellStyle name="Normal 4 2 3 3 4 4 6 3" xfId="21511" xr:uid="{00000000-0005-0000-0000-00009B310000}"/>
    <cellStyle name="Normal 4 2 3 3 4 4 7" xfId="8117" xr:uid="{00000000-0005-0000-0000-00009C310000}"/>
    <cellStyle name="Normal 4 2 3 3 4 4 7 2" xfId="39463" xr:uid="{00000000-0005-0000-0000-00009D310000}"/>
    <cellStyle name="Normal 4 2 3 3 4 4 7 3" xfId="26053" xr:uid="{00000000-0005-0000-0000-00009E310000}"/>
    <cellStyle name="Normal 4 2 3 3 4 4 8" xfId="18651" xr:uid="{00000000-0005-0000-0000-00009F310000}"/>
    <cellStyle name="Normal 4 2 3 3 4 4 9" xfId="31937" xr:uid="{00000000-0005-0000-0000-0000A0310000}"/>
    <cellStyle name="Normal 4 2 3 3 4 5" xfId="321" xr:uid="{00000000-0005-0000-0000-0000A1310000}"/>
    <cellStyle name="Normal 4 2 3 3 4 5 2" xfId="1376" xr:uid="{00000000-0005-0000-0000-0000A2310000}"/>
    <cellStyle name="Normal 4 2 3 3 4 5 2 2" xfId="5794" xr:uid="{00000000-0005-0000-0000-0000A3310000}"/>
    <cellStyle name="Normal 4 2 3 3 4 5 2 2 2" xfId="11827" xr:uid="{00000000-0005-0000-0000-0000A4310000}"/>
    <cellStyle name="Normal 4 2 3 3 4 5 2 2 2 2" xfId="43112" xr:uid="{00000000-0005-0000-0000-0000A5310000}"/>
    <cellStyle name="Normal 4 2 3 3 4 5 2 2 2 3" xfId="29702" xr:uid="{00000000-0005-0000-0000-0000A6310000}"/>
    <cellStyle name="Normal 4 2 3 3 4 5 2 2 3" xfId="37451" xr:uid="{00000000-0005-0000-0000-0000A7310000}"/>
    <cellStyle name="Normal 4 2 3 3 4 5 2 2 4" xfId="23730" xr:uid="{00000000-0005-0000-0000-0000A8310000}"/>
    <cellStyle name="Normal 4 2 3 3 4 5 2 3" xfId="8780" xr:uid="{00000000-0005-0000-0000-0000A9310000}"/>
    <cellStyle name="Normal 4 2 3 3 4 5 2 3 2" xfId="40126" xr:uid="{00000000-0005-0000-0000-0000AA310000}"/>
    <cellStyle name="Normal 4 2 3 3 4 5 2 3 3" xfId="26716" xr:uid="{00000000-0005-0000-0000-0000AB310000}"/>
    <cellStyle name="Normal 4 2 3 3 4 5 2 4" xfId="19314" xr:uid="{00000000-0005-0000-0000-0000AC310000}"/>
    <cellStyle name="Normal 4 2 3 3 4 5 2 5" xfId="34156" xr:uid="{00000000-0005-0000-0000-0000AD310000}"/>
    <cellStyle name="Normal 4 2 3 3 4 5 2 6" xfId="16328" xr:uid="{00000000-0005-0000-0000-0000AE310000}"/>
    <cellStyle name="Normal 4 2 3 3 4 5 3" xfId="2373" xr:uid="{00000000-0005-0000-0000-0000AF310000}"/>
    <cellStyle name="Normal 4 2 3 3 4 5 3 2" xfId="6790" xr:uid="{00000000-0005-0000-0000-0000B0310000}"/>
    <cellStyle name="Normal 4 2 3 3 4 5 3 2 2" xfId="12823" xr:uid="{00000000-0005-0000-0000-0000B1310000}"/>
    <cellStyle name="Normal 4 2 3 3 4 5 3 2 2 2" xfId="44108" xr:uid="{00000000-0005-0000-0000-0000B2310000}"/>
    <cellStyle name="Normal 4 2 3 3 4 5 3 2 2 3" xfId="30698" xr:uid="{00000000-0005-0000-0000-0000B3310000}"/>
    <cellStyle name="Normal 4 2 3 3 4 5 3 2 3" xfId="38136" xr:uid="{00000000-0005-0000-0000-0000B4310000}"/>
    <cellStyle name="Normal 4 2 3 3 4 5 3 2 4" xfId="24726" xr:uid="{00000000-0005-0000-0000-0000B5310000}"/>
    <cellStyle name="Normal 4 2 3 3 4 5 3 3" xfId="9776" xr:uid="{00000000-0005-0000-0000-0000B6310000}"/>
    <cellStyle name="Normal 4 2 3 3 4 5 3 3 2" xfId="41122" xr:uid="{00000000-0005-0000-0000-0000B7310000}"/>
    <cellStyle name="Normal 4 2 3 3 4 5 3 3 3" xfId="27712" xr:uid="{00000000-0005-0000-0000-0000B8310000}"/>
    <cellStyle name="Normal 4 2 3 3 4 5 3 4" xfId="20310" xr:uid="{00000000-0005-0000-0000-0000B9310000}"/>
    <cellStyle name="Normal 4 2 3 3 4 5 3 5" xfId="35152" xr:uid="{00000000-0005-0000-0000-0000BA310000}"/>
    <cellStyle name="Normal 4 2 3 3 4 5 3 6" xfId="17324" xr:uid="{00000000-0005-0000-0000-0000BB310000}"/>
    <cellStyle name="Normal 4 2 3 3 4 5 4" xfId="4798" xr:uid="{00000000-0005-0000-0000-0000BC310000}"/>
    <cellStyle name="Normal 4 2 3 3 4 5 4 2" xfId="10832" xr:uid="{00000000-0005-0000-0000-0000BD310000}"/>
    <cellStyle name="Normal 4 2 3 3 4 5 4 2 2" xfId="42119" xr:uid="{00000000-0005-0000-0000-0000BE310000}"/>
    <cellStyle name="Normal 4 2 3 3 4 5 4 2 3" xfId="28709" xr:uid="{00000000-0005-0000-0000-0000BF310000}"/>
    <cellStyle name="Normal 4 2 3 3 4 5 4 3" xfId="22735" xr:uid="{00000000-0005-0000-0000-0000C0310000}"/>
    <cellStyle name="Normal 4 2 3 3 4 5 4 4" xfId="33161" xr:uid="{00000000-0005-0000-0000-0000C1310000}"/>
    <cellStyle name="Normal 4 2 3 3 4 5 4 5" xfId="15333" xr:uid="{00000000-0005-0000-0000-0000C2310000}"/>
    <cellStyle name="Normal 4 2 3 3 4 5 5" xfId="3803" xr:uid="{00000000-0005-0000-0000-0000C3310000}"/>
    <cellStyle name="Normal 4 2 3 3 4 5 5 2" xfId="36582" xr:uid="{00000000-0005-0000-0000-0000C4310000}"/>
    <cellStyle name="Normal 4 2 3 3 4 5 5 3" xfId="21740" xr:uid="{00000000-0005-0000-0000-0000C5310000}"/>
    <cellStyle name="Normal 4 2 3 3 4 5 6" xfId="7785" xr:uid="{00000000-0005-0000-0000-0000C6310000}"/>
    <cellStyle name="Normal 4 2 3 3 4 5 6 2" xfId="39131" xr:uid="{00000000-0005-0000-0000-0000C7310000}"/>
    <cellStyle name="Normal 4 2 3 3 4 5 6 3" xfId="25721" xr:uid="{00000000-0005-0000-0000-0000C8310000}"/>
    <cellStyle name="Normal 4 2 3 3 4 5 7" xfId="18319" xr:uid="{00000000-0005-0000-0000-0000C9310000}"/>
    <cellStyle name="Normal 4 2 3 3 4 5 8" xfId="32166" xr:uid="{00000000-0005-0000-0000-0000CA310000}"/>
    <cellStyle name="Normal 4 2 3 3 4 5 9" xfId="14338" xr:uid="{00000000-0005-0000-0000-0000CB310000}"/>
    <cellStyle name="Normal 4 2 3 3 4 6" xfId="771" xr:uid="{00000000-0005-0000-0000-0000CC310000}"/>
    <cellStyle name="Normal 4 2 3 3 4 6 2" xfId="2807" xr:uid="{00000000-0005-0000-0000-0000CD310000}"/>
    <cellStyle name="Normal 4 2 3 3 4 6 2 2" xfId="7224" xr:uid="{00000000-0005-0000-0000-0000CE310000}"/>
    <cellStyle name="Normal 4 2 3 3 4 6 2 2 2" xfId="13257" xr:uid="{00000000-0005-0000-0000-0000CF310000}"/>
    <cellStyle name="Normal 4 2 3 3 4 6 2 2 2 2" xfId="44542" xr:uid="{00000000-0005-0000-0000-0000D0310000}"/>
    <cellStyle name="Normal 4 2 3 3 4 6 2 2 2 3" xfId="31132" xr:uid="{00000000-0005-0000-0000-0000D1310000}"/>
    <cellStyle name="Normal 4 2 3 3 4 6 2 2 3" xfId="38570" xr:uid="{00000000-0005-0000-0000-0000D2310000}"/>
    <cellStyle name="Normal 4 2 3 3 4 6 2 2 4" xfId="25160" xr:uid="{00000000-0005-0000-0000-0000D3310000}"/>
    <cellStyle name="Normal 4 2 3 3 4 6 2 3" xfId="10210" xr:uid="{00000000-0005-0000-0000-0000D4310000}"/>
    <cellStyle name="Normal 4 2 3 3 4 6 2 3 2" xfId="41556" xr:uid="{00000000-0005-0000-0000-0000D5310000}"/>
    <cellStyle name="Normal 4 2 3 3 4 6 2 3 3" xfId="28146" xr:uid="{00000000-0005-0000-0000-0000D6310000}"/>
    <cellStyle name="Normal 4 2 3 3 4 6 2 4" xfId="20744" xr:uid="{00000000-0005-0000-0000-0000D7310000}"/>
    <cellStyle name="Normal 4 2 3 3 4 6 2 5" xfId="35586" xr:uid="{00000000-0005-0000-0000-0000D8310000}"/>
    <cellStyle name="Normal 4 2 3 3 4 6 2 6" xfId="17758" xr:uid="{00000000-0005-0000-0000-0000D9310000}"/>
    <cellStyle name="Normal 4 2 3 3 4 6 3" xfId="5232" xr:uid="{00000000-0005-0000-0000-0000DA310000}"/>
    <cellStyle name="Normal 4 2 3 3 4 6 3 2" xfId="11267" xr:uid="{00000000-0005-0000-0000-0000DB310000}"/>
    <cellStyle name="Normal 4 2 3 3 4 6 3 2 2" xfId="42552" xr:uid="{00000000-0005-0000-0000-0000DC310000}"/>
    <cellStyle name="Normal 4 2 3 3 4 6 3 2 3" xfId="29142" xr:uid="{00000000-0005-0000-0000-0000DD310000}"/>
    <cellStyle name="Normal 4 2 3 3 4 6 3 3" xfId="23169" xr:uid="{00000000-0005-0000-0000-0000DE310000}"/>
    <cellStyle name="Normal 4 2 3 3 4 6 3 4" xfId="33595" xr:uid="{00000000-0005-0000-0000-0000DF310000}"/>
    <cellStyle name="Normal 4 2 3 3 4 6 3 5" xfId="15767" xr:uid="{00000000-0005-0000-0000-0000E0310000}"/>
    <cellStyle name="Normal 4 2 3 3 4 6 4" xfId="4237" xr:uid="{00000000-0005-0000-0000-0000E1310000}"/>
    <cellStyle name="Normal 4 2 3 3 4 6 4 2" xfId="37016" xr:uid="{00000000-0005-0000-0000-0000E2310000}"/>
    <cellStyle name="Normal 4 2 3 3 4 6 4 3" xfId="22174" xr:uid="{00000000-0005-0000-0000-0000E3310000}"/>
    <cellStyle name="Normal 4 2 3 3 4 6 5" xfId="8219" xr:uid="{00000000-0005-0000-0000-0000E4310000}"/>
    <cellStyle name="Normal 4 2 3 3 4 6 5 2" xfId="39565" xr:uid="{00000000-0005-0000-0000-0000E5310000}"/>
    <cellStyle name="Normal 4 2 3 3 4 6 5 3" xfId="26155" xr:uid="{00000000-0005-0000-0000-0000E6310000}"/>
    <cellStyle name="Normal 4 2 3 3 4 6 6" xfId="18753" xr:uid="{00000000-0005-0000-0000-0000E7310000}"/>
    <cellStyle name="Normal 4 2 3 3 4 6 7" xfId="32600" xr:uid="{00000000-0005-0000-0000-0000E8310000}"/>
    <cellStyle name="Normal 4 2 3 3 4 6 8" xfId="14772" xr:uid="{00000000-0005-0000-0000-0000E9310000}"/>
    <cellStyle name="Normal 4 2 3 3 4 7" xfId="1274" xr:uid="{00000000-0005-0000-0000-0000EA310000}"/>
    <cellStyle name="Normal 4 2 3 3 4 7 2" xfId="2271" xr:uid="{00000000-0005-0000-0000-0000EB310000}"/>
    <cellStyle name="Normal 4 2 3 3 4 7 2 2" xfId="6688" xr:uid="{00000000-0005-0000-0000-0000EC310000}"/>
    <cellStyle name="Normal 4 2 3 3 4 7 2 2 2" xfId="12721" xr:uid="{00000000-0005-0000-0000-0000ED310000}"/>
    <cellStyle name="Normal 4 2 3 3 4 7 2 2 2 2" xfId="44006" xr:uid="{00000000-0005-0000-0000-0000EE310000}"/>
    <cellStyle name="Normal 4 2 3 3 4 7 2 2 2 3" xfId="30596" xr:uid="{00000000-0005-0000-0000-0000EF310000}"/>
    <cellStyle name="Normal 4 2 3 3 4 7 2 2 3" xfId="38034" xr:uid="{00000000-0005-0000-0000-0000F0310000}"/>
    <cellStyle name="Normal 4 2 3 3 4 7 2 2 4" xfId="24624" xr:uid="{00000000-0005-0000-0000-0000F1310000}"/>
    <cellStyle name="Normal 4 2 3 3 4 7 2 3" xfId="9674" xr:uid="{00000000-0005-0000-0000-0000F2310000}"/>
    <cellStyle name="Normal 4 2 3 3 4 7 2 3 2" xfId="41020" xr:uid="{00000000-0005-0000-0000-0000F3310000}"/>
    <cellStyle name="Normal 4 2 3 3 4 7 2 3 3" xfId="27610" xr:uid="{00000000-0005-0000-0000-0000F4310000}"/>
    <cellStyle name="Normal 4 2 3 3 4 7 2 4" xfId="20208" xr:uid="{00000000-0005-0000-0000-0000F5310000}"/>
    <cellStyle name="Normal 4 2 3 3 4 7 2 5" xfId="35050" xr:uid="{00000000-0005-0000-0000-0000F6310000}"/>
    <cellStyle name="Normal 4 2 3 3 4 7 2 6" xfId="17222" xr:uid="{00000000-0005-0000-0000-0000F7310000}"/>
    <cellStyle name="Normal 4 2 3 3 4 7 3" xfId="5692" xr:uid="{00000000-0005-0000-0000-0000F8310000}"/>
    <cellStyle name="Normal 4 2 3 3 4 7 3 2" xfId="11725" xr:uid="{00000000-0005-0000-0000-0000F9310000}"/>
    <cellStyle name="Normal 4 2 3 3 4 7 3 2 2" xfId="43010" xr:uid="{00000000-0005-0000-0000-0000FA310000}"/>
    <cellStyle name="Normal 4 2 3 3 4 7 3 2 3" xfId="29600" xr:uid="{00000000-0005-0000-0000-0000FB310000}"/>
    <cellStyle name="Normal 4 2 3 3 4 7 3 3" xfId="23628" xr:uid="{00000000-0005-0000-0000-0000FC310000}"/>
    <cellStyle name="Normal 4 2 3 3 4 7 3 4" xfId="34054" xr:uid="{00000000-0005-0000-0000-0000FD310000}"/>
    <cellStyle name="Normal 4 2 3 3 4 7 3 5" xfId="16226" xr:uid="{00000000-0005-0000-0000-0000FE310000}"/>
    <cellStyle name="Normal 4 2 3 3 4 7 4" xfId="3701" xr:uid="{00000000-0005-0000-0000-0000FF310000}"/>
    <cellStyle name="Normal 4 2 3 3 4 7 4 2" xfId="36480" xr:uid="{00000000-0005-0000-0000-000000320000}"/>
    <cellStyle name="Normal 4 2 3 3 4 7 4 3" xfId="21638" xr:uid="{00000000-0005-0000-0000-000001320000}"/>
    <cellStyle name="Normal 4 2 3 3 4 7 5" xfId="8678" xr:uid="{00000000-0005-0000-0000-000002320000}"/>
    <cellStyle name="Normal 4 2 3 3 4 7 5 2" xfId="40024" xr:uid="{00000000-0005-0000-0000-000003320000}"/>
    <cellStyle name="Normal 4 2 3 3 4 7 5 3" xfId="26614" xr:uid="{00000000-0005-0000-0000-000004320000}"/>
    <cellStyle name="Normal 4 2 3 3 4 7 6" xfId="19212" xr:uid="{00000000-0005-0000-0000-000005320000}"/>
    <cellStyle name="Normal 4 2 3 3 4 7 7" xfId="32064" xr:uid="{00000000-0005-0000-0000-000006320000}"/>
    <cellStyle name="Normal 4 2 3 3 4 7 8" xfId="14236" xr:uid="{00000000-0005-0000-0000-000007320000}"/>
    <cellStyle name="Normal 4 2 3 3 4 8" xfId="1811" xr:uid="{00000000-0005-0000-0000-000008320000}"/>
    <cellStyle name="Normal 4 2 3 3 4 8 2" xfId="6229" xr:uid="{00000000-0005-0000-0000-000009320000}"/>
    <cellStyle name="Normal 4 2 3 3 4 8 2 2" xfId="12262" xr:uid="{00000000-0005-0000-0000-00000A320000}"/>
    <cellStyle name="Normal 4 2 3 3 4 8 2 2 2" xfId="43547" xr:uid="{00000000-0005-0000-0000-00000B320000}"/>
    <cellStyle name="Normal 4 2 3 3 4 8 2 2 3" xfId="30137" xr:uid="{00000000-0005-0000-0000-00000C320000}"/>
    <cellStyle name="Normal 4 2 3 3 4 8 2 3" xfId="37575" xr:uid="{00000000-0005-0000-0000-00000D320000}"/>
    <cellStyle name="Normal 4 2 3 3 4 8 2 4" xfId="24165" xr:uid="{00000000-0005-0000-0000-00000E320000}"/>
    <cellStyle name="Normal 4 2 3 3 4 8 3" xfId="9215" xr:uid="{00000000-0005-0000-0000-00000F320000}"/>
    <cellStyle name="Normal 4 2 3 3 4 8 3 2" xfId="40561" xr:uid="{00000000-0005-0000-0000-000010320000}"/>
    <cellStyle name="Normal 4 2 3 3 4 8 3 3" xfId="27151" xr:uid="{00000000-0005-0000-0000-000011320000}"/>
    <cellStyle name="Normal 4 2 3 3 4 8 4" xfId="19749" xr:uid="{00000000-0005-0000-0000-000012320000}"/>
    <cellStyle name="Normal 4 2 3 3 4 8 5" xfId="34591" xr:uid="{00000000-0005-0000-0000-000013320000}"/>
    <cellStyle name="Normal 4 2 3 3 4 8 6" xfId="16763" xr:uid="{00000000-0005-0000-0000-000014320000}"/>
    <cellStyle name="Normal 4 2 3 3 4 9" xfId="4696" xr:uid="{00000000-0005-0000-0000-000015320000}"/>
    <cellStyle name="Normal 4 2 3 3 4 9 2" xfId="10730" xr:uid="{00000000-0005-0000-0000-000016320000}"/>
    <cellStyle name="Normal 4 2 3 3 4 9 2 2" xfId="42017" xr:uid="{00000000-0005-0000-0000-000017320000}"/>
    <cellStyle name="Normal 4 2 3 3 4 9 2 3" xfId="28607" xr:uid="{00000000-0005-0000-0000-000018320000}"/>
    <cellStyle name="Normal 4 2 3 3 4 9 3" xfId="22633" xr:uid="{00000000-0005-0000-0000-000019320000}"/>
    <cellStyle name="Normal 4 2 3 3 4 9 4" xfId="33059" xr:uid="{00000000-0005-0000-0000-00001A320000}"/>
    <cellStyle name="Normal 4 2 3 3 4 9 5" xfId="15231" xr:uid="{00000000-0005-0000-0000-00001B320000}"/>
    <cellStyle name="Normal 4 2 3 3 5" xfId="135" xr:uid="{00000000-0005-0000-0000-00001C320000}"/>
    <cellStyle name="Normal 4 2 3 3 5 10" xfId="18133" xr:uid="{00000000-0005-0000-0000-00001D320000}"/>
    <cellStyle name="Normal 4 2 3 3 5 11" xfId="31625" xr:uid="{00000000-0005-0000-0000-00001E320000}"/>
    <cellStyle name="Normal 4 2 3 3 5 12" xfId="13797" xr:uid="{00000000-0005-0000-0000-00001F320000}"/>
    <cellStyle name="Normal 4 2 3 3 5 2" xfId="585" xr:uid="{00000000-0005-0000-0000-000020320000}"/>
    <cellStyle name="Normal 4 2 3 3 5 2 10" xfId="14025" xr:uid="{00000000-0005-0000-0000-000021320000}"/>
    <cellStyle name="Normal 4 2 3 3 5 2 2" xfId="1019" xr:uid="{00000000-0005-0000-0000-000022320000}"/>
    <cellStyle name="Normal 4 2 3 3 5 2 2 2" xfId="3055" xr:uid="{00000000-0005-0000-0000-000023320000}"/>
    <cellStyle name="Normal 4 2 3 3 5 2 2 2 2" xfId="7472" xr:uid="{00000000-0005-0000-0000-000024320000}"/>
    <cellStyle name="Normal 4 2 3 3 5 2 2 2 2 2" xfId="13505" xr:uid="{00000000-0005-0000-0000-000025320000}"/>
    <cellStyle name="Normal 4 2 3 3 5 2 2 2 2 2 2" xfId="44790" xr:uid="{00000000-0005-0000-0000-000026320000}"/>
    <cellStyle name="Normal 4 2 3 3 5 2 2 2 2 2 3" xfId="31380" xr:uid="{00000000-0005-0000-0000-000027320000}"/>
    <cellStyle name="Normal 4 2 3 3 5 2 2 2 2 3" xfId="38818" xr:uid="{00000000-0005-0000-0000-000028320000}"/>
    <cellStyle name="Normal 4 2 3 3 5 2 2 2 2 4" xfId="25408" xr:uid="{00000000-0005-0000-0000-000029320000}"/>
    <cellStyle name="Normal 4 2 3 3 5 2 2 2 3" xfId="10458" xr:uid="{00000000-0005-0000-0000-00002A320000}"/>
    <cellStyle name="Normal 4 2 3 3 5 2 2 2 3 2" xfId="41804" xr:uid="{00000000-0005-0000-0000-00002B320000}"/>
    <cellStyle name="Normal 4 2 3 3 5 2 2 2 3 3" xfId="28394" xr:uid="{00000000-0005-0000-0000-00002C320000}"/>
    <cellStyle name="Normal 4 2 3 3 5 2 2 2 4" xfId="20992" xr:uid="{00000000-0005-0000-0000-00002D320000}"/>
    <cellStyle name="Normal 4 2 3 3 5 2 2 2 5" xfId="35834" xr:uid="{00000000-0005-0000-0000-00002E320000}"/>
    <cellStyle name="Normal 4 2 3 3 5 2 2 2 6" xfId="18006" xr:uid="{00000000-0005-0000-0000-00002F320000}"/>
    <cellStyle name="Normal 4 2 3 3 5 2 2 3" xfId="5480" xr:uid="{00000000-0005-0000-0000-000030320000}"/>
    <cellStyle name="Normal 4 2 3 3 5 2 2 3 2" xfId="11514" xr:uid="{00000000-0005-0000-0000-000031320000}"/>
    <cellStyle name="Normal 4 2 3 3 5 2 2 3 2 2" xfId="42799" xr:uid="{00000000-0005-0000-0000-000032320000}"/>
    <cellStyle name="Normal 4 2 3 3 5 2 2 3 2 3" xfId="29389" xr:uid="{00000000-0005-0000-0000-000033320000}"/>
    <cellStyle name="Normal 4 2 3 3 5 2 2 3 3" xfId="23417" xr:uid="{00000000-0005-0000-0000-000034320000}"/>
    <cellStyle name="Normal 4 2 3 3 5 2 2 3 4" xfId="33843" xr:uid="{00000000-0005-0000-0000-000035320000}"/>
    <cellStyle name="Normal 4 2 3 3 5 2 2 3 5" xfId="16015" xr:uid="{00000000-0005-0000-0000-000036320000}"/>
    <cellStyle name="Normal 4 2 3 3 5 2 2 4" xfId="4485" xr:uid="{00000000-0005-0000-0000-000037320000}"/>
    <cellStyle name="Normal 4 2 3 3 5 2 2 4 2" xfId="37264" xr:uid="{00000000-0005-0000-0000-000038320000}"/>
    <cellStyle name="Normal 4 2 3 3 5 2 2 4 3" xfId="22422" xr:uid="{00000000-0005-0000-0000-000039320000}"/>
    <cellStyle name="Normal 4 2 3 3 5 2 2 5" xfId="8467" xr:uid="{00000000-0005-0000-0000-00003A320000}"/>
    <cellStyle name="Normal 4 2 3 3 5 2 2 5 2" xfId="39813" xr:uid="{00000000-0005-0000-0000-00003B320000}"/>
    <cellStyle name="Normal 4 2 3 3 5 2 2 5 3" xfId="26403" xr:uid="{00000000-0005-0000-0000-00003C320000}"/>
    <cellStyle name="Normal 4 2 3 3 5 2 2 6" xfId="19001" xr:uid="{00000000-0005-0000-0000-00003D320000}"/>
    <cellStyle name="Normal 4 2 3 3 5 2 2 7" xfId="32848" xr:uid="{00000000-0005-0000-0000-00003E320000}"/>
    <cellStyle name="Normal 4 2 3 3 5 2 2 8" xfId="15020" xr:uid="{00000000-0005-0000-0000-00003F320000}"/>
    <cellStyle name="Normal 4 2 3 3 5 2 3" xfId="1624" xr:uid="{00000000-0005-0000-0000-000040320000}"/>
    <cellStyle name="Normal 4 2 3 3 5 2 3 2" xfId="2621" xr:uid="{00000000-0005-0000-0000-000041320000}"/>
    <cellStyle name="Normal 4 2 3 3 5 2 3 2 2" xfId="7038" xr:uid="{00000000-0005-0000-0000-000042320000}"/>
    <cellStyle name="Normal 4 2 3 3 5 2 3 2 2 2" xfId="13071" xr:uid="{00000000-0005-0000-0000-000043320000}"/>
    <cellStyle name="Normal 4 2 3 3 5 2 3 2 2 2 2" xfId="44356" xr:uid="{00000000-0005-0000-0000-000044320000}"/>
    <cellStyle name="Normal 4 2 3 3 5 2 3 2 2 2 3" xfId="30946" xr:uid="{00000000-0005-0000-0000-000045320000}"/>
    <cellStyle name="Normal 4 2 3 3 5 2 3 2 2 3" xfId="38384" xr:uid="{00000000-0005-0000-0000-000046320000}"/>
    <cellStyle name="Normal 4 2 3 3 5 2 3 2 2 4" xfId="24974" xr:uid="{00000000-0005-0000-0000-000047320000}"/>
    <cellStyle name="Normal 4 2 3 3 5 2 3 2 3" xfId="10024" xr:uid="{00000000-0005-0000-0000-000048320000}"/>
    <cellStyle name="Normal 4 2 3 3 5 2 3 2 3 2" xfId="41370" xr:uid="{00000000-0005-0000-0000-000049320000}"/>
    <cellStyle name="Normal 4 2 3 3 5 2 3 2 3 3" xfId="27960" xr:uid="{00000000-0005-0000-0000-00004A320000}"/>
    <cellStyle name="Normal 4 2 3 3 5 2 3 2 4" xfId="20558" xr:uid="{00000000-0005-0000-0000-00004B320000}"/>
    <cellStyle name="Normal 4 2 3 3 5 2 3 2 5" xfId="35400" xr:uid="{00000000-0005-0000-0000-00004C320000}"/>
    <cellStyle name="Normal 4 2 3 3 5 2 3 2 6" xfId="17572" xr:uid="{00000000-0005-0000-0000-00004D320000}"/>
    <cellStyle name="Normal 4 2 3 3 5 2 3 3" xfId="6042" xr:uid="{00000000-0005-0000-0000-00004E320000}"/>
    <cellStyle name="Normal 4 2 3 3 5 2 3 3 2" xfId="12075" xr:uid="{00000000-0005-0000-0000-00004F320000}"/>
    <cellStyle name="Normal 4 2 3 3 5 2 3 3 2 2" xfId="43360" xr:uid="{00000000-0005-0000-0000-000050320000}"/>
    <cellStyle name="Normal 4 2 3 3 5 2 3 3 2 3" xfId="29950" xr:uid="{00000000-0005-0000-0000-000051320000}"/>
    <cellStyle name="Normal 4 2 3 3 5 2 3 3 3" xfId="23978" xr:uid="{00000000-0005-0000-0000-000052320000}"/>
    <cellStyle name="Normal 4 2 3 3 5 2 3 3 4" xfId="34404" xr:uid="{00000000-0005-0000-0000-000053320000}"/>
    <cellStyle name="Normal 4 2 3 3 5 2 3 3 5" xfId="16576" xr:uid="{00000000-0005-0000-0000-000054320000}"/>
    <cellStyle name="Normal 4 2 3 3 5 2 3 4" xfId="4051" xr:uid="{00000000-0005-0000-0000-000055320000}"/>
    <cellStyle name="Normal 4 2 3 3 5 2 3 4 2" xfId="36830" xr:uid="{00000000-0005-0000-0000-000056320000}"/>
    <cellStyle name="Normal 4 2 3 3 5 2 3 4 3" xfId="21988" xr:uid="{00000000-0005-0000-0000-000057320000}"/>
    <cellStyle name="Normal 4 2 3 3 5 2 3 5" xfId="9028" xr:uid="{00000000-0005-0000-0000-000058320000}"/>
    <cellStyle name="Normal 4 2 3 3 5 2 3 5 2" xfId="40374" xr:uid="{00000000-0005-0000-0000-000059320000}"/>
    <cellStyle name="Normal 4 2 3 3 5 2 3 5 3" xfId="26964" xr:uid="{00000000-0005-0000-0000-00005A320000}"/>
    <cellStyle name="Normal 4 2 3 3 5 2 3 6" xfId="19562" xr:uid="{00000000-0005-0000-0000-00005B320000}"/>
    <cellStyle name="Normal 4 2 3 3 5 2 3 7" xfId="32414" xr:uid="{00000000-0005-0000-0000-00005C320000}"/>
    <cellStyle name="Normal 4 2 3 3 5 2 3 8" xfId="14586" xr:uid="{00000000-0005-0000-0000-00005D320000}"/>
    <cellStyle name="Normal 4 2 3 3 5 2 4" xfId="2059" xr:uid="{00000000-0005-0000-0000-00005E320000}"/>
    <cellStyle name="Normal 4 2 3 3 5 2 4 2" xfId="6477" xr:uid="{00000000-0005-0000-0000-00005F320000}"/>
    <cellStyle name="Normal 4 2 3 3 5 2 4 2 2" xfId="12510" xr:uid="{00000000-0005-0000-0000-000060320000}"/>
    <cellStyle name="Normal 4 2 3 3 5 2 4 2 2 2" xfId="43795" xr:uid="{00000000-0005-0000-0000-000061320000}"/>
    <cellStyle name="Normal 4 2 3 3 5 2 4 2 2 3" xfId="30385" xr:uid="{00000000-0005-0000-0000-000062320000}"/>
    <cellStyle name="Normal 4 2 3 3 5 2 4 2 3" xfId="37823" xr:uid="{00000000-0005-0000-0000-000063320000}"/>
    <cellStyle name="Normal 4 2 3 3 5 2 4 2 4" xfId="24413" xr:uid="{00000000-0005-0000-0000-000064320000}"/>
    <cellStyle name="Normal 4 2 3 3 5 2 4 3" xfId="9463" xr:uid="{00000000-0005-0000-0000-000065320000}"/>
    <cellStyle name="Normal 4 2 3 3 5 2 4 3 2" xfId="40809" xr:uid="{00000000-0005-0000-0000-000066320000}"/>
    <cellStyle name="Normal 4 2 3 3 5 2 4 3 3" xfId="27399" xr:uid="{00000000-0005-0000-0000-000067320000}"/>
    <cellStyle name="Normal 4 2 3 3 5 2 4 4" xfId="19997" xr:uid="{00000000-0005-0000-0000-000068320000}"/>
    <cellStyle name="Normal 4 2 3 3 5 2 4 5" xfId="34839" xr:uid="{00000000-0005-0000-0000-000069320000}"/>
    <cellStyle name="Normal 4 2 3 3 5 2 4 6" xfId="17011" xr:uid="{00000000-0005-0000-0000-00006A320000}"/>
    <cellStyle name="Normal 4 2 3 3 5 2 5" xfId="5046" xr:uid="{00000000-0005-0000-0000-00006B320000}"/>
    <cellStyle name="Normal 4 2 3 3 5 2 5 2" xfId="11081" xr:uid="{00000000-0005-0000-0000-00006C320000}"/>
    <cellStyle name="Normal 4 2 3 3 5 2 5 2 2" xfId="42366" xr:uid="{00000000-0005-0000-0000-00006D320000}"/>
    <cellStyle name="Normal 4 2 3 3 5 2 5 2 3" xfId="28956" xr:uid="{00000000-0005-0000-0000-00006E320000}"/>
    <cellStyle name="Normal 4 2 3 3 5 2 5 3" xfId="22983" xr:uid="{00000000-0005-0000-0000-00006F320000}"/>
    <cellStyle name="Normal 4 2 3 3 5 2 5 4" xfId="33409" xr:uid="{00000000-0005-0000-0000-000070320000}"/>
    <cellStyle name="Normal 4 2 3 3 5 2 5 5" xfId="15581" xr:uid="{00000000-0005-0000-0000-000071320000}"/>
    <cellStyle name="Normal 4 2 3 3 5 2 6" xfId="3490" xr:uid="{00000000-0005-0000-0000-000072320000}"/>
    <cellStyle name="Normal 4 2 3 3 5 2 6 2" xfId="36269" xr:uid="{00000000-0005-0000-0000-000073320000}"/>
    <cellStyle name="Normal 4 2 3 3 5 2 6 3" xfId="21427" xr:uid="{00000000-0005-0000-0000-000074320000}"/>
    <cellStyle name="Normal 4 2 3 3 5 2 7" xfId="8033" xr:uid="{00000000-0005-0000-0000-000075320000}"/>
    <cellStyle name="Normal 4 2 3 3 5 2 7 2" xfId="39379" xr:uid="{00000000-0005-0000-0000-000076320000}"/>
    <cellStyle name="Normal 4 2 3 3 5 2 7 3" xfId="25969" xr:uid="{00000000-0005-0000-0000-000077320000}"/>
    <cellStyle name="Normal 4 2 3 3 5 2 8" xfId="18567" xr:uid="{00000000-0005-0000-0000-000078320000}"/>
    <cellStyle name="Normal 4 2 3 3 5 2 9" xfId="31853" xr:uid="{00000000-0005-0000-0000-000079320000}"/>
    <cellStyle name="Normal 4 2 3 3 5 3" xfId="357" xr:uid="{00000000-0005-0000-0000-00007A320000}"/>
    <cellStyle name="Normal 4 2 3 3 5 3 2" xfId="1396" xr:uid="{00000000-0005-0000-0000-00007B320000}"/>
    <cellStyle name="Normal 4 2 3 3 5 3 2 2" xfId="5814" xr:uid="{00000000-0005-0000-0000-00007C320000}"/>
    <cellStyle name="Normal 4 2 3 3 5 3 2 2 2" xfId="11847" xr:uid="{00000000-0005-0000-0000-00007D320000}"/>
    <cellStyle name="Normal 4 2 3 3 5 3 2 2 2 2" xfId="43132" xr:uid="{00000000-0005-0000-0000-00007E320000}"/>
    <cellStyle name="Normal 4 2 3 3 5 3 2 2 2 3" xfId="29722" xr:uid="{00000000-0005-0000-0000-00007F320000}"/>
    <cellStyle name="Normal 4 2 3 3 5 3 2 2 3" xfId="37467" xr:uid="{00000000-0005-0000-0000-000080320000}"/>
    <cellStyle name="Normal 4 2 3 3 5 3 2 2 4" xfId="23750" xr:uid="{00000000-0005-0000-0000-000081320000}"/>
    <cellStyle name="Normal 4 2 3 3 5 3 2 3" xfId="8800" xr:uid="{00000000-0005-0000-0000-000082320000}"/>
    <cellStyle name="Normal 4 2 3 3 5 3 2 3 2" xfId="40146" xr:uid="{00000000-0005-0000-0000-000083320000}"/>
    <cellStyle name="Normal 4 2 3 3 5 3 2 3 3" xfId="26736" xr:uid="{00000000-0005-0000-0000-000084320000}"/>
    <cellStyle name="Normal 4 2 3 3 5 3 2 4" xfId="19334" xr:uid="{00000000-0005-0000-0000-000085320000}"/>
    <cellStyle name="Normal 4 2 3 3 5 3 2 5" xfId="34176" xr:uid="{00000000-0005-0000-0000-000086320000}"/>
    <cellStyle name="Normal 4 2 3 3 5 3 2 6" xfId="16348" xr:uid="{00000000-0005-0000-0000-000087320000}"/>
    <cellStyle name="Normal 4 2 3 3 5 3 3" xfId="2393" xr:uid="{00000000-0005-0000-0000-000088320000}"/>
    <cellStyle name="Normal 4 2 3 3 5 3 3 2" xfId="6810" xr:uid="{00000000-0005-0000-0000-000089320000}"/>
    <cellStyle name="Normal 4 2 3 3 5 3 3 2 2" xfId="12843" xr:uid="{00000000-0005-0000-0000-00008A320000}"/>
    <cellStyle name="Normal 4 2 3 3 5 3 3 2 2 2" xfId="44128" xr:uid="{00000000-0005-0000-0000-00008B320000}"/>
    <cellStyle name="Normal 4 2 3 3 5 3 3 2 2 3" xfId="30718" xr:uid="{00000000-0005-0000-0000-00008C320000}"/>
    <cellStyle name="Normal 4 2 3 3 5 3 3 2 3" xfId="38156" xr:uid="{00000000-0005-0000-0000-00008D320000}"/>
    <cellStyle name="Normal 4 2 3 3 5 3 3 2 4" xfId="24746" xr:uid="{00000000-0005-0000-0000-00008E320000}"/>
    <cellStyle name="Normal 4 2 3 3 5 3 3 3" xfId="9796" xr:uid="{00000000-0005-0000-0000-00008F320000}"/>
    <cellStyle name="Normal 4 2 3 3 5 3 3 3 2" xfId="41142" xr:uid="{00000000-0005-0000-0000-000090320000}"/>
    <cellStyle name="Normal 4 2 3 3 5 3 3 3 3" xfId="27732" xr:uid="{00000000-0005-0000-0000-000091320000}"/>
    <cellStyle name="Normal 4 2 3 3 5 3 3 4" xfId="20330" xr:uid="{00000000-0005-0000-0000-000092320000}"/>
    <cellStyle name="Normal 4 2 3 3 5 3 3 5" xfId="35172" xr:uid="{00000000-0005-0000-0000-000093320000}"/>
    <cellStyle name="Normal 4 2 3 3 5 3 3 6" xfId="17344" xr:uid="{00000000-0005-0000-0000-000094320000}"/>
    <cellStyle name="Normal 4 2 3 3 5 3 4" xfId="4818" xr:uid="{00000000-0005-0000-0000-000095320000}"/>
    <cellStyle name="Normal 4 2 3 3 5 3 4 2" xfId="10853" xr:uid="{00000000-0005-0000-0000-000096320000}"/>
    <cellStyle name="Normal 4 2 3 3 5 3 4 2 2" xfId="42138" xr:uid="{00000000-0005-0000-0000-000097320000}"/>
    <cellStyle name="Normal 4 2 3 3 5 3 4 2 3" xfId="28728" xr:uid="{00000000-0005-0000-0000-000098320000}"/>
    <cellStyle name="Normal 4 2 3 3 5 3 4 3" xfId="22755" xr:uid="{00000000-0005-0000-0000-000099320000}"/>
    <cellStyle name="Normal 4 2 3 3 5 3 4 4" xfId="33181" xr:uid="{00000000-0005-0000-0000-00009A320000}"/>
    <cellStyle name="Normal 4 2 3 3 5 3 4 5" xfId="15353" xr:uid="{00000000-0005-0000-0000-00009B320000}"/>
    <cellStyle name="Normal 4 2 3 3 5 3 5" xfId="3823" xr:uid="{00000000-0005-0000-0000-00009C320000}"/>
    <cellStyle name="Normal 4 2 3 3 5 3 5 2" xfId="36602" xr:uid="{00000000-0005-0000-0000-00009D320000}"/>
    <cellStyle name="Normal 4 2 3 3 5 3 5 3" xfId="21760" xr:uid="{00000000-0005-0000-0000-00009E320000}"/>
    <cellStyle name="Normal 4 2 3 3 5 3 6" xfId="7805" xr:uid="{00000000-0005-0000-0000-00009F320000}"/>
    <cellStyle name="Normal 4 2 3 3 5 3 6 2" xfId="39151" xr:uid="{00000000-0005-0000-0000-0000A0320000}"/>
    <cellStyle name="Normal 4 2 3 3 5 3 6 3" xfId="25741" xr:uid="{00000000-0005-0000-0000-0000A1320000}"/>
    <cellStyle name="Normal 4 2 3 3 5 3 7" xfId="18339" xr:uid="{00000000-0005-0000-0000-0000A2320000}"/>
    <cellStyle name="Normal 4 2 3 3 5 3 8" xfId="32186" xr:uid="{00000000-0005-0000-0000-0000A3320000}"/>
    <cellStyle name="Normal 4 2 3 3 5 3 9" xfId="14358" xr:uid="{00000000-0005-0000-0000-0000A4320000}"/>
    <cellStyle name="Normal 4 2 3 3 5 4" xfId="791" xr:uid="{00000000-0005-0000-0000-0000A5320000}"/>
    <cellStyle name="Normal 4 2 3 3 5 4 2" xfId="2827" xr:uid="{00000000-0005-0000-0000-0000A6320000}"/>
    <cellStyle name="Normal 4 2 3 3 5 4 2 2" xfId="7244" xr:uid="{00000000-0005-0000-0000-0000A7320000}"/>
    <cellStyle name="Normal 4 2 3 3 5 4 2 2 2" xfId="13277" xr:uid="{00000000-0005-0000-0000-0000A8320000}"/>
    <cellStyle name="Normal 4 2 3 3 5 4 2 2 2 2" xfId="44562" xr:uid="{00000000-0005-0000-0000-0000A9320000}"/>
    <cellStyle name="Normal 4 2 3 3 5 4 2 2 2 3" xfId="31152" xr:uid="{00000000-0005-0000-0000-0000AA320000}"/>
    <cellStyle name="Normal 4 2 3 3 5 4 2 2 3" xfId="38590" xr:uid="{00000000-0005-0000-0000-0000AB320000}"/>
    <cellStyle name="Normal 4 2 3 3 5 4 2 2 4" xfId="25180" xr:uid="{00000000-0005-0000-0000-0000AC320000}"/>
    <cellStyle name="Normal 4 2 3 3 5 4 2 3" xfId="10230" xr:uid="{00000000-0005-0000-0000-0000AD320000}"/>
    <cellStyle name="Normal 4 2 3 3 5 4 2 3 2" xfId="41576" xr:uid="{00000000-0005-0000-0000-0000AE320000}"/>
    <cellStyle name="Normal 4 2 3 3 5 4 2 3 3" xfId="28166" xr:uid="{00000000-0005-0000-0000-0000AF320000}"/>
    <cellStyle name="Normal 4 2 3 3 5 4 2 4" xfId="20764" xr:uid="{00000000-0005-0000-0000-0000B0320000}"/>
    <cellStyle name="Normal 4 2 3 3 5 4 2 5" xfId="35606" xr:uid="{00000000-0005-0000-0000-0000B1320000}"/>
    <cellStyle name="Normal 4 2 3 3 5 4 2 6" xfId="17778" xr:uid="{00000000-0005-0000-0000-0000B2320000}"/>
    <cellStyle name="Normal 4 2 3 3 5 4 3" xfId="5252" xr:uid="{00000000-0005-0000-0000-0000B3320000}"/>
    <cellStyle name="Normal 4 2 3 3 5 4 3 2" xfId="11286" xr:uid="{00000000-0005-0000-0000-0000B4320000}"/>
    <cellStyle name="Normal 4 2 3 3 5 4 3 2 2" xfId="42571" xr:uid="{00000000-0005-0000-0000-0000B5320000}"/>
    <cellStyle name="Normal 4 2 3 3 5 4 3 2 3" xfId="29161" xr:uid="{00000000-0005-0000-0000-0000B6320000}"/>
    <cellStyle name="Normal 4 2 3 3 5 4 3 3" xfId="23189" xr:uid="{00000000-0005-0000-0000-0000B7320000}"/>
    <cellStyle name="Normal 4 2 3 3 5 4 3 4" xfId="33615" xr:uid="{00000000-0005-0000-0000-0000B8320000}"/>
    <cellStyle name="Normal 4 2 3 3 5 4 3 5" xfId="15787" xr:uid="{00000000-0005-0000-0000-0000B9320000}"/>
    <cellStyle name="Normal 4 2 3 3 5 4 4" xfId="4257" xr:uid="{00000000-0005-0000-0000-0000BA320000}"/>
    <cellStyle name="Normal 4 2 3 3 5 4 4 2" xfId="37036" xr:uid="{00000000-0005-0000-0000-0000BB320000}"/>
    <cellStyle name="Normal 4 2 3 3 5 4 4 3" xfId="22194" xr:uid="{00000000-0005-0000-0000-0000BC320000}"/>
    <cellStyle name="Normal 4 2 3 3 5 4 5" xfId="8239" xr:uid="{00000000-0005-0000-0000-0000BD320000}"/>
    <cellStyle name="Normal 4 2 3 3 5 4 5 2" xfId="39585" xr:uid="{00000000-0005-0000-0000-0000BE320000}"/>
    <cellStyle name="Normal 4 2 3 3 5 4 5 3" xfId="26175" xr:uid="{00000000-0005-0000-0000-0000BF320000}"/>
    <cellStyle name="Normal 4 2 3 3 5 4 6" xfId="18773" xr:uid="{00000000-0005-0000-0000-0000C0320000}"/>
    <cellStyle name="Normal 4 2 3 3 5 4 7" xfId="32620" xr:uid="{00000000-0005-0000-0000-0000C1320000}"/>
    <cellStyle name="Normal 4 2 3 3 5 4 8" xfId="14792" xr:uid="{00000000-0005-0000-0000-0000C2320000}"/>
    <cellStyle name="Normal 4 2 3 3 5 5" xfId="1190" xr:uid="{00000000-0005-0000-0000-0000C3320000}"/>
    <cellStyle name="Normal 4 2 3 3 5 5 2" xfId="2187" xr:uid="{00000000-0005-0000-0000-0000C4320000}"/>
    <cellStyle name="Normal 4 2 3 3 5 5 2 2" xfId="6604" xr:uid="{00000000-0005-0000-0000-0000C5320000}"/>
    <cellStyle name="Normal 4 2 3 3 5 5 2 2 2" xfId="12637" xr:uid="{00000000-0005-0000-0000-0000C6320000}"/>
    <cellStyle name="Normal 4 2 3 3 5 5 2 2 2 2" xfId="43922" xr:uid="{00000000-0005-0000-0000-0000C7320000}"/>
    <cellStyle name="Normal 4 2 3 3 5 5 2 2 2 3" xfId="30512" xr:uid="{00000000-0005-0000-0000-0000C8320000}"/>
    <cellStyle name="Normal 4 2 3 3 5 5 2 2 3" xfId="37950" xr:uid="{00000000-0005-0000-0000-0000C9320000}"/>
    <cellStyle name="Normal 4 2 3 3 5 5 2 2 4" xfId="24540" xr:uid="{00000000-0005-0000-0000-0000CA320000}"/>
    <cellStyle name="Normal 4 2 3 3 5 5 2 3" xfId="9590" xr:uid="{00000000-0005-0000-0000-0000CB320000}"/>
    <cellStyle name="Normal 4 2 3 3 5 5 2 3 2" xfId="40936" xr:uid="{00000000-0005-0000-0000-0000CC320000}"/>
    <cellStyle name="Normal 4 2 3 3 5 5 2 3 3" xfId="27526" xr:uid="{00000000-0005-0000-0000-0000CD320000}"/>
    <cellStyle name="Normal 4 2 3 3 5 5 2 4" xfId="20124" xr:uid="{00000000-0005-0000-0000-0000CE320000}"/>
    <cellStyle name="Normal 4 2 3 3 5 5 2 5" xfId="34966" xr:uid="{00000000-0005-0000-0000-0000CF320000}"/>
    <cellStyle name="Normal 4 2 3 3 5 5 2 6" xfId="17138" xr:uid="{00000000-0005-0000-0000-0000D0320000}"/>
    <cellStyle name="Normal 4 2 3 3 5 5 3" xfId="5608" xr:uid="{00000000-0005-0000-0000-0000D1320000}"/>
    <cellStyle name="Normal 4 2 3 3 5 5 3 2" xfId="11641" xr:uid="{00000000-0005-0000-0000-0000D2320000}"/>
    <cellStyle name="Normal 4 2 3 3 5 5 3 2 2" xfId="42926" xr:uid="{00000000-0005-0000-0000-0000D3320000}"/>
    <cellStyle name="Normal 4 2 3 3 5 5 3 2 3" xfId="29516" xr:uid="{00000000-0005-0000-0000-0000D4320000}"/>
    <cellStyle name="Normal 4 2 3 3 5 5 3 3" xfId="23544" xr:uid="{00000000-0005-0000-0000-0000D5320000}"/>
    <cellStyle name="Normal 4 2 3 3 5 5 3 4" xfId="33970" xr:uid="{00000000-0005-0000-0000-0000D6320000}"/>
    <cellStyle name="Normal 4 2 3 3 5 5 3 5" xfId="16142" xr:uid="{00000000-0005-0000-0000-0000D7320000}"/>
    <cellStyle name="Normal 4 2 3 3 5 5 4" xfId="3617" xr:uid="{00000000-0005-0000-0000-0000D8320000}"/>
    <cellStyle name="Normal 4 2 3 3 5 5 4 2" xfId="36396" xr:uid="{00000000-0005-0000-0000-0000D9320000}"/>
    <cellStyle name="Normal 4 2 3 3 5 5 4 3" xfId="21554" xr:uid="{00000000-0005-0000-0000-0000DA320000}"/>
    <cellStyle name="Normal 4 2 3 3 5 5 5" xfId="8594" xr:uid="{00000000-0005-0000-0000-0000DB320000}"/>
    <cellStyle name="Normal 4 2 3 3 5 5 5 2" xfId="39940" xr:uid="{00000000-0005-0000-0000-0000DC320000}"/>
    <cellStyle name="Normal 4 2 3 3 5 5 5 3" xfId="26530" xr:uid="{00000000-0005-0000-0000-0000DD320000}"/>
    <cellStyle name="Normal 4 2 3 3 5 5 6" xfId="19128" xr:uid="{00000000-0005-0000-0000-0000DE320000}"/>
    <cellStyle name="Normal 4 2 3 3 5 5 7" xfId="31980" xr:uid="{00000000-0005-0000-0000-0000DF320000}"/>
    <cellStyle name="Normal 4 2 3 3 5 5 8" xfId="14152" xr:uid="{00000000-0005-0000-0000-0000E0320000}"/>
    <cellStyle name="Normal 4 2 3 3 5 6" xfId="1831" xr:uid="{00000000-0005-0000-0000-0000E1320000}"/>
    <cellStyle name="Normal 4 2 3 3 5 6 2" xfId="6249" xr:uid="{00000000-0005-0000-0000-0000E2320000}"/>
    <cellStyle name="Normal 4 2 3 3 5 6 2 2" xfId="12282" xr:uid="{00000000-0005-0000-0000-0000E3320000}"/>
    <cellStyle name="Normal 4 2 3 3 5 6 2 2 2" xfId="43567" xr:uid="{00000000-0005-0000-0000-0000E4320000}"/>
    <cellStyle name="Normal 4 2 3 3 5 6 2 2 3" xfId="30157" xr:uid="{00000000-0005-0000-0000-0000E5320000}"/>
    <cellStyle name="Normal 4 2 3 3 5 6 2 3" xfId="37595" xr:uid="{00000000-0005-0000-0000-0000E6320000}"/>
    <cellStyle name="Normal 4 2 3 3 5 6 2 4" xfId="24185" xr:uid="{00000000-0005-0000-0000-0000E7320000}"/>
    <cellStyle name="Normal 4 2 3 3 5 6 3" xfId="9235" xr:uid="{00000000-0005-0000-0000-0000E8320000}"/>
    <cellStyle name="Normal 4 2 3 3 5 6 3 2" xfId="40581" xr:uid="{00000000-0005-0000-0000-0000E9320000}"/>
    <cellStyle name="Normal 4 2 3 3 5 6 3 3" xfId="27171" xr:uid="{00000000-0005-0000-0000-0000EA320000}"/>
    <cellStyle name="Normal 4 2 3 3 5 6 4" xfId="19769" xr:uid="{00000000-0005-0000-0000-0000EB320000}"/>
    <cellStyle name="Normal 4 2 3 3 5 6 5" xfId="34611" xr:uid="{00000000-0005-0000-0000-0000EC320000}"/>
    <cellStyle name="Normal 4 2 3 3 5 6 6" xfId="16783" xr:uid="{00000000-0005-0000-0000-0000ED320000}"/>
    <cellStyle name="Normal 4 2 3 3 5 7" xfId="4612" xr:uid="{00000000-0005-0000-0000-0000EE320000}"/>
    <cellStyle name="Normal 4 2 3 3 5 7 2" xfId="10646" xr:uid="{00000000-0005-0000-0000-0000EF320000}"/>
    <cellStyle name="Normal 4 2 3 3 5 7 2 2" xfId="41933" xr:uid="{00000000-0005-0000-0000-0000F0320000}"/>
    <cellStyle name="Normal 4 2 3 3 5 7 2 3" xfId="28523" xr:uid="{00000000-0005-0000-0000-0000F1320000}"/>
    <cellStyle name="Normal 4 2 3 3 5 7 3" xfId="22549" xr:uid="{00000000-0005-0000-0000-0000F2320000}"/>
    <cellStyle name="Normal 4 2 3 3 5 7 4" xfId="32975" xr:uid="{00000000-0005-0000-0000-0000F3320000}"/>
    <cellStyle name="Normal 4 2 3 3 5 7 5" xfId="15147" xr:uid="{00000000-0005-0000-0000-0000F4320000}"/>
    <cellStyle name="Normal 4 2 3 3 5 8" xfId="3262" xr:uid="{00000000-0005-0000-0000-0000F5320000}"/>
    <cellStyle name="Normal 4 2 3 3 5 8 2" xfId="36041" xr:uid="{00000000-0005-0000-0000-0000F6320000}"/>
    <cellStyle name="Normal 4 2 3 3 5 8 3" xfId="21199" xr:uid="{00000000-0005-0000-0000-0000F7320000}"/>
    <cellStyle name="Normal 4 2 3 3 5 9" xfId="7599" xr:uid="{00000000-0005-0000-0000-0000F8320000}"/>
    <cellStyle name="Normal 4 2 3 3 5 9 2" xfId="38945" xr:uid="{00000000-0005-0000-0000-0000F9320000}"/>
    <cellStyle name="Normal 4 2 3 3 5 9 3" xfId="25535" xr:uid="{00000000-0005-0000-0000-0000FA320000}"/>
    <cellStyle name="Normal 4 2 3 3 6" xfId="459" xr:uid="{00000000-0005-0000-0000-0000FB320000}"/>
    <cellStyle name="Normal 4 2 3 3 6 10" xfId="13899" xr:uid="{00000000-0005-0000-0000-0000FC320000}"/>
    <cellStyle name="Normal 4 2 3 3 6 2" xfId="893" xr:uid="{00000000-0005-0000-0000-0000FD320000}"/>
    <cellStyle name="Normal 4 2 3 3 6 2 2" xfId="2929" xr:uid="{00000000-0005-0000-0000-0000FE320000}"/>
    <cellStyle name="Normal 4 2 3 3 6 2 2 2" xfId="7346" xr:uid="{00000000-0005-0000-0000-0000FF320000}"/>
    <cellStyle name="Normal 4 2 3 3 6 2 2 2 2" xfId="13379" xr:uid="{00000000-0005-0000-0000-000000330000}"/>
    <cellStyle name="Normal 4 2 3 3 6 2 2 2 2 2" xfId="44664" xr:uid="{00000000-0005-0000-0000-000001330000}"/>
    <cellStyle name="Normal 4 2 3 3 6 2 2 2 2 3" xfId="31254" xr:uid="{00000000-0005-0000-0000-000002330000}"/>
    <cellStyle name="Normal 4 2 3 3 6 2 2 2 3" xfId="38692" xr:uid="{00000000-0005-0000-0000-000003330000}"/>
    <cellStyle name="Normal 4 2 3 3 6 2 2 2 4" xfId="25282" xr:uid="{00000000-0005-0000-0000-000004330000}"/>
    <cellStyle name="Normal 4 2 3 3 6 2 2 3" xfId="10332" xr:uid="{00000000-0005-0000-0000-000005330000}"/>
    <cellStyle name="Normal 4 2 3 3 6 2 2 3 2" xfId="41678" xr:uid="{00000000-0005-0000-0000-000006330000}"/>
    <cellStyle name="Normal 4 2 3 3 6 2 2 3 3" xfId="28268" xr:uid="{00000000-0005-0000-0000-000007330000}"/>
    <cellStyle name="Normal 4 2 3 3 6 2 2 4" xfId="20866" xr:uid="{00000000-0005-0000-0000-000008330000}"/>
    <cellStyle name="Normal 4 2 3 3 6 2 2 5" xfId="35708" xr:uid="{00000000-0005-0000-0000-000009330000}"/>
    <cellStyle name="Normal 4 2 3 3 6 2 2 6" xfId="17880" xr:uid="{00000000-0005-0000-0000-00000A330000}"/>
    <cellStyle name="Normal 4 2 3 3 6 2 3" xfId="5354" xr:uid="{00000000-0005-0000-0000-00000B330000}"/>
    <cellStyle name="Normal 4 2 3 3 6 2 3 2" xfId="11388" xr:uid="{00000000-0005-0000-0000-00000C330000}"/>
    <cellStyle name="Normal 4 2 3 3 6 2 3 2 2" xfId="42673" xr:uid="{00000000-0005-0000-0000-00000D330000}"/>
    <cellStyle name="Normal 4 2 3 3 6 2 3 2 3" xfId="29263" xr:uid="{00000000-0005-0000-0000-00000E330000}"/>
    <cellStyle name="Normal 4 2 3 3 6 2 3 3" xfId="23291" xr:uid="{00000000-0005-0000-0000-00000F330000}"/>
    <cellStyle name="Normal 4 2 3 3 6 2 3 4" xfId="33717" xr:uid="{00000000-0005-0000-0000-000010330000}"/>
    <cellStyle name="Normal 4 2 3 3 6 2 3 5" xfId="15889" xr:uid="{00000000-0005-0000-0000-000011330000}"/>
    <cellStyle name="Normal 4 2 3 3 6 2 4" xfId="4359" xr:uid="{00000000-0005-0000-0000-000012330000}"/>
    <cellStyle name="Normal 4 2 3 3 6 2 4 2" xfId="37138" xr:uid="{00000000-0005-0000-0000-000013330000}"/>
    <cellStyle name="Normal 4 2 3 3 6 2 4 3" xfId="22296" xr:uid="{00000000-0005-0000-0000-000014330000}"/>
    <cellStyle name="Normal 4 2 3 3 6 2 5" xfId="8341" xr:uid="{00000000-0005-0000-0000-000015330000}"/>
    <cellStyle name="Normal 4 2 3 3 6 2 5 2" xfId="39687" xr:uid="{00000000-0005-0000-0000-000016330000}"/>
    <cellStyle name="Normal 4 2 3 3 6 2 5 3" xfId="26277" xr:uid="{00000000-0005-0000-0000-000017330000}"/>
    <cellStyle name="Normal 4 2 3 3 6 2 6" xfId="18875" xr:uid="{00000000-0005-0000-0000-000018330000}"/>
    <cellStyle name="Normal 4 2 3 3 6 2 7" xfId="32722" xr:uid="{00000000-0005-0000-0000-000019330000}"/>
    <cellStyle name="Normal 4 2 3 3 6 2 8" xfId="14894" xr:uid="{00000000-0005-0000-0000-00001A330000}"/>
    <cellStyle name="Normal 4 2 3 3 6 3" xfId="1498" xr:uid="{00000000-0005-0000-0000-00001B330000}"/>
    <cellStyle name="Normal 4 2 3 3 6 3 2" xfId="2495" xr:uid="{00000000-0005-0000-0000-00001C330000}"/>
    <cellStyle name="Normal 4 2 3 3 6 3 2 2" xfId="6912" xr:uid="{00000000-0005-0000-0000-00001D330000}"/>
    <cellStyle name="Normal 4 2 3 3 6 3 2 2 2" xfId="12945" xr:uid="{00000000-0005-0000-0000-00001E330000}"/>
    <cellStyle name="Normal 4 2 3 3 6 3 2 2 2 2" xfId="44230" xr:uid="{00000000-0005-0000-0000-00001F330000}"/>
    <cellStyle name="Normal 4 2 3 3 6 3 2 2 2 3" xfId="30820" xr:uid="{00000000-0005-0000-0000-000020330000}"/>
    <cellStyle name="Normal 4 2 3 3 6 3 2 2 3" xfId="38258" xr:uid="{00000000-0005-0000-0000-000021330000}"/>
    <cellStyle name="Normal 4 2 3 3 6 3 2 2 4" xfId="24848" xr:uid="{00000000-0005-0000-0000-000022330000}"/>
    <cellStyle name="Normal 4 2 3 3 6 3 2 3" xfId="9898" xr:uid="{00000000-0005-0000-0000-000023330000}"/>
    <cellStyle name="Normal 4 2 3 3 6 3 2 3 2" xfId="41244" xr:uid="{00000000-0005-0000-0000-000024330000}"/>
    <cellStyle name="Normal 4 2 3 3 6 3 2 3 3" xfId="27834" xr:uid="{00000000-0005-0000-0000-000025330000}"/>
    <cellStyle name="Normal 4 2 3 3 6 3 2 4" xfId="20432" xr:uid="{00000000-0005-0000-0000-000026330000}"/>
    <cellStyle name="Normal 4 2 3 3 6 3 2 5" xfId="35274" xr:uid="{00000000-0005-0000-0000-000027330000}"/>
    <cellStyle name="Normal 4 2 3 3 6 3 2 6" xfId="17446" xr:uid="{00000000-0005-0000-0000-000028330000}"/>
    <cellStyle name="Normal 4 2 3 3 6 3 3" xfId="5916" xr:uid="{00000000-0005-0000-0000-000029330000}"/>
    <cellStyle name="Normal 4 2 3 3 6 3 3 2" xfId="11949" xr:uid="{00000000-0005-0000-0000-00002A330000}"/>
    <cellStyle name="Normal 4 2 3 3 6 3 3 2 2" xfId="43234" xr:uid="{00000000-0005-0000-0000-00002B330000}"/>
    <cellStyle name="Normal 4 2 3 3 6 3 3 2 3" xfId="29824" xr:uid="{00000000-0005-0000-0000-00002C330000}"/>
    <cellStyle name="Normal 4 2 3 3 6 3 3 3" xfId="23852" xr:uid="{00000000-0005-0000-0000-00002D330000}"/>
    <cellStyle name="Normal 4 2 3 3 6 3 3 4" xfId="34278" xr:uid="{00000000-0005-0000-0000-00002E330000}"/>
    <cellStyle name="Normal 4 2 3 3 6 3 3 5" xfId="16450" xr:uid="{00000000-0005-0000-0000-00002F330000}"/>
    <cellStyle name="Normal 4 2 3 3 6 3 4" xfId="3925" xr:uid="{00000000-0005-0000-0000-000030330000}"/>
    <cellStyle name="Normal 4 2 3 3 6 3 4 2" xfId="36704" xr:uid="{00000000-0005-0000-0000-000031330000}"/>
    <cellStyle name="Normal 4 2 3 3 6 3 4 3" xfId="21862" xr:uid="{00000000-0005-0000-0000-000032330000}"/>
    <cellStyle name="Normal 4 2 3 3 6 3 5" xfId="8902" xr:uid="{00000000-0005-0000-0000-000033330000}"/>
    <cellStyle name="Normal 4 2 3 3 6 3 5 2" xfId="40248" xr:uid="{00000000-0005-0000-0000-000034330000}"/>
    <cellStyle name="Normal 4 2 3 3 6 3 5 3" xfId="26838" xr:uid="{00000000-0005-0000-0000-000035330000}"/>
    <cellStyle name="Normal 4 2 3 3 6 3 6" xfId="19436" xr:uid="{00000000-0005-0000-0000-000036330000}"/>
    <cellStyle name="Normal 4 2 3 3 6 3 7" xfId="32288" xr:uid="{00000000-0005-0000-0000-000037330000}"/>
    <cellStyle name="Normal 4 2 3 3 6 3 8" xfId="14460" xr:uid="{00000000-0005-0000-0000-000038330000}"/>
    <cellStyle name="Normal 4 2 3 3 6 4" xfId="1933" xr:uid="{00000000-0005-0000-0000-000039330000}"/>
    <cellStyle name="Normal 4 2 3 3 6 4 2" xfId="6351" xr:uid="{00000000-0005-0000-0000-00003A330000}"/>
    <cellStyle name="Normal 4 2 3 3 6 4 2 2" xfId="12384" xr:uid="{00000000-0005-0000-0000-00003B330000}"/>
    <cellStyle name="Normal 4 2 3 3 6 4 2 2 2" xfId="43669" xr:uid="{00000000-0005-0000-0000-00003C330000}"/>
    <cellStyle name="Normal 4 2 3 3 6 4 2 2 3" xfId="30259" xr:uid="{00000000-0005-0000-0000-00003D330000}"/>
    <cellStyle name="Normal 4 2 3 3 6 4 2 3" xfId="37697" xr:uid="{00000000-0005-0000-0000-00003E330000}"/>
    <cellStyle name="Normal 4 2 3 3 6 4 2 4" xfId="24287" xr:uid="{00000000-0005-0000-0000-00003F330000}"/>
    <cellStyle name="Normal 4 2 3 3 6 4 3" xfId="9337" xr:uid="{00000000-0005-0000-0000-000040330000}"/>
    <cellStyle name="Normal 4 2 3 3 6 4 3 2" xfId="40683" xr:uid="{00000000-0005-0000-0000-000041330000}"/>
    <cellStyle name="Normal 4 2 3 3 6 4 3 3" xfId="27273" xr:uid="{00000000-0005-0000-0000-000042330000}"/>
    <cellStyle name="Normal 4 2 3 3 6 4 4" xfId="19871" xr:uid="{00000000-0005-0000-0000-000043330000}"/>
    <cellStyle name="Normal 4 2 3 3 6 4 5" xfId="34713" xr:uid="{00000000-0005-0000-0000-000044330000}"/>
    <cellStyle name="Normal 4 2 3 3 6 4 6" xfId="16885" xr:uid="{00000000-0005-0000-0000-000045330000}"/>
    <cellStyle name="Normal 4 2 3 3 6 5" xfId="4920" xr:uid="{00000000-0005-0000-0000-000046330000}"/>
    <cellStyle name="Normal 4 2 3 3 6 5 2" xfId="10955" xr:uid="{00000000-0005-0000-0000-000047330000}"/>
    <cellStyle name="Normal 4 2 3 3 6 5 2 2" xfId="42240" xr:uid="{00000000-0005-0000-0000-000048330000}"/>
    <cellStyle name="Normal 4 2 3 3 6 5 2 3" xfId="28830" xr:uid="{00000000-0005-0000-0000-000049330000}"/>
    <cellStyle name="Normal 4 2 3 3 6 5 3" xfId="22857" xr:uid="{00000000-0005-0000-0000-00004A330000}"/>
    <cellStyle name="Normal 4 2 3 3 6 5 4" xfId="33283" xr:uid="{00000000-0005-0000-0000-00004B330000}"/>
    <cellStyle name="Normal 4 2 3 3 6 5 5" xfId="15455" xr:uid="{00000000-0005-0000-0000-00004C330000}"/>
    <cellStyle name="Normal 4 2 3 3 6 6" xfId="3364" xr:uid="{00000000-0005-0000-0000-00004D330000}"/>
    <cellStyle name="Normal 4 2 3 3 6 6 2" xfId="36143" xr:uid="{00000000-0005-0000-0000-00004E330000}"/>
    <cellStyle name="Normal 4 2 3 3 6 6 3" xfId="21301" xr:uid="{00000000-0005-0000-0000-00004F330000}"/>
    <cellStyle name="Normal 4 2 3 3 6 7" xfId="7907" xr:uid="{00000000-0005-0000-0000-000050330000}"/>
    <cellStyle name="Normal 4 2 3 3 6 7 2" xfId="39253" xr:uid="{00000000-0005-0000-0000-000051330000}"/>
    <cellStyle name="Normal 4 2 3 3 6 7 3" xfId="25843" xr:uid="{00000000-0005-0000-0000-000052330000}"/>
    <cellStyle name="Normal 4 2 3 3 6 8" xfId="18441" xr:uid="{00000000-0005-0000-0000-000053330000}"/>
    <cellStyle name="Normal 4 2 3 3 6 9" xfId="31727" xr:uid="{00000000-0005-0000-0000-000054330000}"/>
    <cellStyle name="Normal 4 2 3 3 7" xfId="567" xr:uid="{00000000-0005-0000-0000-000055330000}"/>
    <cellStyle name="Normal 4 2 3 3 7 10" xfId="14007" xr:uid="{00000000-0005-0000-0000-000056330000}"/>
    <cellStyle name="Normal 4 2 3 3 7 2" xfId="1001" xr:uid="{00000000-0005-0000-0000-000057330000}"/>
    <cellStyle name="Normal 4 2 3 3 7 2 2" xfId="3037" xr:uid="{00000000-0005-0000-0000-000058330000}"/>
    <cellStyle name="Normal 4 2 3 3 7 2 2 2" xfId="7454" xr:uid="{00000000-0005-0000-0000-000059330000}"/>
    <cellStyle name="Normal 4 2 3 3 7 2 2 2 2" xfId="13487" xr:uid="{00000000-0005-0000-0000-00005A330000}"/>
    <cellStyle name="Normal 4 2 3 3 7 2 2 2 2 2" xfId="44772" xr:uid="{00000000-0005-0000-0000-00005B330000}"/>
    <cellStyle name="Normal 4 2 3 3 7 2 2 2 2 3" xfId="31362" xr:uid="{00000000-0005-0000-0000-00005C330000}"/>
    <cellStyle name="Normal 4 2 3 3 7 2 2 2 3" xfId="38800" xr:uid="{00000000-0005-0000-0000-00005D330000}"/>
    <cellStyle name="Normal 4 2 3 3 7 2 2 2 4" xfId="25390" xr:uid="{00000000-0005-0000-0000-00005E330000}"/>
    <cellStyle name="Normal 4 2 3 3 7 2 2 3" xfId="10440" xr:uid="{00000000-0005-0000-0000-00005F330000}"/>
    <cellStyle name="Normal 4 2 3 3 7 2 2 3 2" xfId="41786" xr:uid="{00000000-0005-0000-0000-000060330000}"/>
    <cellStyle name="Normal 4 2 3 3 7 2 2 3 3" xfId="28376" xr:uid="{00000000-0005-0000-0000-000061330000}"/>
    <cellStyle name="Normal 4 2 3 3 7 2 2 4" xfId="20974" xr:uid="{00000000-0005-0000-0000-000062330000}"/>
    <cellStyle name="Normal 4 2 3 3 7 2 2 5" xfId="35816" xr:uid="{00000000-0005-0000-0000-000063330000}"/>
    <cellStyle name="Normal 4 2 3 3 7 2 2 6" xfId="17988" xr:uid="{00000000-0005-0000-0000-000064330000}"/>
    <cellStyle name="Normal 4 2 3 3 7 2 3" xfId="5462" xr:uid="{00000000-0005-0000-0000-000065330000}"/>
    <cellStyle name="Normal 4 2 3 3 7 2 3 2" xfId="11496" xr:uid="{00000000-0005-0000-0000-000066330000}"/>
    <cellStyle name="Normal 4 2 3 3 7 2 3 2 2" xfId="42781" xr:uid="{00000000-0005-0000-0000-000067330000}"/>
    <cellStyle name="Normal 4 2 3 3 7 2 3 2 3" xfId="29371" xr:uid="{00000000-0005-0000-0000-000068330000}"/>
    <cellStyle name="Normal 4 2 3 3 7 2 3 3" xfId="23399" xr:uid="{00000000-0005-0000-0000-000069330000}"/>
    <cellStyle name="Normal 4 2 3 3 7 2 3 4" xfId="33825" xr:uid="{00000000-0005-0000-0000-00006A330000}"/>
    <cellStyle name="Normal 4 2 3 3 7 2 3 5" xfId="15997" xr:uid="{00000000-0005-0000-0000-00006B330000}"/>
    <cellStyle name="Normal 4 2 3 3 7 2 4" xfId="4467" xr:uid="{00000000-0005-0000-0000-00006C330000}"/>
    <cellStyle name="Normal 4 2 3 3 7 2 4 2" xfId="37246" xr:uid="{00000000-0005-0000-0000-00006D330000}"/>
    <cellStyle name="Normal 4 2 3 3 7 2 4 3" xfId="22404" xr:uid="{00000000-0005-0000-0000-00006E330000}"/>
    <cellStyle name="Normal 4 2 3 3 7 2 5" xfId="8449" xr:uid="{00000000-0005-0000-0000-00006F330000}"/>
    <cellStyle name="Normal 4 2 3 3 7 2 5 2" xfId="39795" xr:uid="{00000000-0005-0000-0000-000070330000}"/>
    <cellStyle name="Normal 4 2 3 3 7 2 5 3" xfId="26385" xr:uid="{00000000-0005-0000-0000-000071330000}"/>
    <cellStyle name="Normal 4 2 3 3 7 2 6" xfId="18983" xr:uid="{00000000-0005-0000-0000-000072330000}"/>
    <cellStyle name="Normal 4 2 3 3 7 2 7" xfId="32830" xr:uid="{00000000-0005-0000-0000-000073330000}"/>
    <cellStyle name="Normal 4 2 3 3 7 2 8" xfId="15002" xr:uid="{00000000-0005-0000-0000-000074330000}"/>
    <cellStyle name="Normal 4 2 3 3 7 3" xfId="1606" xr:uid="{00000000-0005-0000-0000-000075330000}"/>
    <cellStyle name="Normal 4 2 3 3 7 3 2" xfId="2603" xr:uid="{00000000-0005-0000-0000-000076330000}"/>
    <cellStyle name="Normal 4 2 3 3 7 3 2 2" xfId="7020" xr:uid="{00000000-0005-0000-0000-000077330000}"/>
    <cellStyle name="Normal 4 2 3 3 7 3 2 2 2" xfId="13053" xr:uid="{00000000-0005-0000-0000-000078330000}"/>
    <cellStyle name="Normal 4 2 3 3 7 3 2 2 2 2" xfId="44338" xr:uid="{00000000-0005-0000-0000-000079330000}"/>
    <cellStyle name="Normal 4 2 3 3 7 3 2 2 2 3" xfId="30928" xr:uid="{00000000-0005-0000-0000-00007A330000}"/>
    <cellStyle name="Normal 4 2 3 3 7 3 2 2 3" xfId="38366" xr:uid="{00000000-0005-0000-0000-00007B330000}"/>
    <cellStyle name="Normal 4 2 3 3 7 3 2 2 4" xfId="24956" xr:uid="{00000000-0005-0000-0000-00007C330000}"/>
    <cellStyle name="Normal 4 2 3 3 7 3 2 3" xfId="10006" xr:uid="{00000000-0005-0000-0000-00007D330000}"/>
    <cellStyle name="Normal 4 2 3 3 7 3 2 3 2" xfId="41352" xr:uid="{00000000-0005-0000-0000-00007E330000}"/>
    <cellStyle name="Normal 4 2 3 3 7 3 2 3 3" xfId="27942" xr:uid="{00000000-0005-0000-0000-00007F330000}"/>
    <cellStyle name="Normal 4 2 3 3 7 3 2 4" xfId="20540" xr:uid="{00000000-0005-0000-0000-000080330000}"/>
    <cellStyle name="Normal 4 2 3 3 7 3 2 5" xfId="35382" xr:uid="{00000000-0005-0000-0000-000081330000}"/>
    <cellStyle name="Normal 4 2 3 3 7 3 2 6" xfId="17554" xr:uid="{00000000-0005-0000-0000-000082330000}"/>
    <cellStyle name="Normal 4 2 3 3 7 3 3" xfId="6024" xr:uid="{00000000-0005-0000-0000-000083330000}"/>
    <cellStyle name="Normal 4 2 3 3 7 3 3 2" xfId="12057" xr:uid="{00000000-0005-0000-0000-000084330000}"/>
    <cellStyle name="Normal 4 2 3 3 7 3 3 2 2" xfId="43342" xr:uid="{00000000-0005-0000-0000-000085330000}"/>
    <cellStyle name="Normal 4 2 3 3 7 3 3 2 3" xfId="29932" xr:uid="{00000000-0005-0000-0000-000086330000}"/>
    <cellStyle name="Normal 4 2 3 3 7 3 3 3" xfId="23960" xr:uid="{00000000-0005-0000-0000-000087330000}"/>
    <cellStyle name="Normal 4 2 3 3 7 3 3 4" xfId="34386" xr:uid="{00000000-0005-0000-0000-000088330000}"/>
    <cellStyle name="Normal 4 2 3 3 7 3 3 5" xfId="16558" xr:uid="{00000000-0005-0000-0000-000089330000}"/>
    <cellStyle name="Normal 4 2 3 3 7 3 4" xfId="4033" xr:uid="{00000000-0005-0000-0000-00008A330000}"/>
    <cellStyle name="Normal 4 2 3 3 7 3 4 2" xfId="36812" xr:uid="{00000000-0005-0000-0000-00008B330000}"/>
    <cellStyle name="Normal 4 2 3 3 7 3 4 3" xfId="21970" xr:uid="{00000000-0005-0000-0000-00008C330000}"/>
    <cellStyle name="Normal 4 2 3 3 7 3 5" xfId="9010" xr:uid="{00000000-0005-0000-0000-00008D330000}"/>
    <cellStyle name="Normal 4 2 3 3 7 3 5 2" xfId="40356" xr:uid="{00000000-0005-0000-0000-00008E330000}"/>
    <cellStyle name="Normal 4 2 3 3 7 3 5 3" xfId="26946" xr:uid="{00000000-0005-0000-0000-00008F330000}"/>
    <cellStyle name="Normal 4 2 3 3 7 3 6" xfId="19544" xr:uid="{00000000-0005-0000-0000-000090330000}"/>
    <cellStyle name="Normal 4 2 3 3 7 3 7" xfId="32396" xr:uid="{00000000-0005-0000-0000-000091330000}"/>
    <cellStyle name="Normal 4 2 3 3 7 3 8" xfId="14568" xr:uid="{00000000-0005-0000-0000-000092330000}"/>
    <cellStyle name="Normal 4 2 3 3 7 4" xfId="2041" xr:uid="{00000000-0005-0000-0000-000093330000}"/>
    <cellStyle name="Normal 4 2 3 3 7 4 2" xfId="6459" xr:uid="{00000000-0005-0000-0000-000094330000}"/>
    <cellStyle name="Normal 4 2 3 3 7 4 2 2" xfId="12492" xr:uid="{00000000-0005-0000-0000-000095330000}"/>
    <cellStyle name="Normal 4 2 3 3 7 4 2 2 2" xfId="43777" xr:uid="{00000000-0005-0000-0000-000096330000}"/>
    <cellStyle name="Normal 4 2 3 3 7 4 2 2 3" xfId="30367" xr:uid="{00000000-0005-0000-0000-000097330000}"/>
    <cellStyle name="Normal 4 2 3 3 7 4 2 3" xfId="37805" xr:uid="{00000000-0005-0000-0000-000098330000}"/>
    <cellStyle name="Normal 4 2 3 3 7 4 2 4" xfId="24395" xr:uid="{00000000-0005-0000-0000-000099330000}"/>
    <cellStyle name="Normal 4 2 3 3 7 4 3" xfId="9445" xr:uid="{00000000-0005-0000-0000-00009A330000}"/>
    <cellStyle name="Normal 4 2 3 3 7 4 3 2" xfId="40791" xr:uid="{00000000-0005-0000-0000-00009B330000}"/>
    <cellStyle name="Normal 4 2 3 3 7 4 3 3" xfId="27381" xr:uid="{00000000-0005-0000-0000-00009C330000}"/>
    <cellStyle name="Normal 4 2 3 3 7 4 4" xfId="19979" xr:uid="{00000000-0005-0000-0000-00009D330000}"/>
    <cellStyle name="Normal 4 2 3 3 7 4 5" xfId="34821" xr:uid="{00000000-0005-0000-0000-00009E330000}"/>
    <cellStyle name="Normal 4 2 3 3 7 4 6" xfId="16993" xr:uid="{00000000-0005-0000-0000-00009F330000}"/>
    <cellStyle name="Normal 4 2 3 3 7 5" xfId="5028" xr:uid="{00000000-0005-0000-0000-0000A0330000}"/>
    <cellStyle name="Normal 4 2 3 3 7 5 2" xfId="11063" xr:uid="{00000000-0005-0000-0000-0000A1330000}"/>
    <cellStyle name="Normal 4 2 3 3 7 5 2 2" xfId="42348" xr:uid="{00000000-0005-0000-0000-0000A2330000}"/>
    <cellStyle name="Normal 4 2 3 3 7 5 2 3" xfId="28938" xr:uid="{00000000-0005-0000-0000-0000A3330000}"/>
    <cellStyle name="Normal 4 2 3 3 7 5 3" xfId="22965" xr:uid="{00000000-0005-0000-0000-0000A4330000}"/>
    <cellStyle name="Normal 4 2 3 3 7 5 4" xfId="33391" xr:uid="{00000000-0005-0000-0000-0000A5330000}"/>
    <cellStyle name="Normal 4 2 3 3 7 5 5" xfId="15563" xr:uid="{00000000-0005-0000-0000-0000A6330000}"/>
    <cellStyle name="Normal 4 2 3 3 7 6" xfId="3472" xr:uid="{00000000-0005-0000-0000-0000A7330000}"/>
    <cellStyle name="Normal 4 2 3 3 7 6 2" xfId="36251" xr:uid="{00000000-0005-0000-0000-0000A8330000}"/>
    <cellStyle name="Normal 4 2 3 3 7 6 3" xfId="21409" xr:uid="{00000000-0005-0000-0000-0000A9330000}"/>
    <cellStyle name="Normal 4 2 3 3 7 7" xfId="8015" xr:uid="{00000000-0005-0000-0000-0000AA330000}"/>
    <cellStyle name="Normal 4 2 3 3 7 7 2" xfId="39361" xr:uid="{00000000-0005-0000-0000-0000AB330000}"/>
    <cellStyle name="Normal 4 2 3 3 7 7 3" xfId="25951" xr:uid="{00000000-0005-0000-0000-0000AC330000}"/>
    <cellStyle name="Normal 4 2 3 3 7 8" xfId="18549" xr:uid="{00000000-0005-0000-0000-0000AD330000}"/>
    <cellStyle name="Normal 4 2 3 3 7 9" xfId="31835" xr:uid="{00000000-0005-0000-0000-0000AE330000}"/>
    <cellStyle name="Normal 4 2 3 3 8" xfId="237" xr:uid="{00000000-0005-0000-0000-0000AF330000}"/>
    <cellStyle name="Normal 4 2 3 3 8 2" xfId="1292" xr:uid="{00000000-0005-0000-0000-0000B0330000}"/>
    <cellStyle name="Normal 4 2 3 3 8 2 2" xfId="5710" xr:uid="{00000000-0005-0000-0000-0000B1330000}"/>
    <cellStyle name="Normal 4 2 3 3 8 2 2 2" xfId="11743" xr:uid="{00000000-0005-0000-0000-0000B2330000}"/>
    <cellStyle name="Normal 4 2 3 3 8 2 2 2 2" xfId="43028" xr:uid="{00000000-0005-0000-0000-0000B3330000}"/>
    <cellStyle name="Normal 4 2 3 3 8 2 2 2 3" xfId="29618" xr:uid="{00000000-0005-0000-0000-0000B4330000}"/>
    <cellStyle name="Normal 4 2 3 3 8 2 2 3" xfId="37367" xr:uid="{00000000-0005-0000-0000-0000B5330000}"/>
    <cellStyle name="Normal 4 2 3 3 8 2 2 4" xfId="23646" xr:uid="{00000000-0005-0000-0000-0000B6330000}"/>
    <cellStyle name="Normal 4 2 3 3 8 2 3" xfId="8696" xr:uid="{00000000-0005-0000-0000-0000B7330000}"/>
    <cellStyle name="Normal 4 2 3 3 8 2 3 2" xfId="40042" xr:uid="{00000000-0005-0000-0000-0000B8330000}"/>
    <cellStyle name="Normal 4 2 3 3 8 2 3 3" xfId="26632" xr:uid="{00000000-0005-0000-0000-0000B9330000}"/>
    <cellStyle name="Normal 4 2 3 3 8 2 4" xfId="19230" xr:uid="{00000000-0005-0000-0000-0000BA330000}"/>
    <cellStyle name="Normal 4 2 3 3 8 2 5" xfId="34072" xr:uid="{00000000-0005-0000-0000-0000BB330000}"/>
    <cellStyle name="Normal 4 2 3 3 8 2 6" xfId="16244" xr:uid="{00000000-0005-0000-0000-0000BC330000}"/>
    <cellStyle name="Normal 4 2 3 3 8 3" xfId="2289" xr:uid="{00000000-0005-0000-0000-0000BD330000}"/>
    <cellStyle name="Normal 4 2 3 3 8 3 2" xfId="6706" xr:uid="{00000000-0005-0000-0000-0000BE330000}"/>
    <cellStyle name="Normal 4 2 3 3 8 3 2 2" xfId="12739" xr:uid="{00000000-0005-0000-0000-0000BF330000}"/>
    <cellStyle name="Normal 4 2 3 3 8 3 2 2 2" xfId="44024" xr:uid="{00000000-0005-0000-0000-0000C0330000}"/>
    <cellStyle name="Normal 4 2 3 3 8 3 2 2 3" xfId="30614" xr:uid="{00000000-0005-0000-0000-0000C1330000}"/>
    <cellStyle name="Normal 4 2 3 3 8 3 2 3" xfId="38052" xr:uid="{00000000-0005-0000-0000-0000C2330000}"/>
    <cellStyle name="Normal 4 2 3 3 8 3 2 4" xfId="24642" xr:uid="{00000000-0005-0000-0000-0000C3330000}"/>
    <cellStyle name="Normal 4 2 3 3 8 3 3" xfId="9692" xr:uid="{00000000-0005-0000-0000-0000C4330000}"/>
    <cellStyle name="Normal 4 2 3 3 8 3 3 2" xfId="41038" xr:uid="{00000000-0005-0000-0000-0000C5330000}"/>
    <cellStyle name="Normal 4 2 3 3 8 3 3 3" xfId="27628" xr:uid="{00000000-0005-0000-0000-0000C6330000}"/>
    <cellStyle name="Normal 4 2 3 3 8 3 4" xfId="20226" xr:uid="{00000000-0005-0000-0000-0000C7330000}"/>
    <cellStyle name="Normal 4 2 3 3 8 3 5" xfId="35068" xr:uid="{00000000-0005-0000-0000-0000C8330000}"/>
    <cellStyle name="Normal 4 2 3 3 8 3 6" xfId="17240" xr:uid="{00000000-0005-0000-0000-0000C9330000}"/>
    <cellStyle name="Normal 4 2 3 3 8 4" xfId="4714" xr:uid="{00000000-0005-0000-0000-0000CA330000}"/>
    <cellStyle name="Normal 4 2 3 3 8 4 2" xfId="10748" xr:uid="{00000000-0005-0000-0000-0000CB330000}"/>
    <cellStyle name="Normal 4 2 3 3 8 4 2 2" xfId="42035" xr:uid="{00000000-0005-0000-0000-0000CC330000}"/>
    <cellStyle name="Normal 4 2 3 3 8 4 2 3" xfId="28625" xr:uid="{00000000-0005-0000-0000-0000CD330000}"/>
    <cellStyle name="Normal 4 2 3 3 8 4 3" xfId="22651" xr:uid="{00000000-0005-0000-0000-0000CE330000}"/>
    <cellStyle name="Normal 4 2 3 3 8 4 4" xfId="33077" xr:uid="{00000000-0005-0000-0000-0000CF330000}"/>
    <cellStyle name="Normal 4 2 3 3 8 4 5" xfId="15249" xr:uid="{00000000-0005-0000-0000-0000D0330000}"/>
    <cellStyle name="Normal 4 2 3 3 8 5" xfId="3719" xr:uid="{00000000-0005-0000-0000-0000D1330000}"/>
    <cellStyle name="Normal 4 2 3 3 8 5 2" xfId="36498" xr:uid="{00000000-0005-0000-0000-0000D2330000}"/>
    <cellStyle name="Normal 4 2 3 3 8 5 3" xfId="21656" xr:uid="{00000000-0005-0000-0000-0000D3330000}"/>
    <cellStyle name="Normal 4 2 3 3 8 6" xfId="7701" xr:uid="{00000000-0005-0000-0000-0000D4330000}"/>
    <cellStyle name="Normal 4 2 3 3 8 6 2" xfId="39047" xr:uid="{00000000-0005-0000-0000-0000D5330000}"/>
    <cellStyle name="Normal 4 2 3 3 8 6 3" xfId="25637" xr:uid="{00000000-0005-0000-0000-0000D6330000}"/>
    <cellStyle name="Normal 4 2 3 3 8 7" xfId="18235" xr:uid="{00000000-0005-0000-0000-0000D7330000}"/>
    <cellStyle name="Normal 4 2 3 3 8 8" xfId="32082" xr:uid="{00000000-0005-0000-0000-0000D8330000}"/>
    <cellStyle name="Normal 4 2 3 3 8 9" xfId="14254" xr:uid="{00000000-0005-0000-0000-0000D9330000}"/>
    <cellStyle name="Normal 4 2 3 3 9" xfId="687" xr:uid="{00000000-0005-0000-0000-0000DA330000}"/>
    <cellStyle name="Normal 4 2 3 3 9 2" xfId="2723" xr:uid="{00000000-0005-0000-0000-0000DB330000}"/>
    <cellStyle name="Normal 4 2 3 3 9 2 2" xfId="7140" xr:uid="{00000000-0005-0000-0000-0000DC330000}"/>
    <cellStyle name="Normal 4 2 3 3 9 2 2 2" xfId="13173" xr:uid="{00000000-0005-0000-0000-0000DD330000}"/>
    <cellStyle name="Normal 4 2 3 3 9 2 2 2 2" xfId="44458" xr:uid="{00000000-0005-0000-0000-0000DE330000}"/>
    <cellStyle name="Normal 4 2 3 3 9 2 2 2 3" xfId="31048" xr:uid="{00000000-0005-0000-0000-0000DF330000}"/>
    <cellStyle name="Normal 4 2 3 3 9 2 2 3" xfId="38486" xr:uid="{00000000-0005-0000-0000-0000E0330000}"/>
    <cellStyle name="Normal 4 2 3 3 9 2 2 4" xfId="25076" xr:uid="{00000000-0005-0000-0000-0000E1330000}"/>
    <cellStyle name="Normal 4 2 3 3 9 2 3" xfId="10126" xr:uid="{00000000-0005-0000-0000-0000E2330000}"/>
    <cellStyle name="Normal 4 2 3 3 9 2 3 2" xfId="41472" xr:uid="{00000000-0005-0000-0000-0000E3330000}"/>
    <cellStyle name="Normal 4 2 3 3 9 2 3 3" xfId="28062" xr:uid="{00000000-0005-0000-0000-0000E4330000}"/>
    <cellStyle name="Normal 4 2 3 3 9 2 4" xfId="20660" xr:uid="{00000000-0005-0000-0000-0000E5330000}"/>
    <cellStyle name="Normal 4 2 3 3 9 2 5" xfId="35502" xr:uid="{00000000-0005-0000-0000-0000E6330000}"/>
    <cellStyle name="Normal 4 2 3 3 9 2 6" xfId="17674" xr:uid="{00000000-0005-0000-0000-0000E7330000}"/>
    <cellStyle name="Normal 4 2 3 3 9 3" xfId="5148" xr:uid="{00000000-0005-0000-0000-0000E8330000}"/>
    <cellStyle name="Normal 4 2 3 3 9 3 2" xfId="11183" xr:uid="{00000000-0005-0000-0000-0000E9330000}"/>
    <cellStyle name="Normal 4 2 3 3 9 3 2 2" xfId="42468" xr:uid="{00000000-0005-0000-0000-0000EA330000}"/>
    <cellStyle name="Normal 4 2 3 3 9 3 2 3" xfId="29058" xr:uid="{00000000-0005-0000-0000-0000EB330000}"/>
    <cellStyle name="Normal 4 2 3 3 9 3 3" xfId="23085" xr:uid="{00000000-0005-0000-0000-0000EC330000}"/>
    <cellStyle name="Normal 4 2 3 3 9 3 4" xfId="33511" xr:uid="{00000000-0005-0000-0000-0000ED330000}"/>
    <cellStyle name="Normal 4 2 3 3 9 3 5" xfId="15683" xr:uid="{00000000-0005-0000-0000-0000EE330000}"/>
    <cellStyle name="Normal 4 2 3 3 9 4" xfId="4153" xr:uid="{00000000-0005-0000-0000-0000EF330000}"/>
    <cellStyle name="Normal 4 2 3 3 9 4 2" xfId="36932" xr:uid="{00000000-0005-0000-0000-0000F0330000}"/>
    <cellStyle name="Normal 4 2 3 3 9 4 3" xfId="22090" xr:uid="{00000000-0005-0000-0000-0000F1330000}"/>
    <cellStyle name="Normal 4 2 3 3 9 5" xfId="8135" xr:uid="{00000000-0005-0000-0000-0000F2330000}"/>
    <cellStyle name="Normal 4 2 3 3 9 5 2" xfId="39481" xr:uid="{00000000-0005-0000-0000-0000F3330000}"/>
    <cellStyle name="Normal 4 2 3 3 9 5 3" xfId="26071" xr:uid="{00000000-0005-0000-0000-0000F4330000}"/>
    <cellStyle name="Normal 4 2 3 3 9 6" xfId="18669" xr:uid="{00000000-0005-0000-0000-0000F5330000}"/>
    <cellStyle name="Normal 4 2 3 3 9 7" xfId="32516" xr:uid="{00000000-0005-0000-0000-0000F6330000}"/>
    <cellStyle name="Normal 4 2 3 3 9 8" xfId="14688" xr:uid="{00000000-0005-0000-0000-0000F7330000}"/>
    <cellStyle name="Normal 4 2 3 4" xfId="107" xr:uid="{00000000-0005-0000-0000-0000F8330000}"/>
    <cellStyle name="Normal 4 2 3 4 10" xfId="1162" xr:uid="{00000000-0005-0000-0000-0000F9330000}"/>
    <cellStyle name="Normal 4 2 3 4 10 2" xfId="2159" xr:uid="{00000000-0005-0000-0000-0000FA330000}"/>
    <cellStyle name="Normal 4 2 3 4 10 2 2" xfId="6576" xr:uid="{00000000-0005-0000-0000-0000FB330000}"/>
    <cellStyle name="Normal 4 2 3 4 10 2 2 2" xfId="12609" xr:uid="{00000000-0005-0000-0000-0000FC330000}"/>
    <cellStyle name="Normal 4 2 3 4 10 2 2 2 2" xfId="43894" xr:uid="{00000000-0005-0000-0000-0000FD330000}"/>
    <cellStyle name="Normal 4 2 3 4 10 2 2 2 3" xfId="30484" xr:uid="{00000000-0005-0000-0000-0000FE330000}"/>
    <cellStyle name="Normal 4 2 3 4 10 2 2 3" xfId="37922" xr:uid="{00000000-0005-0000-0000-0000FF330000}"/>
    <cellStyle name="Normal 4 2 3 4 10 2 2 4" xfId="24512" xr:uid="{00000000-0005-0000-0000-000000340000}"/>
    <cellStyle name="Normal 4 2 3 4 10 2 3" xfId="9562" xr:uid="{00000000-0005-0000-0000-000001340000}"/>
    <cellStyle name="Normal 4 2 3 4 10 2 3 2" xfId="40908" xr:uid="{00000000-0005-0000-0000-000002340000}"/>
    <cellStyle name="Normal 4 2 3 4 10 2 3 3" xfId="27498" xr:uid="{00000000-0005-0000-0000-000003340000}"/>
    <cellStyle name="Normal 4 2 3 4 10 2 4" xfId="20096" xr:uid="{00000000-0005-0000-0000-000004340000}"/>
    <cellStyle name="Normal 4 2 3 4 10 2 5" xfId="34938" xr:uid="{00000000-0005-0000-0000-000005340000}"/>
    <cellStyle name="Normal 4 2 3 4 10 2 6" xfId="17110" xr:uid="{00000000-0005-0000-0000-000006340000}"/>
    <cellStyle name="Normal 4 2 3 4 10 3" xfId="5580" xr:uid="{00000000-0005-0000-0000-000007340000}"/>
    <cellStyle name="Normal 4 2 3 4 10 3 2" xfId="11613" xr:uid="{00000000-0005-0000-0000-000008340000}"/>
    <cellStyle name="Normal 4 2 3 4 10 3 2 2" xfId="42898" xr:uid="{00000000-0005-0000-0000-000009340000}"/>
    <cellStyle name="Normal 4 2 3 4 10 3 2 3" xfId="29488" xr:uid="{00000000-0005-0000-0000-00000A340000}"/>
    <cellStyle name="Normal 4 2 3 4 10 3 3" xfId="23516" xr:uid="{00000000-0005-0000-0000-00000B340000}"/>
    <cellStyle name="Normal 4 2 3 4 10 3 4" xfId="33942" xr:uid="{00000000-0005-0000-0000-00000C340000}"/>
    <cellStyle name="Normal 4 2 3 4 10 3 5" xfId="16114" xr:uid="{00000000-0005-0000-0000-00000D340000}"/>
    <cellStyle name="Normal 4 2 3 4 10 4" xfId="3589" xr:uid="{00000000-0005-0000-0000-00000E340000}"/>
    <cellStyle name="Normal 4 2 3 4 10 4 2" xfId="36368" xr:uid="{00000000-0005-0000-0000-00000F340000}"/>
    <cellStyle name="Normal 4 2 3 4 10 4 3" xfId="21526" xr:uid="{00000000-0005-0000-0000-000010340000}"/>
    <cellStyle name="Normal 4 2 3 4 10 5" xfId="8566" xr:uid="{00000000-0005-0000-0000-000011340000}"/>
    <cellStyle name="Normal 4 2 3 4 10 5 2" xfId="39912" xr:uid="{00000000-0005-0000-0000-000012340000}"/>
    <cellStyle name="Normal 4 2 3 4 10 5 3" xfId="26502" xr:uid="{00000000-0005-0000-0000-000013340000}"/>
    <cellStyle name="Normal 4 2 3 4 10 6" xfId="19100" xr:uid="{00000000-0005-0000-0000-000014340000}"/>
    <cellStyle name="Normal 4 2 3 4 10 7" xfId="31952" xr:uid="{00000000-0005-0000-0000-000015340000}"/>
    <cellStyle name="Normal 4 2 3 4 10 8" xfId="14124" xr:uid="{00000000-0005-0000-0000-000016340000}"/>
    <cellStyle name="Normal 4 2 3 4 11" xfId="1735" xr:uid="{00000000-0005-0000-0000-000017340000}"/>
    <cellStyle name="Normal 4 2 3 4 11 2" xfId="6153" xr:uid="{00000000-0005-0000-0000-000018340000}"/>
    <cellStyle name="Normal 4 2 3 4 11 2 2" xfId="12186" xr:uid="{00000000-0005-0000-0000-000019340000}"/>
    <cellStyle name="Normal 4 2 3 4 11 2 2 2" xfId="43471" xr:uid="{00000000-0005-0000-0000-00001A340000}"/>
    <cellStyle name="Normal 4 2 3 4 11 2 2 3" xfId="30061" xr:uid="{00000000-0005-0000-0000-00001B340000}"/>
    <cellStyle name="Normal 4 2 3 4 11 2 3" xfId="37499" xr:uid="{00000000-0005-0000-0000-00001C340000}"/>
    <cellStyle name="Normal 4 2 3 4 11 2 4" xfId="24089" xr:uid="{00000000-0005-0000-0000-00001D340000}"/>
    <cellStyle name="Normal 4 2 3 4 11 3" xfId="9139" xr:uid="{00000000-0005-0000-0000-00001E340000}"/>
    <cellStyle name="Normal 4 2 3 4 11 3 2" xfId="40485" xr:uid="{00000000-0005-0000-0000-00001F340000}"/>
    <cellStyle name="Normal 4 2 3 4 11 3 3" xfId="27075" xr:uid="{00000000-0005-0000-0000-000020340000}"/>
    <cellStyle name="Normal 4 2 3 4 11 4" xfId="19673" xr:uid="{00000000-0005-0000-0000-000021340000}"/>
    <cellStyle name="Normal 4 2 3 4 11 5" xfId="34515" xr:uid="{00000000-0005-0000-0000-000022340000}"/>
    <cellStyle name="Normal 4 2 3 4 11 6" xfId="16687" xr:uid="{00000000-0005-0000-0000-000023340000}"/>
    <cellStyle name="Normal 4 2 3 4 12" xfId="4584" xr:uid="{00000000-0005-0000-0000-000024340000}"/>
    <cellStyle name="Normal 4 2 3 4 12 2" xfId="10618" xr:uid="{00000000-0005-0000-0000-000025340000}"/>
    <cellStyle name="Normal 4 2 3 4 12 2 2" xfId="41905" xr:uid="{00000000-0005-0000-0000-000026340000}"/>
    <cellStyle name="Normal 4 2 3 4 12 2 3" xfId="28495" xr:uid="{00000000-0005-0000-0000-000027340000}"/>
    <cellStyle name="Normal 4 2 3 4 12 3" xfId="22521" xr:uid="{00000000-0005-0000-0000-000028340000}"/>
    <cellStyle name="Normal 4 2 3 4 12 4" xfId="32947" xr:uid="{00000000-0005-0000-0000-000029340000}"/>
    <cellStyle name="Normal 4 2 3 4 12 5" xfId="15119" xr:uid="{00000000-0005-0000-0000-00002A340000}"/>
    <cellStyle name="Normal 4 2 3 4 13" xfId="3166" xr:uid="{00000000-0005-0000-0000-00002B340000}"/>
    <cellStyle name="Normal 4 2 3 4 13 2" xfId="35945" xr:uid="{00000000-0005-0000-0000-00002C340000}"/>
    <cellStyle name="Normal 4 2 3 4 13 3" xfId="21103" xr:uid="{00000000-0005-0000-0000-00002D340000}"/>
    <cellStyle name="Normal 4 2 3 4 14" xfId="7571" xr:uid="{00000000-0005-0000-0000-00002E340000}"/>
    <cellStyle name="Normal 4 2 3 4 14 2" xfId="38917" xr:uid="{00000000-0005-0000-0000-00002F340000}"/>
    <cellStyle name="Normal 4 2 3 4 14 3" xfId="25507" xr:uid="{00000000-0005-0000-0000-000030340000}"/>
    <cellStyle name="Normal 4 2 3 4 15" xfId="18105" xr:uid="{00000000-0005-0000-0000-000031340000}"/>
    <cellStyle name="Normal 4 2 3 4 16" xfId="31529" xr:uid="{00000000-0005-0000-0000-000032340000}"/>
    <cellStyle name="Normal 4 2 3 4 17" xfId="13701" xr:uid="{00000000-0005-0000-0000-000033340000}"/>
    <cellStyle name="Normal 4 2 3 4 2" xfId="161" xr:uid="{00000000-0005-0000-0000-000034340000}"/>
    <cellStyle name="Normal 4 2 3 4 2 10" xfId="3184" xr:uid="{00000000-0005-0000-0000-000035340000}"/>
    <cellStyle name="Normal 4 2 3 4 2 10 2" xfId="35963" xr:uid="{00000000-0005-0000-0000-000036340000}"/>
    <cellStyle name="Normal 4 2 3 4 2 10 3" xfId="21121" xr:uid="{00000000-0005-0000-0000-000037340000}"/>
    <cellStyle name="Normal 4 2 3 4 2 11" xfId="7625" xr:uid="{00000000-0005-0000-0000-000038340000}"/>
    <cellStyle name="Normal 4 2 3 4 2 11 2" xfId="38971" xr:uid="{00000000-0005-0000-0000-000039340000}"/>
    <cellStyle name="Normal 4 2 3 4 2 11 3" xfId="25561" xr:uid="{00000000-0005-0000-0000-00003A340000}"/>
    <cellStyle name="Normal 4 2 3 4 2 12" xfId="18159" xr:uid="{00000000-0005-0000-0000-00003B340000}"/>
    <cellStyle name="Normal 4 2 3 4 2 13" xfId="31547" xr:uid="{00000000-0005-0000-0000-00003C340000}"/>
    <cellStyle name="Normal 4 2 3 4 2 14" xfId="13719" xr:uid="{00000000-0005-0000-0000-00003D340000}"/>
    <cellStyle name="Normal 4 2 3 4 2 2" xfId="383" xr:uid="{00000000-0005-0000-0000-00003E340000}"/>
    <cellStyle name="Normal 4 2 3 4 2 2 10" xfId="13823" xr:uid="{00000000-0005-0000-0000-00003F340000}"/>
    <cellStyle name="Normal 4 2 3 4 2 2 2" xfId="817" xr:uid="{00000000-0005-0000-0000-000040340000}"/>
    <cellStyle name="Normal 4 2 3 4 2 2 2 2" xfId="2853" xr:uid="{00000000-0005-0000-0000-000041340000}"/>
    <cellStyle name="Normal 4 2 3 4 2 2 2 2 2" xfId="7270" xr:uid="{00000000-0005-0000-0000-000042340000}"/>
    <cellStyle name="Normal 4 2 3 4 2 2 2 2 2 2" xfId="13303" xr:uid="{00000000-0005-0000-0000-000043340000}"/>
    <cellStyle name="Normal 4 2 3 4 2 2 2 2 2 2 2" xfId="44588" xr:uid="{00000000-0005-0000-0000-000044340000}"/>
    <cellStyle name="Normal 4 2 3 4 2 2 2 2 2 2 3" xfId="31178" xr:uid="{00000000-0005-0000-0000-000045340000}"/>
    <cellStyle name="Normal 4 2 3 4 2 2 2 2 2 3" xfId="38616" xr:uid="{00000000-0005-0000-0000-000046340000}"/>
    <cellStyle name="Normal 4 2 3 4 2 2 2 2 2 4" xfId="25206" xr:uid="{00000000-0005-0000-0000-000047340000}"/>
    <cellStyle name="Normal 4 2 3 4 2 2 2 2 3" xfId="10256" xr:uid="{00000000-0005-0000-0000-000048340000}"/>
    <cellStyle name="Normal 4 2 3 4 2 2 2 2 3 2" xfId="41602" xr:uid="{00000000-0005-0000-0000-000049340000}"/>
    <cellStyle name="Normal 4 2 3 4 2 2 2 2 3 3" xfId="28192" xr:uid="{00000000-0005-0000-0000-00004A340000}"/>
    <cellStyle name="Normal 4 2 3 4 2 2 2 2 4" xfId="20790" xr:uid="{00000000-0005-0000-0000-00004B340000}"/>
    <cellStyle name="Normal 4 2 3 4 2 2 2 2 5" xfId="35632" xr:uid="{00000000-0005-0000-0000-00004C340000}"/>
    <cellStyle name="Normal 4 2 3 4 2 2 2 2 6" xfId="17804" xr:uid="{00000000-0005-0000-0000-00004D340000}"/>
    <cellStyle name="Normal 4 2 3 4 2 2 2 3" xfId="5278" xr:uid="{00000000-0005-0000-0000-00004E340000}"/>
    <cellStyle name="Normal 4 2 3 4 2 2 2 3 2" xfId="11312" xr:uid="{00000000-0005-0000-0000-00004F340000}"/>
    <cellStyle name="Normal 4 2 3 4 2 2 2 3 2 2" xfId="42597" xr:uid="{00000000-0005-0000-0000-000050340000}"/>
    <cellStyle name="Normal 4 2 3 4 2 2 2 3 2 3" xfId="29187" xr:uid="{00000000-0005-0000-0000-000051340000}"/>
    <cellStyle name="Normal 4 2 3 4 2 2 2 3 3" xfId="23215" xr:uid="{00000000-0005-0000-0000-000052340000}"/>
    <cellStyle name="Normal 4 2 3 4 2 2 2 3 4" xfId="33641" xr:uid="{00000000-0005-0000-0000-000053340000}"/>
    <cellStyle name="Normal 4 2 3 4 2 2 2 3 5" xfId="15813" xr:uid="{00000000-0005-0000-0000-000054340000}"/>
    <cellStyle name="Normal 4 2 3 4 2 2 2 4" xfId="4283" xr:uid="{00000000-0005-0000-0000-000055340000}"/>
    <cellStyle name="Normal 4 2 3 4 2 2 2 4 2" xfId="37062" xr:uid="{00000000-0005-0000-0000-000056340000}"/>
    <cellStyle name="Normal 4 2 3 4 2 2 2 4 3" xfId="22220" xr:uid="{00000000-0005-0000-0000-000057340000}"/>
    <cellStyle name="Normal 4 2 3 4 2 2 2 5" xfId="8265" xr:uid="{00000000-0005-0000-0000-000058340000}"/>
    <cellStyle name="Normal 4 2 3 4 2 2 2 5 2" xfId="39611" xr:uid="{00000000-0005-0000-0000-000059340000}"/>
    <cellStyle name="Normal 4 2 3 4 2 2 2 5 3" xfId="26201" xr:uid="{00000000-0005-0000-0000-00005A340000}"/>
    <cellStyle name="Normal 4 2 3 4 2 2 2 6" xfId="18799" xr:uid="{00000000-0005-0000-0000-00005B340000}"/>
    <cellStyle name="Normal 4 2 3 4 2 2 2 7" xfId="32646" xr:uid="{00000000-0005-0000-0000-00005C340000}"/>
    <cellStyle name="Normal 4 2 3 4 2 2 2 8" xfId="14818" xr:uid="{00000000-0005-0000-0000-00005D340000}"/>
    <cellStyle name="Normal 4 2 3 4 2 2 3" xfId="1422" xr:uid="{00000000-0005-0000-0000-00005E340000}"/>
    <cellStyle name="Normal 4 2 3 4 2 2 3 2" xfId="2419" xr:uid="{00000000-0005-0000-0000-00005F340000}"/>
    <cellStyle name="Normal 4 2 3 4 2 2 3 2 2" xfId="6836" xr:uid="{00000000-0005-0000-0000-000060340000}"/>
    <cellStyle name="Normal 4 2 3 4 2 2 3 2 2 2" xfId="12869" xr:uid="{00000000-0005-0000-0000-000061340000}"/>
    <cellStyle name="Normal 4 2 3 4 2 2 3 2 2 2 2" xfId="44154" xr:uid="{00000000-0005-0000-0000-000062340000}"/>
    <cellStyle name="Normal 4 2 3 4 2 2 3 2 2 2 3" xfId="30744" xr:uid="{00000000-0005-0000-0000-000063340000}"/>
    <cellStyle name="Normal 4 2 3 4 2 2 3 2 2 3" xfId="38182" xr:uid="{00000000-0005-0000-0000-000064340000}"/>
    <cellStyle name="Normal 4 2 3 4 2 2 3 2 2 4" xfId="24772" xr:uid="{00000000-0005-0000-0000-000065340000}"/>
    <cellStyle name="Normal 4 2 3 4 2 2 3 2 3" xfId="9822" xr:uid="{00000000-0005-0000-0000-000066340000}"/>
    <cellStyle name="Normal 4 2 3 4 2 2 3 2 3 2" xfId="41168" xr:uid="{00000000-0005-0000-0000-000067340000}"/>
    <cellStyle name="Normal 4 2 3 4 2 2 3 2 3 3" xfId="27758" xr:uid="{00000000-0005-0000-0000-000068340000}"/>
    <cellStyle name="Normal 4 2 3 4 2 2 3 2 4" xfId="20356" xr:uid="{00000000-0005-0000-0000-000069340000}"/>
    <cellStyle name="Normal 4 2 3 4 2 2 3 2 5" xfId="35198" xr:uid="{00000000-0005-0000-0000-00006A340000}"/>
    <cellStyle name="Normal 4 2 3 4 2 2 3 2 6" xfId="17370" xr:uid="{00000000-0005-0000-0000-00006B340000}"/>
    <cellStyle name="Normal 4 2 3 4 2 2 3 3" xfId="5840" xr:uid="{00000000-0005-0000-0000-00006C340000}"/>
    <cellStyle name="Normal 4 2 3 4 2 2 3 3 2" xfId="11873" xr:uid="{00000000-0005-0000-0000-00006D340000}"/>
    <cellStyle name="Normal 4 2 3 4 2 2 3 3 2 2" xfId="43158" xr:uid="{00000000-0005-0000-0000-00006E340000}"/>
    <cellStyle name="Normal 4 2 3 4 2 2 3 3 2 3" xfId="29748" xr:uid="{00000000-0005-0000-0000-00006F340000}"/>
    <cellStyle name="Normal 4 2 3 4 2 2 3 3 3" xfId="23776" xr:uid="{00000000-0005-0000-0000-000070340000}"/>
    <cellStyle name="Normal 4 2 3 4 2 2 3 3 4" xfId="34202" xr:uid="{00000000-0005-0000-0000-000071340000}"/>
    <cellStyle name="Normal 4 2 3 4 2 2 3 3 5" xfId="16374" xr:uid="{00000000-0005-0000-0000-000072340000}"/>
    <cellStyle name="Normal 4 2 3 4 2 2 3 4" xfId="3849" xr:uid="{00000000-0005-0000-0000-000073340000}"/>
    <cellStyle name="Normal 4 2 3 4 2 2 3 4 2" xfId="36628" xr:uid="{00000000-0005-0000-0000-000074340000}"/>
    <cellStyle name="Normal 4 2 3 4 2 2 3 4 3" xfId="21786" xr:uid="{00000000-0005-0000-0000-000075340000}"/>
    <cellStyle name="Normal 4 2 3 4 2 2 3 5" xfId="8826" xr:uid="{00000000-0005-0000-0000-000076340000}"/>
    <cellStyle name="Normal 4 2 3 4 2 2 3 5 2" xfId="40172" xr:uid="{00000000-0005-0000-0000-000077340000}"/>
    <cellStyle name="Normal 4 2 3 4 2 2 3 5 3" xfId="26762" xr:uid="{00000000-0005-0000-0000-000078340000}"/>
    <cellStyle name="Normal 4 2 3 4 2 2 3 6" xfId="19360" xr:uid="{00000000-0005-0000-0000-000079340000}"/>
    <cellStyle name="Normal 4 2 3 4 2 2 3 7" xfId="32212" xr:uid="{00000000-0005-0000-0000-00007A340000}"/>
    <cellStyle name="Normal 4 2 3 4 2 2 3 8" xfId="14384" xr:uid="{00000000-0005-0000-0000-00007B340000}"/>
    <cellStyle name="Normal 4 2 3 4 2 2 4" xfId="1857" xr:uid="{00000000-0005-0000-0000-00007C340000}"/>
    <cellStyle name="Normal 4 2 3 4 2 2 4 2" xfId="6275" xr:uid="{00000000-0005-0000-0000-00007D340000}"/>
    <cellStyle name="Normal 4 2 3 4 2 2 4 2 2" xfId="12308" xr:uid="{00000000-0005-0000-0000-00007E340000}"/>
    <cellStyle name="Normal 4 2 3 4 2 2 4 2 2 2" xfId="43593" xr:uid="{00000000-0005-0000-0000-00007F340000}"/>
    <cellStyle name="Normal 4 2 3 4 2 2 4 2 2 3" xfId="30183" xr:uid="{00000000-0005-0000-0000-000080340000}"/>
    <cellStyle name="Normal 4 2 3 4 2 2 4 2 3" xfId="37621" xr:uid="{00000000-0005-0000-0000-000081340000}"/>
    <cellStyle name="Normal 4 2 3 4 2 2 4 2 4" xfId="24211" xr:uid="{00000000-0005-0000-0000-000082340000}"/>
    <cellStyle name="Normal 4 2 3 4 2 2 4 3" xfId="9261" xr:uid="{00000000-0005-0000-0000-000083340000}"/>
    <cellStyle name="Normal 4 2 3 4 2 2 4 3 2" xfId="40607" xr:uid="{00000000-0005-0000-0000-000084340000}"/>
    <cellStyle name="Normal 4 2 3 4 2 2 4 3 3" xfId="27197" xr:uid="{00000000-0005-0000-0000-000085340000}"/>
    <cellStyle name="Normal 4 2 3 4 2 2 4 4" xfId="19795" xr:uid="{00000000-0005-0000-0000-000086340000}"/>
    <cellStyle name="Normal 4 2 3 4 2 2 4 5" xfId="34637" xr:uid="{00000000-0005-0000-0000-000087340000}"/>
    <cellStyle name="Normal 4 2 3 4 2 2 4 6" xfId="16809" xr:uid="{00000000-0005-0000-0000-000088340000}"/>
    <cellStyle name="Normal 4 2 3 4 2 2 5" xfId="4844" xr:uid="{00000000-0005-0000-0000-000089340000}"/>
    <cellStyle name="Normal 4 2 3 4 2 2 5 2" xfId="10879" xr:uid="{00000000-0005-0000-0000-00008A340000}"/>
    <cellStyle name="Normal 4 2 3 4 2 2 5 2 2" xfId="42164" xr:uid="{00000000-0005-0000-0000-00008B340000}"/>
    <cellStyle name="Normal 4 2 3 4 2 2 5 2 3" xfId="28754" xr:uid="{00000000-0005-0000-0000-00008C340000}"/>
    <cellStyle name="Normal 4 2 3 4 2 2 5 3" xfId="22781" xr:uid="{00000000-0005-0000-0000-00008D340000}"/>
    <cellStyle name="Normal 4 2 3 4 2 2 5 4" xfId="33207" xr:uid="{00000000-0005-0000-0000-00008E340000}"/>
    <cellStyle name="Normal 4 2 3 4 2 2 5 5" xfId="15379" xr:uid="{00000000-0005-0000-0000-00008F340000}"/>
    <cellStyle name="Normal 4 2 3 4 2 2 6" xfId="3288" xr:uid="{00000000-0005-0000-0000-000090340000}"/>
    <cellStyle name="Normal 4 2 3 4 2 2 6 2" xfId="36067" xr:uid="{00000000-0005-0000-0000-000091340000}"/>
    <cellStyle name="Normal 4 2 3 4 2 2 6 3" xfId="21225" xr:uid="{00000000-0005-0000-0000-000092340000}"/>
    <cellStyle name="Normal 4 2 3 4 2 2 7" xfId="7831" xr:uid="{00000000-0005-0000-0000-000093340000}"/>
    <cellStyle name="Normal 4 2 3 4 2 2 7 2" xfId="39177" xr:uid="{00000000-0005-0000-0000-000094340000}"/>
    <cellStyle name="Normal 4 2 3 4 2 2 7 3" xfId="25767" xr:uid="{00000000-0005-0000-0000-000095340000}"/>
    <cellStyle name="Normal 4 2 3 4 2 2 8" xfId="18365" xr:uid="{00000000-0005-0000-0000-000096340000}"/>
    <cellStyle name="Normal 4 2 3 4 2 2 9" xfId="31651" xr:uid="{00000000-0005-0000-0000-000097340000}"/>
    <cellStyle name="Normal 4 2 3 4 2 3" xfId="485" xr:uid="{00000000-0005-0000-0000-000098340000}"/>
    <cellStyle name="Normal 4 2 3 4 2 3 10" xfId="13925" xr:uid="{00000000-0005-0000-0000-000099340000}"/>
    <cellStyle name="Normal 4 2 3 4 2 3 2" xfId="919" xr:uid="{00000000-0005-0000-0000-00009A340000}"/>
    <cellStyle name="Normal 4 2 3 4 2 3 2 2" xfId="2955" xr:uid="{00000000-0005-0000-0000-00009B340000}"/>
    <cellStyle name="Normal 4 2 3 4 2 3 2 2 2" xfId="7372" xr:uid="{00000000-0005-0000-0000-00009C340000}"/>
    <cellStyle name="Normal 4 2 3 4 2 3 2 2 2 2" xfId="13405" xr:uid="{00000000-0005-0000-0000-00009D340000}"/>
    <cellStyle name="Normal 4 2 3 4 2 3 2 2 2 2 2" xfId="44690" xr:uid="{00000000-0005-0000-0000-00009E340000}"/>
    <cellStyle name="Normal 4 2 3 4 2 3 2 2 2 2 3" xfId="31280" xr:uid="{00000000-0005-0000-0000-00009F340000}"/>
    <cellStyle name="Normal 4 2 3 4 2 3 2 2 2 3" xfId="38718" xr:uid="{00000000-0005-0000-0000-0000A0340000}"/>
    <cellStyle name="Normal 4 2 3 4 2 3 2 2 2 4" xfId="25308" xr:uid="{00000000-0005-0000-0000-0000A1340000}"/>
    <cellStyle name="Normal 4 2 3 4 2 3 2 2 3" xfId="10358" xr:uid="{00000000-0005-0000-0000-0000A2340000}"/>
    <cellStyle name="Normal 4 2 3 4 2 3 2 2 3 2" xfId="41704" xr:uid="{00000000-0005-0000-0000-0000A3340000}"/>
    <cellStyle name="Normal 4 2 3 4 2 3 2 2 3 3" xfId="28294" xr:uid="{00000000-0005-0000-0000-0000A4340000}"/>
    <cellStyle name="Normal 4 2 3 4 2 3 2 2 4" xfId="20892" xr:uid="{00000000-0005-0000-0000-0000A5340000}"/>
    <cellStyle name="Normal 4 2 3 4 2 3 2 2 5" xfId="35734" xr:uid="{00000000-0005-0000-0000-0000A6340000}"/>
    <cellStyle name="Normal 4 2 3 4 2 3 2 2 6" xfId="17906" xr:uid="{00000000-0005-0000-0000-0000A7340000}"/>
    <cellStyle name="Normal 4 2 3 4 2 3 2 3" xfId="5380" xr:uid="{00000000-0005-0000-0000-0000A8340000}"/>
    <cellStyle name="Normal 4 2 3 4 2 3 2 3 2" xfId="11414" xr:uid="{00000000-0005-0000-0000-0000A9340000}"/>
    <cellStyle name="Normal 4 2 3 4 2 3 2 3 2 2" xfId="42699" xr:uid="{00000000-0005-0000-0000-0000AA340000}"/>
    <cellStyle name="Normal 4 2 3 4 2 3 2 3 2 3" xfId="29289" xr:uid="{00000000-0005-0000-0000-0000AB340000}"/>
    <cellStyle name="Normal 4 2 3 4 2 3 2 3 3" xfId="23317" xr:uid="{00000000-0005-0000-0000-0000AC340000}"/>
    <cellStyle name="Normal 4 2 3 4 2 3 2 3 4" xfId="33743" xr:uid="{00000000-0005-0000-0000-0000AD340000}"/>
    <cellStyle name="Normal 4 2 3 4 2 3 2 3 5" xfId="15915" xr:uid="{00000000-0005-0000-0000-0000AE340000}"/>
    <cellStyle name="Normal 4 2 3 4 2 3 2 4" xfId="4385" xr:uid="{00000000-0005-0000-0000-0000AF340000}"/>
    <cellStyle name="Normal 4 2 3 4 2 3 2 4 2" xfId="37164" xr:uid="{00000000-0005-0000-0000-0000B0340000}"/>
    <cellStyle name="Normal 4 2 3 4 2 3 2 4 3" xfId="22322" xr:uid="{00000000-0005-0000-0000-0000B1340000}"/>
    <cellStyle name="Normal 4 2 3 4 2 3 2 5" xfId="8367" xr:uid="{00000000-0005-0000-0000-0000B2340000}"/>
    <cellStyle name="Normal 4 2 3 4 2 3 2 5 2" xfId="39713" xr:uid="{00000000-0005-0000-0000-0000B3340000}"/>
    <cellStyle name="Normal 4 2 3 4 2 3 2 5 3" xfId="26303" xr:uid="{00000000-0005-0000-0000-0000B4340000}"/>
    <cellStyle name="Normal 4 2 3 4 2 3 2 6" xfId="18901" xr:uid="{00000000-0005-0000-0000-0000B5340000}"/>
    <cellStyle name="Normal 4 2 3 4 2 3 2 7" xfId="32748" xr:uid="{00000000-0005-0000-0000-0000B6340000}"/>
    <cellStyle name="Normal 4 2 3 4 2 3 2 8" xfId="14920" xr:uid="{00000000-0005-0000-0000-0000B7340000}"/>
    <cellStyle name="Normal 4 2 3 4 2 3 3" xfId="1524" xr:uid="{00000000-0005-0000-0000-0000B8340000}"/>
    <cellStyle name="Normal 4 2 3 4 2 3 3 2" xfId="2521" xr:uid="{00000000-0005-0000-0000-0000B9340000}"/>
    <cellStyle name="Normal 4 2 3 4 2 3 3 2 2" xfId="6938" xr:uid="{00000000-0005-0000-0000-0000BA340000}"/>
    <cellStyle name="Normal 4 2 3 4 2 3 3 2 2 2" xfId="12971" xr:uid="{00000000-0005-0000-0000-0000BB340000}"/>
    <cellStyle name="Normal 4 2 3 4 2 3 3 2 2 2 2" xfId="44256" xr:uid="{00000000-0005-0000-0000-0000BC340000}"/>
    <cellStyle name="Normal 4 2 3 4 2 3 3 2 2 2 3" xfId="30846" xr:uid="{00000000-0005-0000-0000-0000BD340000}"/>
    <cellStyle name="Normal 4 2 3 4 2 3 3 2 2 3" xfId="38284" xr:uid="{00000000-0005-0000-0000-0000BE340000}"/>
    <cellStyle name="Normal 4 2 3 4 2 3 3 2 2 4" xfId="24874" xr:uid="{00000000-0005-0000-0000-0000BF340000}"/>
    <cellStyle name="Normal 4 2 3 4 2 3 3 2 3" xfId="9924" xr:uid="{00000000-0005-0000-0000-0000C0340000}"/>
    <cellStyle name="Normal 4 2 3 4 2 3 3 2 3 2" xfId="41270" xr:uid="{00000000-0005-0000-0000-0000C1340000}"/>
    <cellStyle name="Normal 4 2 3 4 2 3 3 2 3 3" xfId="27860" xr:uid="{00000000-0005-0000-0000-0000C2340000}"/>
    <cellStyle name="Normal 4 2 3 4 2 3 3 2 4" xfId="20458" xr:uid="{00000000-0005-0000-0000-0000C3340000}"/>
    <cellStyle name="Normal 4 2 3 4 2 3 3 2 5" xfId="35300" xr:uid="{00000000-0005-0000-0000-0000C4340000}"/>
    <cellStyle name="Normal 4 2 3 4 2 3 3 2 6" xfId="17472" xr:uid="{00000000-0005-0000-0000-0000C5340000}"/>
    <cellStyle name="Normal 4 2 3 4 2 3 3 3" xfId="5942" xr:uid="{00000000-0005-0000-0000-0000C6340000}"/>
    <cellStyle name="Normal 4 2 3 4 2 3 3 3 2" xfId="11975" xr:uid="{00000000-0005-0000-0000-0000C7340000}"/>
    <cellStyle name="Normal 4 2 3 4 2 3 3 3 2 2" xfId="43260" xr:uid="{00000000-0005-0000-0000-0000C8340000}"/>
    <cellStyle name="Normal 4 2 3 4 2 3 3 3 2 3" xfId="29850" xr:uid="{00000000-0005-0000-0000-0000C9340000}"/>
    <cellStyle name="Normal 4 2 3 4 2 3 3 3 3" xfId="23878" xr:uid="{00000000-0005-0000-0000-0000CA340000}"/>
    <cellStyle name="Normal 4 2 3 4 2 3 3 3 4" xfId="34304" xr:uid="{00000000-0005-0000-0000-0000CB340000}"/>
    <cellStyle name="Normal 4 2 3 4 2 3 3 3 5" xfId="16476" xr:uid="{00000000-0005-0000-0000-0000CC340000}"/>
    <cellStyle name="Normal 4 2 3 4 2 3 3 4" xfId="3951" xr:uid="{00000000-0005-0000-0000-0000CD340000}"/>
    <cellStyle name="Normal 4 2 3 4 2 3 3 4 2" xfId="36730" xr:uid="{00000000-0005-0000-0000-0000CE340000}"/>
    <cellStyle name="Normal 4 2 3 4 2 3 3 4 3" xfId="21888" xr:uid="{00000000-0005-0000-0000-0000CF340000}"/>
    <cellStyle name="Normal 4 2 3 4 2 3 3 5" xfId="8928" xr:uid="{00000000-0005-0000-0000-0000D0340000}"/>
    <cellStyle name="Normal 4 2 3 4 2 3 3 5 2" xfId="40274" xr:uid="{00000000-0005-0000-0000-0000D1340000}"/>
    <cellStyle name="Normal 4 2 3 4 2 3 3 5 3" xfId="26864" xr:uid="{00000000-0005-0000-0000-0000D2340000}"/>
    <cellStyle name="Normal 4 2 3 4 2 3 3 6" xfId="19462" xr:uid="{00000000-0005-0000-0000-0000D3340000}"/>
    <cellStyle name="Normal 4 2 3 4 2 3 3 7" xfId="32314" xr:uid="{00000000-0005-0000-0000-0000D4340000}"/>
    <cellStyle name="Normal 4 2 3 4 2 3 3 8" xfId="14486" xr:uid="{00000000-0005-0000-0000-0000D5340000}"/>
    <cellStyle name="Normal 4 2 3 4 2 3 4" xfId="1959" xr:uid="{00000000-0005-0000-0000-0000D6340000}"/>
    <cellStyle name="Normal 4 2 3 4 2 3 4 2" xfId="6377" xr:uid="{00000000-0005-0000-0000-0000D7340000}"/>
    <cellStyle name="Normal 4 2 3 4 2 3 4 2 2" xfId="12410" xr:uid="{00000000-0005-0000-0000-0000D8340000}"/>
    <cellStyle name="Normal 4 2 3 4 2 3 4 2 2 2" xfId="43695" xr:uid="{00000000-0005-0000-0000-0000D9340000}"/>
    <cellStyle name="Normal 4 2 3 4 2 3 4 2 2 3" xfId="30285" xr:uid="{00000000-0005-0000-0000-0000DA340000}"/>
    <cellStyle name="Normal 4 2 3 4 2 3 4 2 3" xfId="37723" xr:uid="{00000000-0005-0000-0000-0000DB340000}"/>
    <cellStyle name="Normal 4 2 3 4 2 3 4 2 4" xfId="24313" xr:uid="{00000000-0005-0000-0000-0000DC340000}"/>
    <cellStyle name="Normal 4 2 3 4 2 3 4 3" xfId="9363" xr:uid="{00000000-0005-0000-0000-0000DD340000}"/>
    <cellStyle name="Normal 4 2 3 4 2 3 4 3 2" xfId="40709" xr:uid="{00000000-0005-0000-0000-0000DE340000}"/>
    <cellStyle name="Normal 4 2 3 4 2 3 4 3 3" xfId="27299" xr:uid="{00000000-0005-0000-0000-0000DF340000}"/>
    <cellStyle name="Normal 4 2 3 4 2 3 4 4" xfId="19897" xr:uid="{00000000-0005-0000-0000-0000E0340000}"/>
    <cellStyle name="Normal 4 2 3 4 2 3 4 5" xfId="34739" xr:uid="{00000000-0005-0000-0000-0000E1340000}"/>
    <cellStyle name="Normal 4 2 3 4 2 3 4 6" xfId="16911" xr:uid="{00000000-0005-0000-0000-0000E2340000}"/>
    <cellStyle name="Normal 4 2 3 4 2 3 5" xfId="4946" xr:uid="{00000000-0005-0000-0000-0000E3340000}"/>
    <cellStyle name="Normal 4 2 3 4 2 3 5 2" xfId="10981" xr:uid="{00000000-0005-0000-0000-0000E4340000}"/>
    <cellStyle name="Normal 4 2 3 4 2 3 5 2 2" xfId="42266" xr:uid="{00000000-0005-0000-0000-0000E5340000}"/>
    <cellStyle name="Normal 4 2 3 4 2 3 5 2 3" xfId="28856" xr:uid="{00000000-0005-0000-0000-0000E6340000}"/>
    <cellStyle name="Normal 4 2 3 4 2 3 5 3" xfId="22883" xr:uid="{00000000-0005-0000-0000-0000E7340000}"/>
    <cellStyle name="Normal 4 2 3 4 2 3 5 4" xfId="33309" xr:uid="{00000000-0005-0000-0000-0000E8340000}"/>
    <cellStyle name="Normal 4 2 3 4 2 3 5 5" xfId="15481" xr:uid="{00000000-0005-0000-0000-0000E9340000}"/>
    <cellStyle name="Normal 4 2 3 4 2 3 6" xfId="3390" xr:uid="{00000000-0005-0000-0000-0000EA340000}"/>
    <cellStyle name="Normal 4 2 3 4 2 3 6 2" xfId="36169" xr:uid="{00000000-0005-0000-0000-0000EB340000}"/>
    <cellStyle name="Normal 4 2 3 4 2 3 6 3" xfId="21327" xr:uid="{00000000-0005-0000-0000-0000EC340000}"/>
    <cellStyle name="Normal 4 2 3 4 2 3 7" xfId="7933" xr:uid="{00000000-0005-0000-0000-0000ED340000}"/>
    <cellStyle name="Normal 4 2 3 4 2 3 7 2" xfId="39279" xr:uid="{00000000-0005-0000-0000-0000EE340000}"/>
    <cellStyle name="Normal 4 2 3 4 2 3 7 3" xfId="25869" xr:uid="{00000000-0005-0000-0000-0000EF340000}"/>
    <cellStyle name="Normal 4 2 3 4 2 3 8" xfId="18467" xr:uid="{00000000-0005-0000-0000-0000F0340000}"/>
    <cellStyle name="Normal 4 2 3 4 2 3 9" xfId="31753" xr:uid="{00000000-0005-0000-0000-0000F1340000}"/>
    <cellStyle name="Normal 4 2 3 4 2 4" xfId="611" xr:uid="{00000000-0005-0000-0000-0000F2340000}"/>
    <cellStyle name="Normal 4 2 3 4 2 4 10" xfId="14051" xr:uid="{00000000-0005-0000-0000-0000F3340000}"/>
    <cellStyle name="Normal 4 2 3 4 2 4 2" xfId="1045" xr:uid="{00000000-0005-0000-0000-0000F4340000}"/>
    <cellStyle name="Normal 4 2 3 4 2 4 2 2" xfId="3081" xr:uid="{00000000-0005-0000-0000-0000F5340000}"/>
    <cellStyle name="Normal 4 2 3 4 2 4 2 2 2" xfId="7498" xr:uid="{00000000-0005-0000-0000-0000F6340000}"/>
    <cellStyle name="Normal 4 2 3 4 2 4 2 2 2 2" xfId="13531" xr:uid="{00000000-0005-0000-0000-0000F7340000}"/>
    <cellStyle name="Normal 4 2 3 4 2 4 2 2 2 2 2" xfId="44816" xr:uid="{00000000-0005-0000-0000-0000F8340000}"/>
    <cellStyle name="Normal 4 2 3 4 2 4 2 2 2 2 3" xfId="31406" xr:uid="{00000000-0005-0000-0000-0000F9340000}"/>
    <cellStyle name="Normal 4 2 3 4 2 4 2 2 2 3" xfId="38844" xr:uid="{00000000-0005-0000-0000-0000FA340000}"/>
    <cellStyle name="Normal 4 2 3 4 2 4 2 2 2 4" xfId="25434" xr:uid="{00000000-0005-0000-0000-0000FB340000}"/>
    <cellStyle name="Normal 4 2 3 4 2 4 2 2 3" xfId="10484" xr:uid="{00000000-0005-0000-0000-0000FC340000}"/>
    <cellStyle name="Normal 4 2 3 4 2 4 2 2 3 2" xfId="41830" xr:uid="{00000000-0005-0000-0000-0000FD340000}"/>
    <cellStyle name="Normal 4 2 3 4 2 4 2 2 3 3" xfId="28420" xr:uid="{00000000-0005-0000-0000-0000FE340000}"/>
    <cellStyle name="Normal 4 2 3 4 2 4 2 2 4" xfId="21018" xr:uid="{00000000-0005-0000-0000-0000FF340000}"/>
    <cellStyle name="Normal 4 2 3 4 2 4 2 2 5" xfId="35860" xr:uid="{00000000-0005-0000-0000-000000350000}"/>
    <cellStyle name="Normal 4 2 3 4 2 4 2 2 6" xfId="18032" xr:uid="{00000000-0005-0000-0000-000001350000}"/>
    <cellStyle name="Normal 4 2 3 4 2 4 2 3" xfId="5506" xr:uid="{00000000-0005-0000-0000-000002350000}"/>
    <cellStyle name="Normal 4 2 3 4 2 4 2 3 2" xfId="11540" xr:uid="{00000000-0005-0000-0000-000003350000}"/>
    <cellStyle name="Normal 4 2 3 4 2 4 2 3 2 2" xfId="42825" xr:uid="{00000000-0005-0000-0000-000004350000}"/>
    <cellStyle name="Normal 4 2 3 4 2 4 2 3 2 3" xfId="29415" xr:uid="{00000000-0005-0000-0000-000005350000}"/>
    <cellStyle name="Normal 4 2 3 4 2 4 2 3 3" xfId="23443" xr:uid="{00000000-0005-0000-0000-000006350000}"/>
    <cellStyle name="Normal 4 2 3 4 2 4 2 3 4" xfId="33869" xr:uid="{00000000-0005-0000-0000-000007350000}"/>
    <cellStyle name="Normal 4 2 3 4 2 4 2 3 5" xfId="16041" xr:uid="{00000000-0005-0000-0000-000008350000}"/>
    <cellStyle name="Normal 4 2 3 4 2 4 2 4" xfId="4511" xr:uid="{00000000-0005-0000-0000-000009350000}"/>
    <cellStyle name="Normal 4 2 3 4 2 4 2 4 2" xfId="37290" xr:uid="{00000000-0005-0000-0000-00000A350000}"/>
    <cellStyle name="Normal 4 2 3 4 2 4 2 4 3" xfId="22448" xr:uid="{00000000-0005-0000-0000-00000B350000}"/>
    <cellStyle name="Normal 4 2 3 4 2 4 2 5" xfId="8493" xr:uid="{00000000-0005-0000-0000-00000C350000}"/>
    <cellStyle name="Normal 4 2 3 4 2 4 2 5 2" xfId="39839" xr:uid="{00000000-0005-0000-0000-00000D350000}"/>
    <cellStyle name="Normal 4 2 3 4 2 4 2 5 3" xfId="26429" xr:uid="{00000000-0005-0000-0000-00000E350000}"/>
    <cellStyle name="Normal 4 2 3 4 2 4 2 6" xfId="19027" xr:uid="{00000000-0005-0000-0000-00000F350000}"/>
    <cellStyle name="Normal 4 2 3 4 2 4 2 7" xfId="32874" xr:uid="{00000000-0005-0000-0000-000010350000}"/>
    <cellStyle name="Normal 4 2 3 4 2 4 2 8" xfId="15046" xr:uid="{00000000-0005-0000-0000-000011350000}"/>
    <cellStyle name="Normal 4 2 3 4 2 4 3" xfId="1650" xr:uid="{00000000-0005-0000-0000-000012350000}"/>
    <cellStyle name="Normal 4 2 3 4 2 4 3 2" xfId="2647" xr:uid="{00000000-0005-0000-0000-000013350000}"/>
    <cellStyle name="Normal 4 2 3 4 2 4 3 2 2" xfId="7064" xr:uid="{00000000-0005-0000-0000-000014350000}"/>
    <cellStyle name="Normal 4 2 3 4 2 4 3 2 2 2" xfId="13097" xr:uid="{00000000-0005-0000-0000-000015350000}"/>
    <cellStyle name="Normal 4 2 3 4 2 4 3 2 2 2 2" xfId="44382" xr:uid="{00000000-0005-0000-0000-000016350000}"/>
    <cellStyle name="Normal 4 2 3 4 2 4 3 2 2 2 3" xfId="30972" xr:uid="{00000000-0005-0000-0000-000017350000}"/>
    <cellStyle name="Normal 4 2 3 4 2 4 3 2 2 3" xfId="38410" xr:uid="{00000000-0005-0000-0000-000018350000}"/>
    <cellStyle name="Normal 4 2 3 4 2 4 3 2 2 4" xfId="25000" xr:uid="{00000000-0005-0000-0000-000019350000}"/>
    <cellStyle name="Normal 4 2 3 4 2 4 3 2 3" xfId="10050" xr:uid="{00000000-0005-0000-0000-00001A350000}"/>
    <cellStyle name="Normal 4 2 3 4 2 4 3 2 3 2" xfId="41396" xr:uid="{00000000-0005-0000-0000-00001B350000}"/>
    <cellStyle name="Normal 4 2 3 4 2 4 3 2 3 3" xfId="27986" xr:uid="{00000000-0005-0000-0000-00001C350000}"/>
    <cellStyle name="Normal 4 2 3 4 2 4 3 2 4" xfId="20584" xr:uid="{00000000-0005-0000-0000-00001D350000}"/>
    <cellStyle name="Normal 4 2 3 4 2 4 3 2 5" xfId="35426" xr:uid="{00000000-0005-0000-0000-00001E350000}"/>
    <cellStyle name="Normal 4 2 3 4 2 4 3 2 6" xfId="17598" xr:uid="{00000000-0005-0000-0000-00001F350000}"/>
    <cellStyle name="Normal 4 2 3 4 2 4 3 3" xfId="6068" xr:uid="{00000000-0005-0000-0000-000020350000}"/>
    <cellStyle name="Normal 4 2 3 4 2 4 3 3 2" xfId="12101" xr:uid="{00000000-0005-0000-0000-000021350000}"/>
    <cellStyle name="Normal 4 2 3 4 2 4 3 3 2 2" xfId="43386" xr:uid="{00000000-0005-0000-0000-000022350000}"/>
    <cellStyle name="Normal 4 2 3 4 2 4 3 3 2 3" xfId="29976" xr:uid="{00000000-0005-0000-0000-000023350000}"/>
    <cellStyle name="Normal 4 2 3 4 2 4 3 3 3" xfId="24004" xr:uid="{00000000-0005-0000-0000-000024350000}"/>
    <cellStyle name="Normal 4 2 3 4 2 4 3 3 4" xfId="34430" xr:uid="{00000000-0005-0000-0000-000025350000}"/>
    <cellStyle name="Normal 4 2 3 4 2 4 3 3 5" xfId="16602" xr:uid="{00000000-0005-0000-0000-000026350000}"/>
    <cellStyle name="Normal 4 2 3 4 2 4 3 4" xfId="4077" xr:uid="{00000000-0005-0000-0000-000027350000}"/>
    <cellStyle name="Normal 4 2 3 4 2 4 3 4 2" xfId="36856" xr:uid="{00000000-0005-0000-0000-000028350000}"/>
    <cellStyle name="Normal 4 2 3 4 2 4 3 4 3" xfId="22014" xr:uid="{00000000-0005-0000-0000-000029350000}"/>
    <cellStyle name="Normal 4 2 3 4 2 4 3 5" xfId="9054" xr:uid="{00000000-0005-0000-0000-00002A350000}"/>
    <cellStyle name="Normal 4 2 3 4 2 4 3 5 2" xfId="40400" xr:uid="{00000000-0005-0000-0000-00002B350000}"/>
    <cellStyle name="Normal 4 2 3 4 2 4 3 5 3" xfId="26990" xr:uid="{00000000-0005-0000-0000-00002C350000}"/>
    <cellStyle name="Normal 4 2 3 4 2 4 3 6" xfId="19588" xr:uid="{00000000-0005-0000-0000-00002D350000}"/>
    <cellStyle name="Normal 4 2 3 4 2 4 3 7" xfId="32440" xr:uid="{00000000-0005-0000-0000-00002E350000}"/>
    <cellStyle name="Normal 4 2 3 4 2 4 3 8" xfId="14612" xr:uid="{00000000-0005-0000-0000-00002F350000}"/>
    <cellStyle name="Normal 4 2 3 4 2 4 4" xfId="2085" xr:uid="{00000000-0005-0000-0000-000030350000}"/>
    <cellStyle name="Normal 4 2 3 4 2 4 4 2" xfId="6503" xr:uid="{00000000-0005-0000-0000-000031350000}"/>
    <cellStyle name="Normal 4 2 3 4 2 4 4 2 2" xfId="12536" xr:uid="{00000000-0005-0000-0000-000032350000}"/>
    <cellStyle name="Normal 4 2 3 4 2 4 4 2 2 2" xfId="43821" xr:uid="{00000000-0005-0000-0000-000033350000}"/>
    <cellStyle name="Normal 4 2 3 4 2 4 4 2 2 3" xfId="30411" xr:uid="{00000000-0005-0000-0000-000034350000}"/>
    <cellStyle name="Normal 4 2 3 4 2 4 4 2 3" xfId="37849" xr:uid="{00000000-0005-0000-0000-000035350000}"/>
    <cellStyle name="Normal 4 2 3 4 2 4 4 2 4" xfId="24439" xr:uid="{00000000-0005-0000-0000-000036350000}"/>
    <cellStyle name="Normal 4 2 3 4 2 4 4 3" xfId="9489" xr:uid="{00000000-0005-0000-0000-000037350000}"/>
    <cellStyle name="Normal 4 2 3 4 2 4 4 3 2" xfId="40835" xr:uid="{00000000-0005-0000-0000-000038350000}"/>
    <cellStyle name="Normal 4 2 3 4 2 4 4 3 3" xfId="27425" xr:uid="{00000000-0005-0000-0000-000039350000}"/>
    <cellStyle name="Normal 4 2 3 4 2 4 4 4" xfId="20023" xr:uid="{00000000-0005-0000-0000-00003A350000}"/>
    <cellStyle name="Normal 4 2 3 4 2 4 4 5" xfId="34865" xr:uid="{00000000-0005-0000-0000-00003B350000}"/>
    <cellStyle name="Normal 4 2 3 4 2 4 4 6" xfId="17037" xr:uid="{00000000-0005-0000-0000-00003C350000}"/>
    <cellStyle name="Normal 4 2 3 4 2 4 5" xfId="5072" xr:uid="{00000000-0005-0000-0000-00003D350000}"/>
    <cellStyle name="Normal 4 2 3 4 2 4 5 2" xfId="11107" xr:uid="{00000000-0005-0000-0000-00003E350000}"/>
    <cellStyle name="Normal 4 2 3 4 2 4 5 2 2" xfId="42392" xr:uid="{00000000-0005-0000-0000-00003F350000}"/>
    <cellStyle name="Normal 4 2 3 4 2 4 5 2 3" xfId="28982" xr:uid="{00000000-0005-0000-0000-000040350000}"/>
    <cellStyle name="Normal 4 2 3 4 2 4 5 3" xfId="23009" xr:uid="{00000000-0005-0000-0000-000041350000}"/>
    <cellStyle name="Normal 4 2 3 4 2 4 5 4" xfId="33435" xr:uid="{00000000-0005-0000-0000-000042350000}"/>
    <cellStyle name="Normal 4 2 3 4 2 4 5 5" xfId="15607" xr:uid="{00000000-0005-0000-0000-000043350000}"/>
    <cellStyle name="Normal 4 2 3 4 2 4 6" xfId="3516" xr:uid="{00000000-0005-0000-0000-000044350000}"/>
    <cellStyle name="Normal 4 2 3 4 2 4 6 2" xfId="36295" xr:uid="{00000000-0005-0000-0000-000045350000}"/>
    <cellStyle name="Normal 4 2 3 4 2 4 6 3" xfId="21453" xr:uid="{00000000-0005-0000-0000-000046350000}"/>
    <cellStyle name="Normal 4 2 3 4 2 4 7" xfId="8059" xr:uid="{00000000-0005-0000-0000-000047350000}"/>
    <cellStyle name="Normal 4 2 3 4 2 4 7 2" xfId="39405" xr:uid="{00000000-0005-0000-0000-000048350000}"/>
    <cellStyle name="Normal 4 2 3 4 2 4 7 3" xfId="25995" xr:uid="{00000000-0005-0000-0000-000049350000}"/>
    <cellStyle name="Normal 4 2 3 4 2 4 8" xfId="18593" xr:uid="{00000000-0005-0000-0000-00004A350000}"/>
    <cellStyle name="Normal 4 2 3 4 2 4 9" xfId="31879" xr:uid="{00000000-0005-0000-0000-00004B350000}"/>
    <cellStyle name="Normal 4 2 3 4 2 5" xfId="263" xr:uid="{00000000-0005-0000-0000-00004C350000}"/>
    <cellStyle name="Normal 4 2 3 4 2 5 2" xfId="1318" xr:uid="{00000000-0005-0000-0000-00004D350000}"/>
    <cellStyle name="Normal 4 2 3 4 2 5 2 2" xfId="5736" xr:uid="{00000000-0005-0000-0000-00004E350000}"/>
    <cellStyle name="Normal 4 2 3 4 2 5 2 2 2" xfId="11769" xr:uid="{00000000-0005-0000-0000-00004F350000}"/>
    <cellStyle name="Normal 4 2 3 4 2 5 2 2 2 2" xfId="43054" xr:uid="{00000000-0005-0000-0000-000050350000}"/>
    <cellStyle name="Normal 4 2 3 4 2 5 2 2 2 3" xfId="29644" xr:uid="{00000000-0005-0000-0000-000051350000}"/>
    <cellStyle name="Normal 4 2 3 4 2 5 2 2 3" xfId="37393" xr:uid="{00000000-0005-0000-0000-000052350000}"/>
    <cellStyle name="Normal 4 2 3 4 2 5 2 2 4" xfId="23672" xr:uid="{00000000-0005-0000-0000-000053350000}"/>
    <cellStyle name="Normal 4 2 3 4 2 5 2 3" xfId="8722" xr:uid="{00000000-0005-0000-0000-000054350000}"/>
    <cellStyle name="Normal 4 2 3 4 2 5 2 3 2" xfId="40068" xr:uid="{00000000-0005-0000-0000-000055350000}"/>
    <cellStyle name="Normal 4 2 3 4 2 5 2 3 3" xfId="26658" xr:uid="{00000000-0005-0000-0000-000056350000}"/>
    <cellStyle name="Normal 4 2 3 4 2 5 2 4" xfId="19256" xr:uid="{00000000-0005-0000-0000-000057350000}"/>
    <cellStyle name="Normal 4 2 3 4 2 5 2 5" xfId="34098" xr:uid="{00000000-0005-0000-0000-000058350000}"/>
    <cellStyle name="Normal 4 2 3 4 2 5 2 6" xfId="16270" xr:uid="{00000000-0005-0000-0000-000059350000}"/>
    <cellStyle name="Normal 4 2 3 4 2 5 3" xfId="2315" xr:uid="{00000000-0005-0000-0000-00005A350000}"/>
    <cellStyle name="Normal 4 2 3 4 2 5 3 2" xfId="6732" xr:uid="{00000000-0005-0000-0000-00005B350000}"/>
    <cellStyle name="Normal 4 2 3 4 2 5 3 2 2" xfId="12765" xr:uid="{00000000-0005-0000-0000-00005C350000}"/>
    <cellStyle name="Normal 4 2 3 4 2 5 3 2 2 2" xfId="44050" xr:uid="{00000000-0005-0000-0000-00005D350000}"/>
    <cellStyle name="Normal 4 2 3 4 2 5 3 2 2 3" xfId="30640" xr:uid="{00000000-0005-0000-0000-00005E350000}"/>
    <cellStyle name="Normal 4 2 3 4 2 5 3 2 3" xfId="38078" xr:uid="{00000000-0005-0000-0000-00005F350000}"/>
    <cellStyle name="Normal 4 2 3 4 2 5 3 2 4" xfId="24668" xr:uid="{00000000-0005-0000-0000-000060350000}"/>
    <cellStyle name="Normal 4 2 3 4 2 5 3 3" xfId="9718" xr:uid="{00000000-0005-0000-0000-000061350000}"/>
    <cellStyle name="Normal 4 2 3 4 2 5 3 3 2" xfId="41064" xr:uid="{00000000-0005-0000-0000-000062350000}"/>
    <cellStyle name="Normal 4 2 3 4 2 5 3 3 3" xfId="27654" xr:uid="{00000000-0005-0000-0000-000063350000}"/>
    <cellStyle name="Normal 4 2 3 4 2 5 3 4" xfId="20252" xr:uid="{00000000-0005-0000-0000-000064350000}"/>
    <cellStyle name="Normal 4 2 3 4 2 5 3 5" xfId="35094" xr:uid="{00000000-0005-0000-0000-000065350000}"/>
    <cellStyle name="Normal 4 2 3 4 2 5 3 6" xfId="17266" xr:uid="{00000000-0005-0000-0000-000066350000}"/>
    <cellStyle name="Normal 4 2 3 4 2 5 4" xfId="4740" xr:uid="{00000000-0005-0000-0000-000067350000}"/>
    <cellStyle name="Normal 4 2 3 4 2 5 4 2" xfId="10774" xr:uid="{00000000-0005-0000-0000-000068350000}"/>
    <cellStyle name="Normal 4 2 3 4 2 5 4 2 2" xfId="42061" xr:uid="{00000000-0005-0000-0000-000069350000}"/>
    <cellStyle name="Normal 4 2 3 4 2 5 4 2 3" xfId="28651" xr:uid="{00000000-0005-0000-0000-00006A350000}"/>
    <cellStyle name="Normal 4 2 3 4 2 5 4 3" xfId="22677" xr:uid="{00000000-0005-0000-0000-00006B350000}"/>
    <cellStyle name="Normal 4 2 3 4 2 5 4 4" xfId="33103" xr:uid="{00000000-0005-0000-0000-00006C350000}"/>
    <cellStyle name="Normal 4 2 3 4 2 5 4 5" xfId="15275" xr:uid="{00000000-0005-0000-0000-00006D350000}"/>
    <cellStyle name="Normal 4 2 3 4 2 5 5" xfId="3745" xr:uid="{00000000-0005-0000-0000-00006E350000}"/>
    <cellStyle name="Normal 4 2 3 4 2 5 5 2" xfId="36524" xr:uid="{00000000-0005-0000-0000-00006F350000}"/>
    <cellStyle name="Normal 4 2 3 4 2 5 5 3" xfId="21682" xr:uid="{00000000-0005-0000-0000-000070350000}"/>
    <cellStyle name="Normal 4 2 3 4 2 5 6" xfId="7727" xr:uid="{00000000-0005-0000-0000-000071350000}"/>
    <cellStyle name="Normal 4 2 3 4 2 5 6 2" xfId="39073" xr:uid="{00000000-0005-0000-0000-000072350000}"/>
    <cellStyle name="Normal 4 2 3 4 2 5 6 3" xfId="25663" xr:uid="{00000000-0005-0000-0000-000073350000}"/>
    <cellStyle name="Normal 4 2 3 4 2 5 7" xfId="18261" xr:uid="{00000000-0005-0000-0000-000074350000}"/>
    <cellStyle name="Normal 4 2 3 4 2 5 8" xfId="32108" xr:uid="{00000000-0005-0000-0000-000075350000}"/>
    <cellStyle name="Normal 4 2 3 4 2 5 9" xfId="14280" xr:uid="{00000000-0005-0000-0000-000076350000}"/>
    <cellStyle name="Normal 4 2 3 4 2 6" xfId="713" xr:uid="{00000000-0005-0000-0000-000077350000}"/>
    <cellStyle name="Normal 4 2 3 4 2 6 2" xfId="2749" xr:uid="{00000000-0005-0000-0000-000078350000}"/>
    <cellStyle name="Normal 4 2 3 4 2 6 2 2" xfId="7166" xr:uid="{00000000-0005-0000-0000-000079350000}"/>
    <cellStyle name="Normal 4 2 3 4 2 6 2 2 2" xfId="13199" xr:uid="{00000000-0005-0000-0000-00007A350000}"/>
    <cellStyle name="Normal 4 2 3 4 2 6 2 2 2 2" xfId="44484" xr:uid="{00000000-0005-0000-0000-00007B350000}"/>
    <cellStyle name="Normal 4 2 3 4 2 6 2 2 2 3" xfId="31074" xr:uid="{00000000-0005-0000-0000-00007C350000}"/>
    <cellStyle name="Normal 4 2 3 4 2 6 2 2 3" xfId="38512" xr:uid="{00000000-0005-0000-0000-00007D350000}"/>
    <cellStyle name="Normal 4 2 3 4 2 6 2 2 4" xfId="25102" xr:uid="{00000000-0005-0000-0000-00007E350000}"/>
    <cellStyle name="Normal 4 2 3 4 2 6 2 3" xfId="10152" xr:uid="{00000000-0005-0000-0000-00007F350000}"/>
    <cellStyle name="Normal 4 2 3 4 2 6 2 3 2" xfId="41498" xr:uid="{00000000-0005-0000-0000-000080350000}"/>
    <cellStyle name="Normal 4 2 3 4 2 6 2 3 3" xfId="28088" xr:uid="{00000000-0005-0000-0000-000081350000}"/>
    <cellStyle name="Normal 4 2 3 4 2 6 2 4" xfId="20686" xr:uid="{00000000-0005-0000-0000-000082350000}"/>
    <cellStyle name="Normal 4 2 3 4 2 6 2 5" xfId="35528" xr:uid="{00000000-0005-0000-0000-000083350000}"/>
    <cellStyle name="Normal 4 2 3 4 2 6 2 6" xfId="17700" xr:uid="{00000000-0005-0000-0000-000084350000}"/>
    <cellStyle name="Normal 4 2 3 4 2 6 3" xfId="5174" xr:uid="{00000000-0005-0000-0000-000085350000}"/>
    <cellStyle name="Normal 4 2 3 4 2 6 3 2" xfId="11209" xr:uid="{00000000-0005-0000-0000-000086350000}"/>
    <cellStyle name="Normal 4 2 3 4 2 6 3 2 2" xfId="42494" xr:uid="{00000000-0005-0000-0000-000087350000}"/>
    <cellStyle name="Normal 4 2 3 4 2 6 3 2 3" xfId="29084" xr:uid="{00000000-0005-0000-0000-000088350000}"/>
    <cellStyle name="Normal 4 2 3 4 2 6 3 3" xfId="23111" xr:uid="{00000000-0005-0000-0000-000089350000}"/>
    <cellStyle name="Normal 4 2 3 4 2 6 3 4" xfId="33537" xr:uid="{00000000-0005-0000-0000-00008A350000}"/>
    <cellStyle name="Normal 4 2 3 4 2 6 3 5" xfId="15709" xr:uid="{00000000-0005-0000-0000-00008B350000}"/>
    <cellStyle name="Normal 4 2 3 4 2 6 4" xfId="4179" xr:uid="{00000000-0005-0000-0000-00008C350000}"/>
    <cellStyle name="Normal 4 2 3 4 2 6 4 2" xfId="36958" xr:uid="{00000000-0005-0000-0000-00008D350000}"/>
    <cellStyle name="Normal 4 2 3 4 2 6 4 3" xfId="22116" xr:uid="{00000000-0005-0000-0000-00008E350000}"/>
    <cellStyle name="Normal 4 2 3 4 2 6 5" xfId="8161" xr:uid="{00000000-0005-0000-0000-00008F350000}"/>
    <cellStyle name="Normal 4 2 3 4 2 6 5 2" xfId="39507" xr:uid="{00000000-0005-0000-0000-000090350000}"/>
    <cellStyle name="Normal 4 2 3 4 2 6 5 3" xfId="26097" xr:uid="{00000000-0005-0000-0000-000091350000}"/>
    <cellStyle name="Normal 4 2 3 4 2 6 6" xfId="18695" xr:uid="{00000000-0005-0000-0000-000092350000}"/>
    <cellStyle name="Normal 4 2 3 4 2 6 7" xfId="32542" xr:uid="{00000000-0005-0000-0000-000093350000}"/>
    <cellStyle name="Normal 4 2 3 4 2 6 8" xfId="14714" xr:uid="{00000000-0005-0000-0000-000094350000}"/>
    <cellStyle name="Normal 4 2 3 4 2 7" xfId="1216" xr:uid="{00000000-0005-0000-0000-000095350000}"/>
    <cellStyle name="Normal 4 2 3 4 2 7 2" xfId="2213" xr:uid="{00000000-0005-0000-0000-000096350000}"/>
    <cellStyle name="Normal 4 2 3 4 2 7 2 2" xfId="6630" xr:uid="{00000000-0005-0000-0000-000097350000}"/>
    <cellStyle name="Normal 4 2 3 4 2 7 2 2 2" xfId="12663" xr:uid="{00000000-0005-0000-0000-000098350000}"/>
    <cellStyle name="Normal 4 2 3 4 2 7 2 2 2 2" xfId="43948" xr:uid="{00000000-0005-0000-0000-000099350000}"/>
    <cellStyle name="Normal 4 2 3 4 2 7 2 2 2 3" xfId="30538" xr:uid="{00000000-0005-0000-0000-00009A350000}"/>
    <cellStyle name="Normal 4 2 3 4 2 7 2 2 3" xfId="37976" xr:uid="{00000000-0005-0000-0000-00009B350000}"/>
    <cellStyle name="Normal 4 2 3 4 2 7 2 2 4" xfId="24566" xr:uid="{00000000-0005-0000-0000-00009C350000}"/>
    <cellStyle name="Normal 4 2 3 4 2 7 2 3" xfId="9616" xr:uid="{00000000-0005-0000-0000-00009D350000}"/>
    <cellStyle name="Normal 4 2 3 4 2 7 2 3 2" xfId="40962" xr:uid="{00000000-0005-0000-0000-00009E350000}"/>
    <cellStyle name="Normal 4 2 3 4 2 7 2 3 3" xfId="27552" xr:uid="{00000000-0005-0000-0000-00009F350000}"/>
    <cellStyle name="Normal 4 2 3 4 2 7 2 4" xfId="20150" xr:uid="{00000000-0005-0000-0000-0000A0350000}"/>
    <cellStyle name="Normal 4 2 3 4 2 7 2 5" xfId="34992" xr:uid="{00000000-0005-0000-0000-0000A1350000}"/>
    <cellStyle name="Normal 4 2 3 4 2 7 2 6" xfId="17164" xr:uid="{00000000-0005-0000-0000-0000A2350000}"/>
    <cellStyle name="Normal 4 2 3 4 2 7 3" xfId="5634" xr:uid="{00000000-0005-0000-0000-0000A3350000}"/>
    <cellStyle name="Normal 4 2 3 4 2 7 3 2" xfId="11667" xr:uid="{00000000-0005-0000-0000-0000A4350000}"/>
    <cellStyle name="Normal 4 2 3 4 2 7 3 2 2" xfId="42952" xr:uid="{00000000-0005-0000-0000-0000A5350000}"/>
    <cellStyle name="Normal 4 2 3 4 2 7 3 2 3" xfId="29542" xr:uid="{00000000-0005-0000-0000-0000A6350000}"/>
    <cellStyle name="Normal 4 2 3 4 2 7 3 3" xfId="23570" xr:uid="{00000000-0005-0000-0000-0000A7350000}"/>
    <cellStyle name="Normal 4 2 3 4 2 7 3 4" xfId="33996" xr:uid="{00000000-0005-0000-0000-0000A8350000}"/>
    <cellStyle name="Normal 4 2 3 4 2 7 3 5" xfId="16168" xr:uid="{00000000-0005-0000-0000-0000A9350000}"/>
    <cellStyle name="Normal 4 2 3 4 2 7 4" xfId="3643" xr:uid="{00000000-0005-0000-0000-0000AA350000}"/>
    <cellStyle name="Normal 4 2 3 4 2 7 4 2" xfId="36422" xr:uid="{00000000-0005-0000-0000-0000AB350000}"/>
    <cellStyle name="Normal 4 2 3 4 2 7 4 3" xfId="21580" xr:uid="{00000000-0005-0000-0000-0000AC350000}"/>
    <cellStyle name="Normal 4 2 3 4 2 7 5" xfId="8620" xr:uid="{00000000-0005-0000-0000-0000AD350000}"/>
    <cellStyle name="Normal 4 2 3 4 2 7 5 2" xfId="39966" xr:uid="{00000000-0005-0000-0000-0000AE350000}"/>
    <cellStyle name="Normal 4 2 3 4 2 7 5 3" xfId="26556" xr:uid="{00000000-0005-0000-0000-0000AF350000}"/>
    <cellStyle name="Normal 4 2 3 4 2 7 6" xfId="19154" xr:uid="{00000000-0005-0000-0000-0000B0350000}"/>
    <cellStyle name="Normal 4 2 3 4 2 7 7" xfId="32006" xr:uid="{00000000-0005-0000-0000-0000B1350000}"/>
    <cellStyle name="Normal 4 2 3 4 2 7 8" xfId="14178" xr:uid="{00000000-0005-0000-0000-0000B2350000}"/>
    <cellStyle name="Normal 4 2 3 4 2 8" xfId="1753" xr:uid="{00000000-0005-0000-0000-0000B3350000}"/>
    <cellStyle name="Normal 4 2 3 4 2 8 2" xfId="6171" xr:uid="{00000000-0005-0000-0000-0000B4350000}"/>
    <cellStyle name="Normal 4 2 3 4 2 8 2 2" xfId="12204" xr:uid="{00000000-0005-0000-0000-0000B5350000}"/>
    <cellStyle name="Normal 4 2 3 4 2 8 2 2 2" xfId="43489" xr:uid="{00000000-0005-0000-0000-0000B6350000}"/>
    <cellStyle name="Normal 4 2 3 4 2 8 2 2 3" xfId="30079" xr:uid="{00000000-0005-0000-0000-0000B7350000}"/>
    <cellStyle name="Normal 4 2 3 4 2 8 2 3" xfId="37517" xr:uid="{00000000-0005-0000-0000-0000B8350000}"/>
    <cellStyle name="Normal 4 2 3 4 2 8 2 4" xfId="24107" xr:uid="{00000000-0005-0000-0000-0000B9350000}"/>
    <cellStyle name="Normal 4 2 3 4 2 8 3" xfId="9157" xr:uid="{00000000-0005-0000-0000-0000BA350000}"/>
    <cellStyle name="Normal 4 2 3 4 2 8 3 2" xfId="40503" xr:uid="{00000000-0005-0000-0000-0000BB350000}"/>
    <cellStyle name="Normal 4 2 3 4 2 8 3 3" xfId="27093" xr:uid="{00000000-0005-0000-0000-0000BC350000}"/>
    <cellStyle name="Normal 4 2 3 4 2 8 4" xfId="19691" xr:uid="{00000000-0005-0000-0000-0000BD350000}"/>
    <cellStyle name="Normal 4 2 3 4 2 8 5" xfId="34533" xr:uid="{00000000-0005-0000-0000-0000BE350000}"/>
    <cellStyle name="Normal 4 2 3 4 2 8 6" xfId="16705" xr:uid="{00000000-0005-0000-0000-0000BF350000}"/>
    <cellStyle name="Normal 4 2 3 4 2 9" xfId="4638" xr:uid="{00000000-0005-0000-0000-0000C0350000}"/>
    <cellStyle name="Normal 4 2 3 4 2 9 2" xfId="10672" xr:uid="{00000000-0005-0000-0000-0000C1350000}"/>
    <cellStyle name="Normal 4 2 3 4 2 9 2 2" xfId="41959" xr:uid="{00000000-0005-0000-0000-0000C2350000}"/>
    <cellStyle name="Normal 4 2 3 4 2 9 2 3" xfId="28549" xr:uid="{00000000-0005-0000-0000-0000C3350000}"/>
    <cellStyle name="Normal 4 2 3 4 2 9 3" xfId="22575" xr:uid="{00000000-0005-0000-0000-0000C4350000}"/>
    <cellStyle name="Normal 4 2 3 4 2 9 4" xfId="33001" xr:uid="{00000000-0005-0000-0000-0000C5350000}"/>
    <cellStyle name="Normal 4 2 3 4 2 9 5" xfId="15173" xr:uid="{00000000-0005-0000-0000-0000C6350000}"/>
    <cellStyle name="Normal 4 2 3 4 3" xfId="185" xr:uid="{00000000-0005-0000-0000-0000C7350000}"/>
    <cellStyle name="Normal 4 2 3 4 3 10" xfId="3208" xr:uid="{00000000-0005-0000-0000-0000C8350000}"/>
    <cellStyle name="Normal 4 2 3 4 3 10 2" xfId="35987" xr:uid="{00000000-0005-0000-0000-0000C9350000}"/>
    <cellStyle name="Normal 4 2 3 4 3 10 3" xfId="21145" xr:uid="{00000000-0005-0000-0000-0000CA350000}"/>
    <cellStyle name="Normal 4 2 3 4 3 11" xfId="7649" xr:uid="{00000000-0005-0000-0000-0000CB350000}"/>
    <cellStyle name="Normal 4 2 3 4 3 11 2" xfId="38995" xr:uid="{00000000-0005-0000-0000-0000CC350000}"/>
    <cellStyle name="Normal 4 2 3 4 3 11 3" xfId="25585" xr:uid="{00000000-0005-0000-0000-0000CD350000}"/>
    <cellStyle name="Normal 4 2 3 4 3 12" xfId="18183" xr:uid="{00000000-0005-0000-0000-0000CE350000}"/>
    <cellStyle name="Normal 4 2 3 4 3 13" xfId="31571" xr:uid="{00000000-0005-0000-0000-0000CF350000}"/>
    <cellStyle name="Normal 4 2 3 4 3 14" xfId="13743" xr:uid="{00000000-0005-0000-0000-0000D0350000}"/>
    <cellStyle name="Normal 4 2 3 4 3 2" xfId="407" xr:uid="{00000000-0005-0000-0000-0000D1350000}"/>
    <cellStyle name="Normal 4 2 3 4 3 2 10" xfId="13847" xr:uid="{00000000-0005-0000-0000-0000D2350000}"/>
    <cellStyle name="Normal 4 2 3 4 3 2 2" xfId="841" xr:uid="{00000000-0005-0000-0000-0000D3350000}"/>
    <cellStyle name="Normal 4 2 3 4 3 2 2 2" xfId="2877" xr:uid="{00000000-0005-0000-0000-0000D4350000}"/>
    <cellStyle name="Normal 4 2 3 4 3 2 2 2 2" xfId="7294" xr:uid="{00000000-0005-0000-0000-0000D5350000}"/>
    <cellStyle name="Normal 4 2 3 4 3 2 2 2 2 2" xfId="13327" xr:uid="{00000000-0005-0000-0000-0000D6350000}"/>
    <cellStyle name="Normal 4 2 3 4 3 2 2 2 2 2 2" xfId="44612" xr:uid="{00000000-0005-0000-0000-0000D7350000}"/>
    <cellStyle name="Normal 4 2 3 4 3 2 2 2 2 2 3" xfId="31202" xr:uid="{00000000-0005-0000-0000-0000D8350000}"/>
    <cellStyle name="Normal 4 2 3 4 3 2 2 2 2 3" xfId="38640" xr:uid="{00000000-0005-0000-0000-0000D9350000}"/>
    <cellStyle name="Normal 4 2 3 4 3 2 2 2 2 4" xfId="25230" xr:uid="{00000000-0005-0000-0000-0000DA350000}"/>
    <cellStyle name="Normal 4 2 3 4 3 2 2 2 3" xfId="10280" xr:uid="{00000000-0005-0000-0000-0000DB350000}"/>
    <cellStyle name="Normal 4 2 3 4 3 2 2 2 3 2" xfId="41626" xr:uid="{00000000-0005-0000-0000-0000DC350000}"/>
    <cellStyle name="Normal 4 2 3 4 3 2 2 2 3 3" xfId="28216" xr:uid="{00000000-0005-0000-0000-0000DD350000}"/>
    <cellStyle name="Normal 4 2 3 4 3 2 2 2 4" xfId="20814" xr:uid="{00000000-0005-0000-0000-0000DE350000}"/>
    <cellStyle name="Normal 4 2 3 4 3 2 2 2 5" xfId="35656" xr:uid="{00000000-0005-0000-0000-0000DF350000}"/>
    <cellStyle name="Normal 4 2 3 4 3 2 2 2 6" xfId="17828" xr:uid="{00000000-0005-0000-0000-0000E0350000}"/>
    <cellStyle name="Normal 4 2 3 4 3 2 2 3" xfId="5302" xr:uid="{00000000-0005-0000-0000-0000E1350000}"/>
    <cellStyle name="Normal 4 2 3 4 3 2 2 3 2" xfId="11336" xr:uid="{00000000-0005-0000-0000-0000E2350000}"/>
    <cellStyle name="Normal 4 2 3 4 3 2 2 3 2 2" xfId="42621" xr:uid="{00000000-0005-0000-0000-0000E3350000}"/>
    <cellStyle name="Normal 4 2 3 4 3 2 2 3 2 3" xfId="29211" xr:uid="{00000000-0005-0000-0000-0000E4350000}"/>
    <cellStyle name="Normal 4 2 3 4 3 2 2 3 3" xfId="23239" xr:uid="{00000000-0005-0000-0000-0000E5350000}"/>
    <cellStyle name="Normal 4 2 3 4 3 2 2 3 4" xfId="33665" xr:uid="{00000000-0005-0000-0000-0000E6350000}"/>
    <cellStyle name="Normal 4 2 3 4 3 2 2 3 5" xfId="15837" xr:uid="{00000000-0005-0000-0000-0000E7350000}"/>
    <cellStyle name="Normal 4 2 3 4 3 2 2 4" xfId="4307" xr:uid="{00000000-0005-0000-0000-0000E8350000}"/>
    <cellStyle name="Normal 4 2 3 4 3 2 2 4 2" xfId="37086" xr:uid="{00000000-0005-0000-0000-0000E9350000}"/>
    <cellStyle name="Normal 4 2 3 4 3 2 2 4 3" xfId="22244" xr:uid="{00000000-0005-0000-0000-0000EA350000}"/>
    <cellStyle name="Normal 4 2 3 4 3 2 2 5" xfId="8289" xr:uid="{00000000-0005-0000-0000-0000EB350000}"/>
    <cellStyle name="Normal 4 2 3 4 3 2 2 5 2" xfId="39635" xr:uid="{00000000-0005-0000-0000-0000EC350000}"/>
    <cellStyle name="Normal 4 2 3 4 3 2 2 5 3" xfId="26225" xr:uid="{00000000-0005-0000-0000-0000ED350000}"/>
    <cellStyle name="Normal 4 2 3 4 3 2 2 6" xfId="18823" xr:uid="{00000000-0005-0000-0000-0000EE350000}"/>
    <cellStyle name="Normal 4 2 3 4 3 2 2 7" xfId="32670" xr:uid="{00000000-0005-0000-0000-0000EF350000}"/>
    <cellStyle name="Normal 4 2 3 4 3 2 2 8" xfId="14842" xr:uid="{00000000-0005-0000-0000-0000F0350000}"/>
    <cellStyle name="Normal 4 2 3 4 3 2 3" xfId="1446" xr:uid="{00000000-0005-0000-0000-0000F1350000}"/>
    <cellStyle name="Normal 4 2 3 4 3 2 3 2" xfId="2443" xr:uid="{00000000-0005-0000-0000-0000F2350000}"/>
    <cellStyle name="Normal 4 2 3 4 3 2 3 2 2" xfId="6860" xr:uid="{00000000-0005-0000-0000-0000F3350000}"/>
    <cellStyle name="Normal 4 2 3 4 3 2 3 2 2 2" xfId="12893" xr:uid="{00000000-0005-0000-0000-0000F4350000}"/>
    <cellStyle name="Normal 4 2 3 4 3 2 3 2 2 2 2" xfId="44178" xr:uid="{00000000-0005-0000-0000-0000F5350000}"/>
    <cellStyle name="Normal 4 2 3 4 3 2 3 2 2 2 3" xfId="30768" xr:uid="{00000000-0005-0000-0000-0000F6350000}"/>
    <cellStyle name="Normal 4 2 3 4 3 2 3 2 2 3" xfId="38206" xr:uid="{00000000-0005-0000-0000-0000F7350000}"/>
    <cellStyle name="Normal 4 2 3 4 3 2 3 2 2 4" xfId="24796" xr:uid="{00000000-0005-0000-0000-0000F8350000}"/>
    <cellStyle name="Normal 4 2 3 4 3 2 3 2 3" xfId="9846" xr:uid="{00000000-0005-0000-0000-0000F9350000}"/>
    <cellStyle name="Normal 4 2 3 4 3 2 3 2 3 2" xfId="41192" xr:uid="{00000000-0005-0000-0000-0000FA350000}"/>
    <cellStyle name="Normal 4 2 3 4 3 2 3 2 3 3" xfId="27782" xr:uid="{00000000-0005-0000-0000-0000FB350000}"/>
    <cellStyle name="Normal 4 2 3 4 3 2 3 2 4" xfId="20380" xr:uid="{00000000-0005-0000-0000-0000FC350000}"/>
    <cellStyle name="Normal 4 2 3 4 3 2 3 2 5" xfId="35222" xr:uid="{00000000-0005-0000-0000-0000FD350000}"/>
    <cellStyle name="Normal 4 2 3 4 3 2 3 2 6" xfId="17394" xr:uid="{00000000-0005-0000-0000-0000FE350000}"/>
    <cellStyle name="Normal 4 2 3 4 3 2 3 3" xfId="5864" xr:uid="{00000000-0005-0000-0000-0000FF350000}"/>
    <cellStyle name="Normal 4 2 3 4 3 2 3 3 2" xfId="11897" xr:uid="{00000000-0005-0000-0000-000000360000}"/>
    <cellStyle name="Normal 4 2 3 4 3 2 3 3 2 2" xfId="43182" xr:uid="{00000000-0005-0000-0000-000001360000}"/>
    <cellStyle name="Normal 4 2 3 4 3 2 3 3 2 3" xfId="29772" xr:uid="{00000000-0005-0000-0000-000002360000}"/>
    <cellStyle name="Normal 4 2 3 4 3 2 3 3 3" xfId="23800" xr:uid="{00000000-0005-0000-0000-000003360000}"/>
    <cellStyle name="Normal 4 2 3 4 3 2 3 3 4" xfId="34226" xr:uid="{00000000-0005-0000-0000-000004360000}"/>
    <cellStyle name="Normal 4 2 3 4 3 2 3 3 5" xfId="16398" xr:uid="{00000000-0005-0000-0000-000005360000}"/>
    <cellStyle name="Normal 4 2 3 4 3 2 3 4" xfId="3873" xr:uid="{00000000-0005-0000-0000-000006360000}"/>
    <cellStyle name="Normal 4 2 3 4 3 2 3 4 2" xfId="36652" xr:uid="{00000000-0005-0000-0000-000007360000}"/>
    <cellStyle name="Normal 4 2 3 4 3 2 3 4 3" xfId="21810" xr:uid="{00000000-0005-0000-0000-000008360000}"/>
    <cellStyle name="Normal 4 2 3 4 3 2 3 5" xfId="8850" xr:uid="{00000000-0005-0000-0000-000009360000}"/>
    <cellStyle name="Normal 4 2 3 4 3 2 3 5 2" xfId="40196" xr:uid="{00000000-0005-0000-0000-00000A360000}"/>
    <cellStyle name="Normal 4 2 3 4 3 2 3 5 3" xfId="26786" xr:uid="{00000000-0005-0000-0000-00000B360000}"/>
    <cellStyle name="Normal 4 2 3 4 3 2 3 6" xfId="19384" xr:uid="{00000000-0005-0000-0000-00000C360000}"/>
    <cellStyle name="Normal 4 2 3 4 3 2 3 7" xfId="32236" xr:uid="{00000000-0005-0000-0000-00000D360000}"/>
    <cellStyle name="Normal 4 2 3 4 3 2 3 8" xfId="14408" xr:uid="{00000000-0005-0000-0000-00000E360000}"/>
    <cellStyle name="Normal 4 2 3 4 3 2 4" xfId="1881" xr:uid="{00000000-0005-0000-0000-00000F360000}"/>
    <cellStyle name="Normal 4 2 3 4 3 2 4 2" xfId="6299" xr:uid="{00000000-0005-0000-0000-000010360000}"/>
    <cellStyle name="Normal 4 2 3 4 3 2 4 2 2" xfId="12332" xr:uid="{00000000-0005-0000-0000-000011360000}"/>
    <cellStyle name="Normal 4 2 3 4 3 2 4 2 2 2" xfId="43617" xr:uid="{00000000-0005-0000-0000-000012360000}"/>
    <cellStyle name="Normal 4 2 3 4 3 2 4 2 2 3" xfId="30207" xr:uid="{00000000-0005-0000-0000-000013360000}"/>
    <cellStyle name="Normal 4 2 3 4 3 2 4 2 3" xfId="37645" xr:uid="{00000000-0005-0000-0000-000014360000}"/>
    <cellStyle name="Normal 4 2 3 4 3 2 4 2 4" xfId="24235" xr:uid="{00000000-0005-0000-0000-000015360000}"/>
    <cellStyle name="Normal 4 2 3 4 3 2 4 3" xfId="9285" xr:uid="{00000000-0005-0000-0000-000016360000}"/>
    <cellStyle name="Normal 4 2 3 4 3 2 4 3 2" xfId="40631" xr:uid="{00000000-0005-0000-0000-000017360000}"/>
    <cellStyle name="Normal 4 2 3 4 3 2 4 3 3" xfId="27221" xr:uid="{00000000-0005-0000-0000-000018360000}"/>
    <cellStyle name="Normal 4 2 3 4 3 2 4 4" xfId="19819" xr:uid="{00000000-0005-0000-0000-000019360000}"/>
    <cellStyle name="Normal 4 2 3 4 3 2 4 5" xfId="34661" xr:uid="{00000000-0005-0000-0000-00001A360000}"/>
    <cellStyle name="Normal 4 2 3 4 3 2 4 6" xfId="16833" xr:uid="{00000000-0005-0000-0000-00001B360000}"/>
    <cellStyle name="Normal 4 2 3 4 3 2 5" xfId="4868" xr:uid="{00000000-0005-0000-0000-00001C360000}"/>
    <cellStyle name="Normal 4 2 3 4 3 2 5 2" xfId="10903" xr:uid="{00000000-0005-0000-0000-00001D360000}"/>
    <cellStyle name="Normal 4 2 3 4 3 2 5 2 2" xfId="42188" xr:uid="{00000000-0005-0000-0000-00001E360000}"/>
    <cellStyle name="Normal 4 2 3 4 3 2 5 2 3" xfId="28778" xr:uid="{00000000-0005-0000-0000-00001F360000}"/>
    <cellStyle name="Normal 4 2 3 4 3 2 5 3" xfId="22805" xr:uid="{00000000-0005-0000-0000-000020360000}"/>
    <cellStyle name="Normal 4 2 3 4 3 2 5 4" xfId="33231" xr:uid="{00000000-0005-0000-0000-000021360000}"/>
    <cellStyle name="Normal 4 2 3 4 3 2 5 5" xfId="15403" xr:uid="{00000000-0005-0000-0000-000022360000}"/>
    <cellStyle name="Normal 4 2 3 4 3 2 6" xfId="3312" xr:uid="{00000000-0005-0000-0000-000023360000}"/>
    <cellStyle name="Normal 4 2 3 4 3 2 6 2" xfId="36091" xr:uid="{00000000-0005-0000-0000-000024360000}"/>
    <cellStyle name="Normal 4 2 3 4 3 2 6 3" xfId="21249" xr:uid="{00000000-0005-0000-0000-000025360000}"/>
    <cellStyle name="Normal 4 2 3 4 3 2 7" xfId="7855" xr:uid="{00000000-0005-0000-0000-000026360000}"/>
    <cellStyle name="Normal 4 2 3 4 3 2 7 2" xfId="39201" xr:uid="{00000000-0005-0000-0000-000027360000}"/>
    <cellStyle name="Normal 4 2 3 4 3 2 7 3" xfId="25791" xr:uid="{00000000-0005-0000-0000-000028360000}"/>
    <cellStyle name="Normal 4 2 3 4 3 2 8" xfId="18389" xr:uid="{00000000-0005-0000-0000-000029360000}"/>
    <cellStyle name="Normal 4 2 3 4 3 2 9" xfId="31675" xr:uid="{00000000-0005-0000-0000-00002A360000}"/>
    <cellStyle name="Normal 4 2 3 4 3 3" xfId="509" xr:uid="{00000000-0005-0000-0000-00002B360000}"/>
    <cellStyle name="Normal 4 2 3 4 3 3 10" xfId="13949" xr:uid="{00000000-0005-0000-0000-00002C360000}"/>
    <cellStyle name="Normal 4 2 3 4 3 3 2" xfId="943" xr:uid="{00000000-0005-0000-0000-00002D360000}"/>
    <cellStyle name="Normal 4 2 3 4 3 3 2 2" xfId="2979" xr:uid="{00000000-0005-0000-0000-00002E360000}"/>
    <cellStyle name="Normal 4 2 3 4 3 3 2 2 2" xfId="7396" xr:uid="{00000000-0005-0000-0000-00002F360000}"/>
    <cellStyle name="Normal 4 2 3 4 3 3 2 2 2 2" xfId="13429" xr:uid="{00000000-0005-0000-0000-000030360000}"/>
    <cellStyle name="Normal 4 2 3 4 3 3 2 2 2 2 2" xfId="44714" xr:uid="{00000000-0005-0000-0000-000031360000}"/>
    <cellStyle name="Normal 4 2 3 4 3 3 2 2 2 2 3" xfId="31304" xr:uid="{00000000-0005-0000-0000-000032360000}"/>
    <cellStyle name="Normal 4 2 3 4 3 3 2 2 2 3" xfId="38742" xr:uid="{00000000-0005-0000-0000-000033360000}"/>
    <cellStyle name="Normal 4 2 3 4 3 3 2 2 2 4" xfId="25332" xr:uid="{00000000-0005-0000-0000-000034360000}"/>
    <cellStyle name="Normal 4 2 3 4 3 3 2 2 3" xfId="10382" xr:uid="{00000000-0005-0000-0000-000035360000}"/>
    <cellStyle name="Normal 4 2 3 4 3 3 2 2 3 2" xfId="41728" xr:uid="{00000000-0005-0000-0000-000036360000}"/>
    <cellStyle name="Normal 4 2 3 4 3 3 2 2 3 3" xfId="28318" xr:uid="{00000000-0005-0000-0000-000037360000}"/>
    <cellStyle name="Normal 4 2 3 4 3 3 2 2 4" xfId="20916" xr:uid="{00000000-0005-0000-0000-000038360000}"/>
    <cellStyle name="Normal 4 2 3 4 3 3 2 2 5" xfId="35758" xr:uid="{00000000-0005-0000-0000-000039360000}"/>
    <cellStyle name="Normal 4 2 3 4 3 3 2 2 6" xfId="17930" xr:uid="{00000000-0005-0000-0000-00003A360000}"/>
    <cellStyle name="Normal 4 2 3 4 3 3 2 3" xfId="5404" xr:uid="{00000000-0005-0000-0000-00003B360000}"/>
    <cellStyle name="Normal 4 2 3 4 3 3 2 3 2" xfId="11438" xr:uid="{00000000-0005-0000-0000-00003C360000}"/>
    <cellStyle name="Normal 4 2 3 4 3 3 2 3 2 2" xfId="42723" xr:uid="{00000000-0005-0000-0000-00003D360000}"/>
    <cellStyle name="Normal 4 2 3 4 3 3 2 3 2 3" xfId="29313" xr:uid="{00000000-0005-0000-0000-00003E360000}"/>
    <cellStyle name="Normal 4 2 3 4 3 3 2 3 3" xfId="23341" xr:uid="{00000000-0005-0000-0000-00003F360000}"/>
    <cellStyle name="Normal 4 2 3 4 3 3 2 3 4" xfId="33767" xr:uid="{00000000-0005-0000-0000-000040360000}"/>
    <cellStyle name="Normal 4 2 3 4 3 3 2 3 5" xfId="15939" xr:uid="{00000000-0005-0000-0000-000041360000}"/>
    <cellStyle name="Normal 4 2 3 4 3 3 2 4" xfId="4409" xr:uid="{00000000-0005-0000-0000-000042360000}"/>
    <cellStyle name="Normal 4 2 3 4 3 3 2 4 2" xfId="37188" xr:uid="{00000000-0005-0000-0000-000043360000}"/>
    <cellStyle name="Normal 4 2 3 4 3 3 2 4 3" xfId="22346" xr:uid="{00000000-0005-0000-0000-000044360000}"/>
    <cellStyle name="Normal 4 2 3 4 3 3 2 5" xfId="8391" xr:uid="{00000000-0005-0000-0000-000045360000}"/>
    <cellStyle name="Normal 4 2 3 4 3 3 2 5 2" xfId="39737" xr:uid="{00000000-0005-0000-0000-000046360000}"/>
    <cellStyle name="Normal 4 2 3 4 3 3 2 5 3" xfId="26327" xr:uid="{00000000-0005-0000-0000-000047360000}"/>
    <cellStyle name="Normal 4 2 3 4 3 3 2 6" xfId="18925" xr:uid="{00000000-0005-0000-0000-000048360000}"/>
    <cellStyle name="Normal 4 2 3 4 3 3 2 7" xfId="32772" xr:uid="{00000000-0005-0000-0000-000049360000}"/>
    <cellStyle name="Normal 4 2 3 4 3 3 2 8" xfId="14944" xr:uid="{00000000-0005-0000-0000-00004A360000}"/>
    <cellStyle name="Normal 4 2 3 4 3 3 3" xfId="1548" xr:uid="{00000000-0005-0000-0000-00004B360000}"/>
    <cellStyle name="Normal 4 2 3 4 3 3 3 2" xfId="2545" xr:uid="{00000000-0005-0000-0000-00004C360000}"/>
    <cellStyle name="Normal 4 2 3 4 3 3 3 2 2" xfId="6962" xr:uid="{00000000-0005-0000-0000-00004D360000}"/>
    <cellStyle name="Normal 4 2 3 4 3 3 3 2 2 2" xfId="12995" xr:uid="{00000000-0005-0000-0000-00004E360000}"/>
    <cellStyle name="Normal 4 2 3 4 3 3 3 2 2 2 2" xfId="44280" xr:uid="{00000000-0005-0000-0000-00004F360000}"/>
    <cellStyle name="Normal 4 2 3 4 3 3 3 2 2 2 3" xfId="30870" xr:uid="{00000000-0005-0000-0000-000050360000}"/>
    <cellStyle name="Normal 4 2 3 4 3 3 3 2 2 3" xfId="38308" xr:uid="{00000000-0005-0000-0000-000051360000}"/>
    <cellStyle name="Normal 4 2 3 4 3 3 3 2 2 4" xfId="24898" xr:uid="{00000000-0005-0000-0000-000052360000}"/>
    <cellStyle name="Normal 4 2 3 4 3 3 3 2 3" xfId="9948" xr:uid="{00000000-0005-0000-0000-000053360000}"/>
    <cellStyle name="Normal 4 2 3 4 3 3 3 2 3 2" xfId="41294" xr:uid="{00000000-0005-0000-0000-000054360000}"/>
    <cellStyle name="Normal 4 2 3 4 3 3 3 2 3 3" xfId="27884" xr:uid="{00000000-0005-0000-0000-000055360000}"/>
    <cellStyle name="Normal 4 2 3 4 3 3 3 2 4" xfId="20482" xr:uid="{00000000-0005-0000-0000-000056360000}"/>
    <cellStyle name="Normal 4 2 3 4 3 3 3 2 5" xfId="35324" xr:uid="{00000000-0005-0000-0000-000057360000}"/>
    <cellStyle name="Normal 4 2 3 4 3 3 3 2 6" xfId="17496" xr:uid="{00000000-0005-0000-0000-000058360000}"/>
    <cellStyle name="Normal 4 2 3 4 3 3 3 3" xfId="5966" xr:uid="{00000000-0005-0000-0000-000059360000}"/>
    <cellStyle name="Normal 4 2 3 4 3 3 3 3 2" xfId="11999" xr:uid="{00000000-0005-0000-0000-00005A360000}"/>
    <cellStyle name="Normal 4 2 3 4 3 3 3 3 2 2" xfId="43284" xr:uid="{00000000-0005-0000-0000-00005B360000}"/>
    <cellStyle name="Normal 4 2 3 4 3 3 3 3 2 3" xfId="29874" xr:uid="{00000000-0005-0000-0000-00005C360000}"/>
    <cellStyle name="Normal 4 2 3 4 3 3 3 3 3" xfId="23902" xr:uid="{00000000-0005-0000-0000-00005D360000}"/>
    <cellStyle name="Normal 4 2 3 4 3 3 3 3 4" xfId="34328" xr:uid="{00000000-0005-0000-0000-00005E360000}"/>
    <cellStyle name="Normal 4 2 3 4 3 3 3 3 5" xfId="16500" xr:uid="{00000000-0005-0000-0000-00005F360000}"/>
    <cellStyle name="Normal 4 2 3 4 3 3 3 4" xfId="3975" xr:uid="{00000000-0005-0000-0000-000060360000}"/>
    <cellStyle name="Normal 4 2 3 4 3 3 3 4 2" xfId="36754" xr:uid="{00000000-0005-0000-0000-000061360000}"/>
    <cellStyle name="Normal 4 2 3 4 3 3 3 4 3" xfId="21912" xr:uid="{00000000-0005-0000-0000-000062360000}"/>
    <cellStyle name="Normal 4 2 3 4 3 3 3 5" xfId="8952" xr:uid="{00000000-0005-0000-0000-000063360000}"/>
    <cellStyle name="Normal 4 2 3 4 3 3 3 5 2" xfId="40298" xr:uid="{00000000-0005-0000-0000-000064360000}"/>
    <cellStyle name="Normal 4 2 3 4 3 3 3 5 3" xfId="26888" xr:uid="{00000000-0005-0000-0000-000065360000}"/>
    <cellStyle name="Normal 4 2 3 4 3 3 3 6" xfId="19486" xr:uid="{00000000-0005-0000-0000-000066360000}"/>
    <cellStyle name="Normal 4 2 3 4 3 3 3 7" xfId="32338" xr:uid="{00000000-0005-0000-0000-000067360000}"/>
    <cellStyle name="Normal 4 2 3 4 3 3 3 8" xfId="14510" xr:uid="{00000000-0005-0000-0000-000068360000}"/>
    <cellStyle name="Normal 4 2 3 4 3 3 4" xfId="1983" xr:uid="{00000000-0005-0000-0000-000069360000}"/>
    <cellStyle name="Normal 4 2 3 4 3 3 4 2" xfId="6401" xr:uid="{00000000-0005-0000-0000-00006A360000}"/>
    <cellStyle name="Normal 4 2 3 4 3 3 4 2 2" xfId="12434" xr:uid="{00000000-0005-0000-0000-00006B360000}"/>
    <cellStyle name="Normal 4 2 3 4 3 3 4 2 2 2" xfId="43719" xr:uid="{00000000-0005-0000-0000-00006C360000}"/>
    <cellStyle name="Normal 4 2 3 4 3 3 4 2 2 3" xfId="30309" xr:uid="{00000000-0005-0000-0000-00006D360000}"/>
    <cellStyle name="Normal 4 2 3 4 3 3 4 2 3" xfId="37747" xr:uid="{00000000-0005-0000-0000-00006E360000}"/>
    <cellStyle name="Normal 4 2 3 4 3 3 4 2 4" xfId="24337" xr:uid="{00000000-0005-0000-0000-00006F360000}"/>
    <cellStyle name="Normal 4 2 3 4 3 3 4 3" xfId="9387" xr:uid="{00000000-0005-0000-0000-000070360000}"/>
    <cellStyle name="Normal 4 2 3 4 3 3 4 3 2" xfId="40733" xr:uid="{00000000-0005-0000-0000-000071360000}"/>
    <cellStyle name="Normal 4 2 3 4 3 3 4 3 3" xfId="27323" xr:uid="{00000000-0005-0000-0000-000072360000}"/>
    <cellStyle name="Normal 4 2 3 4 3 3 4 4" xfId="19921" xr:uid="{00000000-0005-0000-0000-000073360000}"/>
    <cellStyle name="Normal 4 2 3 4 3 3 4 5" xfId="34763" xr:uid="{00000000-0005-0000-0000-000074360000}"/>
    <cellStyle name="Normal 4 2 3 4 3 3 4 6" xfId="16935" xr:uid="{00000000-0005-0000-0000-000075360000}"/>
    <cellStyle name="Normal 4 2 3 4 3 3 5" xfId="4970" xr:uid="{00000000-0005-0000-0000-000076360000}"/>
    <cellStyle name="Normal 4 2 3 4 3 3 5 2" xfId="11005" xr:uid="{00000000-0005-0000-0000-000077360000}"/>
    <cellStyle name="Normal 4 2 3 4 3 3 5 2 2" xfId="42290" xr:uid="{00000000-0005-0000-0000-000078360000}"/>
    <cellStyle name="Normal 4 2 3 4 3 3 5 2 3" xfId="28880" xr:uid="{00000000-0005-0000-0000-000079360000}"/>
    <cellStyle name="Normal 4 2 3 4 3 3 5 3" xfId="22907" xr:uid="{00000000-0005-0000-0000-00007A360000}"/>
    <cellStyle name="Normal 4 2 3 4 3 3 5 4" xfId="33333" xr:uid="{00000000-0005-0000-0000-00007B360000}"/>
    <cellStyle name="Normal 4 2 3 4 3 3 5 5" xfId="15505" xr:uid="{00000000-0005-0000-0000-00007C360000}"/>
    <cellStyle name="Normal 4 2 3 4 3 3 6" xfId="3414" xr:uid="{00000000-0005-0000-0000-00007D360000}"/>
    <cellStyle name="Normal 4 2 3 4 3 3 6 2" xfId="36193" xr:uid="{00000000-0005-0000-0000-00007E360000}"/>
    <cellStyle name="Normal 4 2 3 4 3 3 6 3" xfId="21351" xr:uid="{00000000-0005-0000-0000-00007F360000}"/>
    <cellStyle name="Normal 4 2 3 4 3 3 7" xfId="7957" xr:uid="{00000000-0005-0000-0000-000080360000}"/>
    <cellStyle name="Normal 4 2 3 4 3 3 7 2" xfId="39303" xr:uid="{00000000-0005-0000-0000-000081360000}"/>
    <cellStyle name="Normal 4 2 3 4 3 3 7 3" xfId="25893" xr:uid="{00000000-0005-0000-0000-000082360000}"/>
    <cellStyle name="Normal 4 2 3 4 3 3 8" xfId="18491" xr:uid="{00000000-0005-0000-0000-000083360000}"/>
    <cellStyle name="Normal 4 2 3 4 3 3 9" xfId="31777" xr:uid="{00000000-0005-0000-0000-000084360000}"/>
    <cellStyle name="Normal 4 2 3 4 3 4" xfId="635" xr:uid="{00000000-0005-0000-0000-000085360000}"/>
    <cellStyle name="Normal 4 2 3 4 3 4 10" xfId="14075" xr:uid="{00000000-0005-0000-0000-000086360000}"/>
    <cellStyle name="Normal 4 2 3 4 3 4 2" xfId="1069" xr:uid="{00000000-0005-0000-0000-000087360000}"/>
    <cellStyle name="Normal 4 2 3 4 3 4 2 2" xfId="3105" xr:uid="{00000000-0005-0000-0000-000088360000}"/>
    <cellStyle name="Normal 4 2 3 4 3 4 2 2 2" xfId="7522" xr:uid="{00000000-0005-0000-0000-000089360000}"/>
    <cellStyle name="Normal 4 2 3 4 3 4 2 2 2 2" xfId="13555" xr:uid="{00000000-0005-0000-0000-00008A360000}"/>
    <cellStyle name="Normal 4 2 3 4 3 4 2 2 2 2 2" xfId="44840" xr:uid="{00000000-0005-0000-0000-00008B360000}"/>
    <cellStyle name="Normal 4 2 3 4 3 4 2 2 2 2 3" xfId="31430" xr:uid="{00000000-0005-0000-0000-00008C360000}"/>
    <cellStyle name="Normal 4 2 3 4 3 4 2 2 2 3" xfId="38868" xr:uid="{00000000-0005-0000-0000-00008D360000}"/>
    <cellStyle name="Normal 4 2 3 4 3 4 2 2 2 4" xfId="25458" xr:uid="{00000000-0005-0000-0000-00008E360000}"/>
    <cellStyle name="Normal 4 2 3 4 3 4 2 2 3" xfId="10508" xr:uid="{00000000-0005-0000-0000-00008F360000}"/>
    <cellStyle name="Normal 4 2 3 4 3 4 2 2 3 2" xfId="41854" xr:uid="{00000000-0005-0000-0000-000090360000}"/>
    <cellStyle name="Normal 4 2 3 4 3 4 2 2 3 3" xfId="28444" xr:uid="{00000000-0005-0000-0000-000091360000}"/>
    <cellStyle name="Normal 4 2 3 4 3 4 2 2 4" xfId="21042" xr:uid="{00000000-0005-0000-0000-000092360000}"/>
    <cellStyle name="Normal 4 2 3 4 3 4 2 2 5" xfId="35884" xr:uid="{00000000-0005-0000-0000-000093360000}"/>
    <cellStyle name="Normal 4 2 3 4 3 4 2 2 6" xfId="18056" xr:uid="{00000000-0005-0000-0000-000094360000}"/>
    <cellStyle name="Normal 4 2 3 4 3 4 2 3" xfId="5530" xr:uid="{00000000-0005-0000-0000-000095360000}"/>
    <cellStyle name="Normal 4 2 3 4 3 4 2 3 2" xfId="11564" xr:uid="{00000000-0005-0000-0000-000096360000}"/>
    <cellStyle name="Normal 4 2 3 4 3 4 2 3 2 2" xfId="42849" xr:uid="{00000000-0005-0000-0000-000097360000}"/>
    <cellStyle name="Normal 4 2 3 4 3 4 2 3 2 3" xfId="29439" xr:uid="{00000000-0005-0000-0000-000098360000}"/>
    <cellStyle name="Normal 4 2 3 4 3 4 2 3 3" xfId="23467" xr:uid="{00000000-0005-0000-0000-000099360000}"/>
    <cellStyle name="Normal 4 2 3 4 3 4 2 3 4" xfId="33893" xr:uid="{00000000-0005-0000-0000-00009A360000}"/>
    <cellStyle name="Normal 4 2 3 4 3 4 2 3 5" xfId="16065" xr:uid="{00000000-0005-0000-0000-00009B360000}"/>
    <cellStyle name="Normal 4 2 3 4 3 4 2 4" xfId="4535" xr:uid="{00000000-0005-0000-0000-00009C360000}"/>
    <cellStyle name="Normal 4 2 3 4 3 4 2 4 2" xfId="37314" xr:uid="{00000000-0005-0000-0000-00009D360000}"/>
    <cellStyle name="Normal 4 2 3 4 3 4 2 4 3" xfId="22472" xr:uid="{00000000-0005-0000-0000-00009E360000}"/>
    <cellStyle name="Normal 4 2 3 4 3 4 2 5" xfId="8517" xr:uid="{00000000-0005-0000-0000-00009F360000}"/>
    <cellStyle name="Normal 4 2 3 4 3 4 2 5 2" xfId="39863" xr:uid="{00000000-0005-0000-0000-0000A0360000}"/>
    <cellStyle name="Normal 4 2 3 4 3 4 2 5 3" xfId="26453" xr:uid="{00000000-0005-0000-0000-0000A1360000}"/>
    <cellStyle name="Normal 4 2 3 4 3 4 2 6" xfId="19051" xr:uid="{00000000-0005-0000-0000-0000A2360000}"/>
    <cellStyle name="Normal 4 2 3 4 3 4 2 7" xfId="32898" xr:uid="{00000000-0005-0000-0000-0000A3360000}"/>
    <cellStyle name="Normal 4 2 3 4 3 4 2 8" xfId="15070" xr:uid="{00000000-0005-0000-0000-0000A4360000}"/>
    <cellStyle name="Normal 4 2 3 4 3 4 3" xfId="1674" xr:uid="{00000000-0005-0000-0000-0000A5360000}"/>
    <cellStyle name="Normal 4 2 3 4 3 4 3 2" xfId="2671" xr:uid="{00000000-0005-0000-0000-0000A6360000}"/>
    <cellStyle name="Normal 4 2 3 4 3 4 3 2 2" xfId="7088" xr:uid="{00000000-0005-0000-0000-0000A7360000}"/>
    <cellStyle name="Normal 4 2 3 4 3 4 3 2 2 2" xfId="13121" xr:uid="{00000000-0005-0000-0000-0000A8360000}"/>
    <cellStyle name="Normal 4 2 3 4 3 4 3 2 2 2 2" xfId="44406" xr:uid="{00000000-0005-0000-0000-0000A9360000}"/>
    <cellStyle name="Normal 4 2 3 4 3 4 3 2 2 2 3" xfId="30996" xr:uid="{00000000-0005-0000-0000-0000AA360000}"/>
    <cellStyle name="Normal 4 2 3 4 3 4 3 2 2 3" xfId="38434" xr:uid="{00000000-0005-0000-0000-0000AB360000}"/>
    <cellStyle name="Normal 4 2 3 4 3 4 3 2 2 4" xfId="25024" xr:uid="{00000000-0005-0000-0000-0000AC360000}"/>
    <cellStyle name="Normal 4 2 3 4 3 4 3 2 3" xfId="10074" xr:uid="{00000000-0005-0000-0000-0000AD360000}"/>
    <cellStyle name="Normal 4 2 3 4 3 4 3 2 3 2" xfId="41420" xr:uid="{00000000-0005-0000-0000-0000AE360000}"/>
    <cellStyle name="Normal 4 2 3 4 3 4 3 2 3 3" xfId="28010" xr:uid="{00000000-0005-0000-0000-0000AF360000}"/>
    <cellStyle name="Normal 4 2 3 4 3 4 3 2 4" xfId="20608" xr:uid="{00000000-0005-0000-0000-0000B0360000}"/>
    <cellStyle name="Normal 4 2 3 4 3 4 3 2 5" xfId="35450" xr:uid="{00000000-0005-0000-0000-0000B1360000}"/>
    <cellStyle name="Normal 4 2 3 4 3 4 3 2 6" xfId="17622" xr:uid="{00000000-0005-0000-0000-0000B2360000}"/>
    <cellStyle name="Normal 4 2 3 4 3 4 3 3" xfId="6092" xr:uid="{00000000-0005-0000-0000-0000B3360000}"/>
    <cellStyle name="Normal 4 2 3 4 3 4 3 3 2" xfId="12125" xr:uid="{00000000-0005-0000-0000-0000B4360000}"/>
    <cellStyle name="Normal 4 2 3 4 3 4 3 3 2 2" xfId="43410" xr:uid="{00000000-0005-0000-0000-0000B5360000}"/>
    <cellStyle name="Normal 4 2 3 4 3 4 3 3 2 3" xfId="30000" xr:uid="{00000000-0005-0000-0000-0000B6360000}"/>
    <cellStyle name="Normal 4 2 3 4 3 4 3 3 3" xfId="24028" xr:uid="{00000000-0005-0000-0000-0000B7360000}"/>
    <cellStyle name="Normal 4 2 3 4 3 4 3 3 4" xfId="34454" xr:uid="{00000000-0005-0000-0000-0000B8360000}"/>
    <cellStyle name="Normal 4 2 3 4 3 4 3 3 5" xfId="16626" xr:uid="{00000000-0005-0000-0000-0000B9360000}"/>
    <cellStyle name="Normal 4 2 3 4 3 4 3 4" xfId="4101" xr:uid="{00000000-0005-0000-0000-0000BA360000}"/>
    <cellStyle name="Normal 4 2 3 4 3 4 3 4 2" xfId="36880" xr:uid="{00000000-0005-0000-0000-0000BB360000}"/>
    <cellStyle name="Normal 4 2 3 4 3 4 3 4 3" xfId="22038" xr:uid="{00000000-0005-0000-0000-0000BC360000}"/>
    <cellStyle name="Normal 4 2 3 4 3 4 3 5" xfId="9078" xr:uid="{00000000-0005-0000-0000-0000BD360000}"/>
    <cellStyle name="Normal 4 2 3 4 3 4 3 5 2" xfId="40424" xr:uid="{00000000-0005-0000-0000-0000BE360000}"/>
    <cellStyle name="Normal 4 2 3 4 3 4 3 5 3" xfId="27014" xr:uid="{00000000-0005-0000-0000-0000BF360000}"/>
    <cellStyle name="Normal 4 2 3 4 3 4 3 6" xfId="19612" xr:uid="{00000000-0005-0000-0000-0000C0360000}"/>
    <cellStyle name="Normal 4 2 3 4 3 4 3 7" xfId="32464" xr:uid="{00000000-0005-0000-0000-0000C1360000}"/>
    <cellStyle name="Normal 4 2 3 4 3 4 3 8" xfId="14636" xr:uid="{00000000-0005-0000-0000-0000C2360000}"/>
    <cellStyle name="Normal 4 2 3 4 3 4 4" xfId="2109" xr:uid="{00000000-0005-0000-0000-0000C3360000}"/>
    <cellStyle name="Normal 4 2 3 4 3 4 4 2" xfId="6527" xr:uid="{00000000-0005-0000-0000-0000C4360000}"/>
    <cellStyle name="Normal 4 2 3 4 3 4 4 2 2" xfId="12560" xr:uid="{00000000-0005-0000-0000-0000C5360000}"/>
    <cellStyle name="Normal 4 2 3 4 3 4 4 2 2 2" xfId="43845" xr:uid="{00000000-0005-0000-0000-0000C6360000}"/>
    <cellStyle name="Normal 4 2 3 4 3 4 4 2 2 3" xfId="30435" xr:uid="{00000000-0005-0000-0000-0000C7360000}"/>
    <cellStyle name="Normal 4 2 3 4 3 4 4 2 3" xfId="37873" xr:uid="{00000000-0005-0000-0000-0000C8360000}"/>
    <cellStyle name="Normal 4 2 3 4 3 4 4 2 4" xfId="24463" xr:uid="{00000000-0005-0000-0000-0000C9360000}"/>
    <cellStyle name="Normal 4 2 3 4 3 4 4 3" xfId="9513" xr:uid="{00000000-0005-0000-0000-0000CA360000}"/>
    <cellStyle name="Normal 4 2 3 4 3 4 4 3 2" xfId="40859" xr:uid="{00000000-0005-0000-0000-0000CB360000}"/>
    <cellStyle name="Normal 4 2 3 4 3 4 4 3 3" xfId="27449" xr:uid="{00000000-0005-0000-0000-0000CC360000}"/>
    <cellStyle name="Normal 4 2 3 4 3 4 4 4" xfId="20047" xr:uid="{00000000-0005-0000-0000-0000CD360000}"/>
    <cellStyle name="Normal 4 2 3 4 3 4 4 5" xfId="34889" xr:uid="{00000000-0005-0000-0000-0000CE360000}"/>
    <cellStyle name="Normal 4 2 3 4 3 4 4 6" xfId="17061" xr:uid="{00000000-0005-0000-0000-0000CF360000}"/>
    <cellStyle name="Normal 4 2 3 4 3 4 5" xfId="5096" xr:uid="{00000000-0005-0000-0000-0000D0360000}"/>
    <cellStyle name="Normal 4 2 3 4 3 4 5 2" xfId="11131" xr:uid="{00000000-0005-0000-0000-0000D1360000}"/>
    <cellStyle name="Normal 4 2 3 4 3 4 5 2 2" xfId="42416" xr:uid="{00000000-0005-0000-0000-0000D2360000}"/>
    <cellStyle name="Normal 4 2 3 4 3 4 5 2 3" xfId="29006" xr:uid="{00000000-0005-0000-0000-0000D3360000}"/>
    <cellStyle name="Normal 4 2 3 4 3 4 5 3" xfId="23033" xr:uid="{00000000-0005-0000-0000-0000D4360000}"/>
    <cellStyle name="Normal 4 2 3 4 3 4 5 4" xfId="33459" xr:uid="{00000000-0005-0000-0000-0000D5360000}"/>
    <cellStyle name="Normal 4 2 3 4 3 4 5 5" xfId="15631" xr:uid="{00000000-0005-0000-0000-0000D6360000}"/>
    <cellStyle name="Normal 4 2 3 4 3 4 6" xfId="3540" xr:uid="{00000000-0005-0000-0000-0000D7360000}"/>
    <cellStyle name="Normal 4 2 3 4 3 4 6 2" xfId="36319" xr:uid="{00000000-0005-0000-0000-0000D8360000}"/>
    <cellStyle name="Normal 4 2 3 4 3 4 6 3" xfId="21477" xr:uid="{00000000-0005-0000-0000-0000D9360000}"/>
    <cellStyle name="Normal 4 2 3 4 3 4 7" xfId="8083" xr:uid="{00000000-0005-0000-0000-0000DA360000}"/>
    <cellStyle name="Normal 4 2 3 4 3 4 7 2" xfId="39429" xr:uid="{00000000-0005-0000-0000-0000DB360000}"/>
    <cellStyle name="Normal 4 2 3 4 3 4 7 3" xfId="26019" xr:uid="{00000000-0005-0000-0000-0000DC360000}"/>
    <cellStyle name="Normal 4 2 3 4 3 4 8" xfId="18617" xr:uid="{00000000-0005-0000-0000-0000DD360000}"/>
    <cellStyle name="Normal 4 2 3 4 3 4 9" xfId="31903" xr:uid="{00000000-0005-0000-0000-0000DE360000}"/>
    <cellStyle name="Normal 4 2 3 4 3 5" xfId="287" xr:uid="{00000000-0005-0000-0000-0000DF360000}"/>
    <cellStyle name="Normal 4 2 3 4 3 5 2" xfId="1342" xr:uid="{00000000-0005-0000-0000-0000E0360000}"/>
    <cellStyle name="Normal 4 2 3 4 3 5 2 2" xfId="5760" xr:uid="{00000000-0005-0000-0000-0000E1360000}"/>
    <cellStyle name="Normal 4 2 3 4 3 5 2 2 2" xfId="11793" xr:uid="{00000000-0005-0000-0000-0000E2360000}"/>
    <cellStyle name="Normal 4 2 3 4 3 5 2 2 2 2" xfId="43078" xr:uid="{00000000-0005-0000-0000-0000E3360000}"/>
    <cellStyle name="Normal 4 2 3 4 3 5 2 2 2 3" xfId="29668" xr:uid="{00000000-0005-0000-0000-0000E4360000}"/>
    <cellStyle name="Normal 4 2 3 4 3 5 2 2 3" xfId="37417" xr:uid="{00000000-0005-0000-0000-0000E5360000}"/>
    <cellStyle name="Normal 4 2 3 4 3 5 2 2 4" xfId="23696" xr:uid="{00000000-0005-0000-0000-0000E6360000}"/>
    <cellStyle name="Normal 4 2 3 4 3 5 2 3" xfId="8746" xr:uid="{00000000-0005-0000-0000-0000E7360000}"/>
    <cellStyle name="Normal 4 2 3 4 3 5 2 3 2" xfId="40092" xr:uid="{00000000-0005-0000-0000-0000E8360000}"/>
    <cellStyle name="Normal 4 2 3 4 3 5 2 3 3" xfId="26682" xr:uid="{00000000-0005-0000-0000-0000E9360000}"/>
    <cellStyle name="Normal 4 2 3 4 3 5 2 4" xfId="19280" xr:uid="{00000000-0005-0000-0000-0000EA360000}"/>
    <cellStyle name="Normal 4 2 3 4 3 5 2 5" xfId="34122" xr:uid="{00000000-0005-0000-0000-0000EB360000}"/>
    <cellStyle name="Normal 4 2 3 4 3 5 2 6" xfId="16294" xr:uid="{00000000-0005-0000-0000-0000EC360000}"/>
    <cellStyle name="Normal 4 2 3 4 3 5 3" xfId="2339" xr:uid="{00000000-0005-0000-0000-0000ED360000}"/>
    <cellStyle name="Normal 4 2 3 4 3 5 3 2" xfId="6756" xr:uid="{00000000-0005-0000-0000-0000EE360000}"/>
    <cellStyle name="Normal 4 2 3 4 3 5 3 2 2" xfId="12789" xr:uid="{00000000-0005-0000-0000-0000EF360000}"/>
    <cellStyle name="Normal 4 2 3 4 3 5 3 2 2 2" xfId="44074" xr:uid="{00000000-0005-0000-0000-0000F0360000}"/>
    <cellStyle name="Normal 4 2 3 4 3 5 3 2 2 3" xfId="30664" xr:uid="{00000000-0005-0000-0000-0000F1360000}"/>
    <cellStyle name="Normal 4 2 3 4 3 5 3 2 3" xfId="38102" xr:uid="{00000000-0005-0000-0000-0000F2360000}"/>
    <cellStyle name="Normal 4 2 3 4 3 5 3 2 4" xfId="24692" xr:uid="{00000000-0005-0000-0000-0000F3360000}"/>
    <cellStyle name="Normal 4 2 3 4 3 5 3 3" xfId="9742" xr:uid="{00000000-0005-0000-0000-0000F4360000}"/>
    <cellStyle name="Normal 4 2 3 4 3 5 3 3 2" xfId="41088" xr:uid="{00000000-0005-0000-0000-0000F5360000}"/>
    <cellStyle name="Normal 4 2 3 4 3 5 3 3 3" xfId="27678" xr:uid="{00000000-0005-0000-0000-0000F6360000}"/>
    <cellStyle name="Normal 4 2 3 4 3 5 3 4" xfId="20276" xr:uid="{00000000-0005-0000-0000-0000F7360000}"/>
    <cellStyle name="Normal 4 2 3 4 3 5 3 5" xfId="35118" xr:uid="{00000000-0005-0000-0000-0000F8360000}"/>
    <cellStyle name="Normal 4 2 3 4 3 5 3 6" xfId="17290" xr:uid="{00000000-0005-0000-0000-0000F9360000}"/>
    <cellStyle name="Normal 4 2 3 4 3 5 4" xfId="4764" xr:uid="{00000000-0005-0000-0000-0000FA360000}"/>
    <cellStyle name="Normal 4 2 3 4 3 5 4 2" xfId="10798" xr:uid="{00000000-0005-0000-0000-0000FB360000}"/>
    <cellStyle name="Normal 4 2 3 4 3 5 4 2 2" xfId="42085" xr:uid="{00000000-0005-0000-0000-0000FC360000}"/>
    <cellStyle name="Normal 4 2 3 4 3 5 4 2 3" xfId="28675" xr:uid="{00000000-0005-0000-0000-0000FD360000}"/>
    <cellStyle name="Normal 4 2 3 4 3 5 4 3" xfId="22701" xr:uid="{00000000-0005-0000-0000-0000FE360000}"/>
    <cellStyle name="Normal 4 2 3 4 3 5 4 4" xfId="33127" xr:uid="{00000000-0005-0000-0000-0000FF360000}"/>
    <cellStyle name="Normal 4 2 3 4 3 5 4 5" xfId="15299" xr:uid="{00000000-0005-0000-0000-000000370000}"/>
    <cellStyle name="Normal 4 2 3 4 3 5 5" xfId="3769" xr:uid="{00000000-0005-0000-0000-000001370000}"/>
    <cellStyle name="Normal 4 2 3 4 3 5 5 2" xfId="36548" xr:uid="{00000000-0005-0000-0000-000002370000}"/>
    <cellStyle name="Normal 4 2 3 4 3 5 5 3" xfId="21706" xr:uid="{00000000-0005-0000-0000-000003370000}"/>
    <cellStyle name="Normal 4 2 3 4 3 5 6" xfId="7751" xr:uid="{00000000-0005-0000-0000-000004370000}"/>
    <cellStyle name="Normal 4 2 3 4 3 5 6 2" xfId="39097" xr:uid="{00000000-0005-0000-0000-000005370000}"/>
    <cellStyle name="Normal 4 2 3 4 3 5 6 3" xfId="25687" xr:uid="{00000000-0005-0000-0000-000006370000}"/>
    <cellStyle name="Normal 4 2 3 4 3 5 7" xfId="18285" xr:uid="{00000000-0005-0000-0000-000007370000}"/>
    <cellStyle name="Normal 4 2 3 4 3 5 8" xfId="32132" xr:uid="{00000000-0005-0000-0000-000008370000}"/>
    <cellStyle name="Normal 4 2 3 4 3 5 9" xfId="14304" xr:uid="{00000000-0005-0000-0000-000009370000}"/>
    <cellStyle name="Normal 4 2 3 4 3 6" xfId="737" xr:uid="{00000000-0005-0000-0000-00000A370000}"/>
    <cellStyle name="Normal 4 2 3 4 3 6 2" xfId="2773" xr:uid="{00000000-0005-0000-0000-00000B370000}"/>
    <cellStyle name="Normal 4 2 3 4 3 6 2 2" xfId="7190" xr:uid="{00000000-0005-0000-0000-00000C370000}"/>
    <cellStyle name="Normal 4 2 3 4 3 6 2 2 2" xfId="13223" xr:uid="{00000000-0005-0000-0000-00000D370000}"/>
    <cellStyle name="Normal 4 2 3 4 3 6 2 2 2 2" xfId="44508" xr:uid="{00000000-0005-0000-0000-00000E370000}"/>
    <cellStyle name="Normal 4 2 3 4 3 6 2 2 2 3" xfId="31098" xr:uid="{00000000-0005-0000-0000-00000F370000}"/>
    <cellStyle name="Normal 4 2 3 4 3 6 2 2 3" xfId="38536" xr:uid="{00000000-0005-0000-0000-000010370000}"/>
    <cellStyle name="Normal 4 2 3 4 3 6 2 2 4" xfId="25126" xr:uid="{00000000-0005-0000-0000-000011370000}"/>
    <cellStyle name="Normal 4 2 3 4 3 6 2 3" xfId="10176" xr:uid="{00000000-0005-0000-0000-000012370000}"/>
    <cellStyle name="Normal 4 2 3 4 3 6 2 3 2" xfId="41522" xr:uid="{00000000-0005-0000-0000-000013370000}"/>
    <cellStyle name="Normal 4 2 3 4 3 6 2 3 3" xfId="28112" xr:uid="{00000000-0005-0000-0000-000014370000}"/>
    <cellStyle name="Normal 4 2 3 4 3 6 2 4" xfId="20710" xr:uid="{00000000-0005-0000-0000-000015370000}"/>
    <cellStyle name="Normal 4 2 3 4 3 6 2 5" xfId="35552" xr:uid="{00000000-0005-0000-0000-000016370000}"/>
    <cellStyle name="Normal 4 2 3 4 3 6 2 6" xfId="17724" xr:uid="{00000000-0005-0000-0000-000017370000}"/>
    <cellStyle name="Normal 4 2 3 4 3 6 3" xfId="5198" xr:uid="{00000000-0005-0000-0000-000018370000}"/>
    <cellStyle name="Normal 4 2 3 4 3 6 3 2" xfId="11233" xr:uid="{00000000-0005-0000-0000-000019370000}"/>
    <cellStyle name="Normal 4 2 3 4 3 6 3 2 2" xfId="42518" xr:uid="{00000000-0005-0000-0000-00001A370000}"/>
    <cellStyle name="Normal 4 2 3 4 3 6 3 2 3" xfId="29108" xr:uid="{00000000-0005-0000-0000-00001B370000}"/>
    <cellStyle name="Normal 4 2 3 4 3 6 3 3" xfId="23135" xr:uid="{00000000-0005-0000-0000-00001C370000}"/>
    <cellStyle name="Normal 4 2 3 4 3 6 3 4" xfId="33561" xr:uid="{00000000-0005-0000-0000-00001D370000}"/>
    <cellStyle name="Normal 4 2 3 4 3 6 3 5" xfId="15733" xr:uid="{00000000-0005-0000-0000-00001E370000}"/>
    <cellStyle name="Normal 4 2 3 4 3 6 4" xfId="4203" xr:uid="{00000000-0005-0000-0000-00001F370000}"/>
    <cellStyle name="Normal 4 2 3 4 3 6 4 2" xfId="36982" xr:uid="{00000000-0005-0000-0000-000020370000}"/>
    <cellStyle name="Normal 4 2 3 4 3 6 4 3" xfId="22140" xr:uid="{00000000-0005-0000-0000-000021370000}"/>
    <cellStyle name="Normal 4 2 3 4 3 6 5" xfId="8185" xr:uid="{00000000-0005-0000-0000-000022370000}"/>
    <cellStyle name="Normal 4 2 3 4 3 6 5 2" xfId="39531" xr:uid="{00000000-0005-0000-0000-000023370000}"/>
    <cellStyle name="Normal 4 2 3 4 3 6 5 3" xfId="26121" xr:uid="{00000000-0005-0000-0000-000024370000}"/>
    <cellStyle name="Normal 4 2 3 4 3 6 6" xfId="18719" xr:uid="{00000000-0005-0000-0000-000025370000}"/>
    <cellStyle name="Normal 4 2 3 4 3 6 7" xfId="32566" xr:uid="{00000000-0005-0000-0000-000026370000}"/>
    <cellStyle name="Normal 4 2 3 4 3 6 8" xfId="14738" xr:uid="{00000000-0005-0000-0000-000027370000}"/>
    <cellStyle name="Normal 4 2 3 4 3 7" xfId="1240" xr:uid="{00000000-0005-0000-0000-000028370000}"/>
    <cellStyle name="Normal 4 2 3 4 3 7 2" xfId="2237" xr:uid="{00000000-0005-0000-0000-000029370000}"/>
    <cellStyle name="Normal 4 2 3 4 3 7 2 2" xfId="6654" xr:uid="{00000000-0005-0000-0000-00002A370000}"/>
    <cellStyle name="Normal 4 2 3 4 3 7 2 2 2" xfId="12687" xr:uid="{00000000-0005-0000-0000-00002B370000}"/>
    <cellStyle name="Normal 4 2 3 4 3 7 2 2 2 2" xfId="43972" xr:uid="{00000000-0005-0000-0000-00002C370000}"/>
    <cellStyle name="Normal 4 2 3 4 3 7 2 2 2 3" xfId="30562" xr:uid="{00000000-0005-0000-0000-00002D370000}"/>
    <cellStyle name="Normal 4 2 3 4 3 7 2 2 3" xfId="38000" xr:uid="{00000000-0005-0000-0000-00002E370000}"/>
    <cellStyle name="Normal 4 2 3 4 3 7 2 2 4" xfId="24590" xr:uid="{00000000-0005-0000-0000-00002F370000}"/>
    <cellStyle name="Normal 4 2 3 4 3 7 2 3" xfId="9640" xr:uid="{00000000-0005-0000-0000-000030370000}"/>
    <cellStyle name="Normal 4 2 3 4 3 7 2 3 2" xfId="40986" xr:uid="{00000000-0005-0000-0000-000031370000}"/>
    <cellStyle name="Normal 4 2 3 4 3 7 2 3 3" xfId="27576" xr:uid="{00000000-0005-0000-0000-000032370000}"/>
    <cellStyle name="Normal 4 2 3 4 3 7 2 4" xfId="20174" xr:uid="{00000000-0005-0000-0000-000033370000}"/>
    <cellStyle name="Normal 4 2 3 4 3 7 2 5" xfId="35016" xr:uid="{00000000-0005-0000-0000-000034370000}"/>
    <cellStyle name="Normal 4 2 3 4 3 7 2 6" xfId="17188" xr:uid="{00000000-0005-0000-0000-000035370000}"/>
    <cellStyle name="Normal 4 2 3 4 3 7 3" xfId="5658" xr:uid="{00000000-0005-0000-0000-000036370000}"/>
    <cellStyle name="Normal 4 2 3 4 3 7 3 2" xfId="11691" xr:uid="{00000000-0005-0000-0000-000037370000}"/>
    <cellStyle name="Normal 4 2 3 4 3 7 3 2 2" xfId="42976" xr:uid="{00000000-0005-0000-0000-000038370000}"/>
    <cellStyle name="Normal 4 2 3 4 3 7 3 2 3" xfId="29566" xr:uid="{00000000-0005-0000-0000-000039370000}"/>
    <cellStyle name="Normal 4 2 3 4 3 7 3 3" xfId="23594" xr:uid="{00000000-0005-0000-0000-00003A370000}"/>
    <cellStyle name="Normal 4 2 3 4 3 7 3 4" xfId="34020" xr:uid="{00000000-0005-0000-0000-00003B370000}"/>
    <cellStyle name="Normal 4 2 3 4 3 7 3 5" xfId="16192" xr:uid="{00000000-0005-0000-0000-00003C370000}"/>
    <cellStyle name="Normal 4 2 3 4 3 7 4" xfId="3667" xr:uid="{00000000-0005-0000-0000-00003D370000}"/>
    <cellStyle name="Normal 4 2 3 4 3 7 4 2" xfId="36446" xr:uid="{00000000-0005-0000-0000-00003E370000}"/>
    <cellStyle name="Normal 4 2 3 4 3 7 4 3" xfId="21604" xr:uid="{00000000-0005-0000-0000-00003F370000}"/>
    <cellStyle name="Normal 4 2 3 4 3 7 5" xfId="8644" xr:uid="{00000000-0005-0000-0000-000040370000}"/>
    <cellStyle name="Normal 4 2 3 4 3 7 5 2" xfId="39990" xr:uid="{00000000-0005-0000-0000-000041370000}"/>
    <cellStyle name="Normal 4 2 3 4 3 7 5 3" xfId="26580" xr:uid="{00000000-0005-0000-0000-000042370000}"/>
    <cellStyle name="Normal 4 2 3 4 3 7 6" xfId="19178" xr:uid="{00000000-0005-0000-0000-000043370000}"/>
    <cellStyle name="Normal 4 2 3 4 3 7 7" xfId="32030" xr:uid="{00000000-0005-0000-0000-000044370000}"/>
    <cellStyle name="Normal 4 2 3 4 3 7 8" xfId="14202" xr:uid="{00000000-0005-0000-0000-000045370000}"/>
    <cellStyle name="Normal 4 2 3 4 3 8" xfId="1777" xr:uid="{00000000-0005-0000-0000-000046370000}"/>
    <cellStyle name="Normal 4 2 3 4 3 8 2" xfId="6195" xr:uid="{00000000-0005-0000-0000-000047370000}"/>
    <cellStyle name="Normal 4 2 3 4 3 8 2 2" xfId="12228" xr:uid="{00000000-0005-0000-0000-000048370000}"/>
    <cellStyle name="Normal 4 2 3 4 3 8 2 2 2" xfId="43513" xr:uid="{00000000-0005-0000-0000-000049370000}"/>
    <cellStyle name="Normal 4 2 3 4 3 8 2 2 3" xfId="30103" xr:uid="{00000000-0005-0000-0000-00004A370000}"/>
    <cellStyle name="Normal 4 2 3 4 3 8 2 3" xfId="37541" xr:uid="{00000000-0005-0000-0000-00004B370000}"/>
    <cellStyle name="Normal 4 2 3 4 3 8 2 4" xfId="24131" xr:uid="{00000000-0005-0000-0000-00004C370000}"/>
    <cellStyle name="Normal 4 2 3 4 3 8 3" xfId="9181" xr:uid="{00000000-0005-0000-0000-00004D370000}"/>
    <cellStyle name="Normal 4 2 3 4 3 8 3 2" xfId="40527" xr:uid="{00000000-0005-0000-0000-00004E370000}"/>
    <cellStyle name="Normal 4 2 3 4 3 8 3 3" xfId="27117" xr:uid="{00000000-0005-0000-0000-00004F370000}"/>
    <cellStyle name="Normal 4 2 3 4 3 8 4" xfId="19715" xr:uid="{00000000-0005-0000-0000-000050370000}"/>
    <cellStyle name="Normal 4 2 3 4 3 8 5" xfId="34557" xr:uid="{00000000-0005-0000-0000-000051370000}"/>
    <cellStyle name="Normal 4 2 3 4 3 8 6" xfId="16729" xr:uid="{00000000-0005-0000-0000-000052370000}"/>
    <cellStyle name="Normal 4 2 3 4 3 9" xfId="4662" xr:uid="{00000000-0005-0000-0000-000053370000}"/>
    <cellStyle name="Normal 4 2 3 4 3 9 2" xfId="10696" xr:uid="{00000000-0005-0000-0000-000054370000}"/>
    <cellStyle name="Normal 4 2 3 4 3 9 2 2" xfId="41983" xr:uid="{00000000-0005-0000-0000-000055370000}"/>
    <cellStyle name="Normal 4 2 3 4 3 9 2 3" xfId="28573" xr:uid="{00000000-0005-0000-0000-000056370000}"/>
    <cellStyle name="Normal 4 2 3 4 3 9 3" xfId="22599" xr:uid="{00000000-0005-0000-0000-000057370000}"/>
    <cellStyle name="Normal 4 2 3 4 3 9 4" xfId="33025" xr:uid="{00000000-0005-0000-0000-000058370000}"/>
    <cellStyle name="Normal 4 2 3 4 3 9 5" xfId="15197" xr:uid="{00000000-0005-0000-0000-000059370000}"/>
    <cellStyle name="Normal 4 2 3 4 4" xfId="209" xr:uid="{00000000-0005-0000-0000-00005A370000}"/>
    <cellStyle name="Normal 4 2 3 4 4 10" xfId="3232" xr:uid="{00000000-0005-0000-0000-00005B370000}"/>
    <cellStyle name="Normal 4 2 3 4 4 10 2" xfId="36011" xr:uid="{00000000-0005-0000-0000-00005C370000}"/>
    <cellStyle name="Normal 4 2 3 4 4 10 3" xfId="21169" xr:uid="{00000000-0005-0000-0000-00005D370000}"/>
    <cellStyle name="Normal 4 2 3 4 4 11" xfId="7673" xr:uid="{00000000-0005-0000-0000-00005E370000}"/>
    <cellStyle name="Normal 4 2 3 4 4 11 2" xfId="39019" xr:uid="{00000000-0005-0000-0000-00005F370000}"/>
    <cellStyle name="Normal 4 2 3 4 4 11 3" xfId="25609" xr:uid="{00000000-0005-0000-0000-000060370000}"/>
    <cellStyle name="Normal 4 2 3 4 4 12" xfId="18207" xr:uid="{00000000-0005-0000-0000-000061370000}"/>
    <cellStyle name="Normal 4 2 3 4 4 13" xfId="31595" xr:uid="{00000000-0005-0000-0000-000062370000}"/>
    <cellStyle name="Normal 4 2 3 4 4 14" xfId="13767" xr:uid="{00000000-0005-0000-0000-000063370000}"/>
    <cellStyle name="Normal 4 2 3 4 4 2" xfId="431" xr:uid="{00000000-0005-0000-0000-000064370000}"/>
    <cellStyle name="Normal 4 2 3 4 4 2 10" xfId="13871" xr:uid="{00000000-0005-0000-0000-000065370000}"/>
    <cellStyle name="Normal 4 2 3 4 4 2 2" xfId="865" xr:uid="{00000000-0005-0000-0000-000066370000}"/>
    <cellStyle name="Normal 4 2 3 4 4 2 2 2" xfId="2901" xr:uid="{00000000-0005-0000-0000-000067370000}"/>
    <cellStyle name="Normal 4 2 3 4 4 2 2 2 2" xfId="7318" xr:uid="{00000000-0005-0000-0000-000068370000}"/>
    <cellStyle name="Normal 4 2 3 4 4 2 2 2 2 2" xfId="13351" xr:uid="{00000000-0005-0000-0000-000069370000}"/>
    <cellStyle name="Normal 4 2 3 4 4 2 2 2 2 2 2" xfId="44636" xr:uid="{00000000-0005-0000-0000-00006A370000}"/>
    <cellStyle name="Normal 4 2 3 4 4 2 2 2 2 2 3" xfId="31226" xr:uid="{00000000-0005-0000-0000-00006B370000}"/>
    <cellStyle name="Normal 4 2 3 4 4 2 2 2 2 3" xfId="38664" xr:uid="{00000000-0005-0000-0000-00006C370000}"/>
    <cellStyle name="Normal 4 2 3 4 4 2 2 2 2 4" xfId="25254" xr:uid="{00000000-0005-0000-0000-00006D370000}"/>
    <cellStyle name="Normal 4 2 3 4 4 2 2 2 3" xfId="10304" xr:uid="{00000000-0005-0000-0000-00006E370000}"/>
    <cellStyle name="Normal 4 2 3 4 4 2 2 2 3 2" xfId="41650" xr:uid="{00000000-0005-0000-0000-00006F370000}"/>
    <cellStyle name="Normal 4 2 3 4 4 2 2 2 3 3" xfId="28240" xr:uid="{00000000-0005-0000-0000-000070370000}"/>
    <cellStyle name="Normal 4 2 3 4 4 2 2 2 4" xfId="20838" xr:uid="{00000000-0005-0000-0000-000071370000}"/>
    <cellStyle name="Normal 4 2 3 4 4 2 2 2 5" xfId="35680" xr:uid="{00000000-0005-0000-0000-000072370000}"/>
    <cellStyle name="Normal 4 2 3 4 4 2 2 2 6" xfId="17852" xr:uid="{00000000-0005-0000-0000-000073370000}"/>
    <cellStyle name="Normal 4 2 3 4 4 2 2 3" xfId="5326" xr:uid="{00000000-0005-0000-0000-000074370000}"/>
    <cellStyle name="Normal 4 2 3 4 4 2 2 3 2" xfId="11360" xr:uid="{00000000-0005-0000-0000-000075370000}"/>
    <cellStyle name="Normal 4 2 3 4 4 2 2 3 2 2" xfId="42645" xr:uid="{00000000-0005-0000-0000-000076370000}"/>
    <cellStyle name="Normal 4 2 3 4 4 2 2 3 2 3" xfId="29235" xr:uid="{00000000-0005-0000-0000-000077370000}"/>
    <cellStyle name="Normal 4 2 3 4 4 2 2 3 3" xfId="23263" xr:uid="{00000000-0005-0000-0000-000078370000}"/>
    <cellStyle name="Normal 4 2 3 4 4 2 2 3 4" xfId="33689" xr:uid="{00000000-0005-0000-0000-000079370000}"/>
    <cellStyle name="Normal 4 2 3 4 4 2 2 3 5" xfId="15861" xr:uid="{00000000-0005-0000-0000-00007A370000}"/>
    <cellStyle name="Normal 4 2 3 4 4 2 2 4" xfId="4331" xr:uid="{00000000-0005-0000-0000-00007B370000}"/>
    <cellStyle name="Normal 4 2 3 4 4 2 2 4 2" xfId="37110" xr:uid="{00000000-0005-0000-0000-00007C370000}"/>
    <cellStyle name="Normal 4 2 3 4 4 2 2 4 3" xfId="22268" xr:uid="{00000000-0005-0000-0000-00007D370000}"/>
    <cellStyle name="Normal 4 2 3 4 4 2 2 5" xfId="8313" xr:uid="{00000000-0005-0000-0000-00007E370000}"/>
    <cellStyle name="Normal 4 2 3 4 4 2 2 5 2" xfId="39659" xr:uid="{00000000-0005-0000-0000-00007F370000}"/>
    <cellStyle name="Normal 4 2 3 4 4 2 2 5 3" xfId="26249" xr:uid="{00000000-0005-0000-0000-000080370000}"/>
    <cellStyle name="Normal 4 2 3 4 4 2 2 6" xfId="18847" xr:uid="{00000000-0005-0000-0000-000081370000}"/>
    <cellStyle name="Normal 4 2 3 4 4 2 2 7" xfId="32694" xr:uid="{00000000-0005-0000-0000-000082370000}"/>
    <cellStyle name="Normal 4 2 3 4 4 2 2 8" xfId="14866" xr:uid="{00000000-0005-0000-0000-000083370000}"/>
    <cellStyle name="Normal 4 2 3 4 4 2 3" xfId="1470" xr:uid="{00000000-0005-0000-0000-000084370000}"/>
    <cellStyle name="Normal 4 2 3 4 4 2 3 2" xfId="2467" xr:uid="{00000000-0005-0000-0000-000085370000}"/>
    <cellStyle name="Normal 4 2 3 4 4 2 3 2 2" xfId="6884" xr:uid="{00000000-0005-0000-0000-000086370000}"/>
    <cellStyle name="Normal 4 2 3 4 4 2 3 2 2 2" xfId="12917" xr:uid="{00000000-0005-0000-0000-000087370000}"/>
    <cellStyle name="Normal 4 2 3 4 4 2 3 2 2 2 2" xfId="44202" xr:uid="{00000000-0005-0000-0000-000088370000}"/>
    <cellStyle name="Normal 4 2 3 4 4 2 3 2 2 2 3" xfId="30792" xr:uid="{00000000-0005-0000-0000-000089370000}"/>
    <cellStyle name="Normal 4 2 3 4 4 2 3 2 2 3" xfId="38230" xr:uid="{00000000-0005-0000-0000-00008A370000}"/>
    <cellStyle name="Normal 4 2 3 4 4 2 3 2 2 4" xfId="24820" xr:uid="{00000000-0005-0000-0000-00008B370000}"/>
    <cellStyle name="Normal 4 2 3 4 4 2 3 2 3" xfId="9870" xr:uid="{00000000-0005-0000-0000-00008C370000}"/>
    <cellStyle name="Normal 4 2 3 4 4 2 3 2 3 2" xfId="41216" xr:uid="{00000000-0005-0000-0000-00008D370000}"/>
    <cellStyle name="Normal 4 2 3 4 4 2 3 2 3 3" xfId="27806" xr:uid="{00000000-0005-0000-0000-00008E370000}"/>
    <cellStyle name="Normal 4 2 3 4 4 2 3 2 4" xfId="20404" xr:uid="{00000000-0005-0000-0000-00008F370000}"/>
    <cellStyle name="Normal 4 2 3 4 4 2 3 2 5" xfId="35246" xr:uid="{00000000-0005-0000-0000-000090370000}"/>
    <cellStyle name="Normal 4 2 3 4 4 2 3 2 6" xfId="17418" xr:uid="{00000000-0005-0000-0000-000091370000}"/>
    <cellStyle name="Normal 4 2 3 4 4 2 3 3" xfId="5888" xr:uid="{00000000-0005-0000-0000-000092370000}"/>
    <cellStyle name="Normal 4 2 3 4 4 2 3 3 2" xfId="11921" xr:uid="{00000000-0005-0000-0000-000093370000}"/>
    <cellStyle name="Normal 4 2 3 4 4 2 3 3 2 2" xfId="43206" xr:uid="{00000000-0005-0000-0000-000094370000}"/>
    <cellStyle name="Normal 4 2 3 4 4 2 3 3 2 3" xfId="29796" xr:uid="{00000000-0005-0000-0000-000095370000}"/>
    <cellStyle name="Normal 4 2 3 4 4 2 3 3 3" xfId="23824" xr:uid="{00000000-0005-0000-0000-000096370000}"/>
    <cellStyle name="Normal 4 2 3 4 4 2 3 3 4" xfId="34250" xr:uid="{00000000-0005-0000-0000-000097370000}"/>
    <cellStyle name="Normal 4 2 3 4 4 2 3 3 5" xfId="16422" xr:uid="{00000000-0005-0000-0000-000098370000}"/>
    <cellStyle name="Normal 4 2 3 4 4 2 3 4" xfId="3897" xr:uid="{00000000-0005-0000-0000-000099370000}"/>
    <cellStyle name="Normal 4 2 3 4 4 2 3 4 2" xfId="36676" xr:uid="{00000000-0005-0000-0000-00009A370000}"/>
    <cellStyle name="Normal 4 2 3 4 4 2 3 4 3" xfId="21834" xr:uid="{00000000-0005-0000-0000-00009B370000}"/>
    <cellStyle name="Normal 4 2 3 4 4 2 3 5" xfId="8874" xr:uid="{00000000-0005-0000-0000-00009C370000}"/>
    <cellStyle name="Normal 4 2 3 4 4 2 3 5 2" xfId="40220" xr:uid="{00000000-0005-0000-0000-00009D370000}"/>
    <cellStyle name="Normal 4 2 3 4 4 2 3 5 3" xfId="26810" xr:uid="{00000000-0005-0000-0000-00009E370000}"/>
    <cellStyle name="Normal 4 2 3 4 4 2 3 6" xfId="19408" xr:uid="{00000000-0005-0000-0000-00009F370000}"/>
    <cellStyle name="Normal 4 2 3 4 4 2 3 7" xfId="32260" xr:uid="{00000000-0005-0000-0000-0000A0370000}"/>
    <cellStyle name="Normal 4 2 3 4 4 2 3 8" xfId="14432" xr:uid="{00000000-0005-0000-0000-0000A1370000}"/>
    <cellStyle name="Normal 4 2 3 4 4 2 4" xfId="1905" xr:uid="{00000000-0005-0000-0000-0000A2370000}"/>
    <cellStyle name="Normal 4 2 3 4 4 2 4 2" xfId="6323" xr:uid="{00000000-0005-0000-0000-0000A3370000}"/>
    <cellStyle name="Normal 4 2 3 4 4 2 4 2 2" xfId="12356" xr:uid="{00000000-0005-0000-0000-0000A4370000}"/>
    <cellStyle name="Normal 4 2 3 4 4 2 4 2 2 2" xfId="43641" xr:uid="{00000000-0005-0000-0000-0000A5370000}"/>
    <cellStyle name="Normal 4 2 3 4 4 2 4 2 2 3" xfId="30231" xr:uid="{00000000-0005-0000-0000-0000A6370000}"/>
    <cellStyle name="Normal 4 2 3 4 4 2 4 2 3" xfId="37669" xr:uid="{00000000-0005-0000-0000-0000A7370000}"/>
    <cellStyle name="Normal 4 2 3 4 4 2 4 2 4" xfId="24259" xr:uid="{00000000-0005-0000-0000-0000A8370000}"/>
    <cellStyle name="Normal 4 2 3 4 4 2 4 3" xfId="9309" xr:uid="{00000000-0005-0000-0000-0000A9370000}"/>
    <cellStyle name="Normal 4 2 3 4 4 2 4 3 2" xfId="40655" xr:uid="{00000000-0005-0000-0000-0000AA370000}"/>
    <cellStyle name="Normal 4 2 3 4 4 2 4 3 3" xfId="27245" xr:uid="{00000000-0005-0000-0000-0000AB370000}"/>
    <cellStyle name="Normal 4 2 3 4 4 2 4 4" xfId="19843" xr:uid="{00000000-0005-0000-0000-0000AC370000}"/>
    <cellStyle name="Normal 4 2 3 4 4 2 4 5" xfId="34685" xr:uid="{00000000-0005-0000-0000-0000AD370000}"/>
    <cellStyle name="Normal 4 2 3 4 4 2 4 6" xfId="16857" xr:uid="{00000000-0005-0000-0000-0000AE370000}"/>
    <cellStyle name="Normal 4 2 3 4 4 2 5" xfId="4892" xr:uid="{00000000-0005-0000-0000-0000AF370000}"/>
    <cellStyle name="Normal 4 2 3 4 4 2 5 2" xfId="10927" xr:uid="{00000000-0005-0000-0000-0000B0370000}"/>
    <cellStyle name="Normal 4 2 3 4 4 2 5 2 2" xfId="42212" xr:uid="{00000000-0005-0000-0000-0000B1370000}"/>
    <cellStyle name="Normal 4 2 3 4 4 2 5 2 3" xfId="28802" xr:uid="{00000000-0005-0000-0000-0000B2370000}"/>
    <cellStyle name="Normal 4 2 3 4 4 2 5 3" xfId="22829" xr:uid="{00000000-0005-0000-0000-0000B3370000}"/>
    <cellStyle name="Normal 4 2 3 4 4 2 5 4" xfId="33255" xr:uid="{00000000-0005-0000-0000-0000B4370000}"/>
    <cellStyle name="Normal 4 2 3 4 4 2 5 5" xfId="15427" xr:uid="{00000000-0005-0000-0000-0000B5370000}"/>
    <cellStyle name="Normal 4 2 3 4 4 2 6" xfId="3336" xr:uid="{00000000-0005-0000-0000-0000B6370000}"/>
    <cellStyle name="Normal 4 2 3 4 4 2 6 2" xfId="36115" xr:uid="{00000000-0005-0000-0000-0000B7370000}"/>
    <cellStyle name="Normal 4 2 3 4 4 2 6 3" xfId="21273" xr:uid="{00000000-0005-0000-0000-0000B8370000}"/>
    <cellStyle name="Normal 4 2 3 4 4 2 7" xfId="7879" xr:uid="{00000000-0005-0000-0000-0000B9370000}"/>
    <cellStyle name="Normal 4 2 3 4 4 2 7 2" xfId="39225" xr:uid="{00000000-0005-0000-0000-0000BA370000}"/>
    <cellStyle name="Normal 4 2 3 4 4 2 7 3" xfId="25815" xr:uid="{00000000-0005-0000-0000-0000BB370000}"/>
    <cellStyle name="Normal 4 2 3 4 4 2 8" xfId="18413" xr:uid="{00000000-0005-0000-0000-0000BC370000}"/>
    <cellStyle name="Normal 4 2 3 4 4 2 9" xfId="31699" xr:uid="{00000000-0005-0000-0000-0000BD370000}"/>
    <cellStyle name="Normal 4 2 3 4 4 3" xfId="533" xr:uid="{00000000-0005-0000-0000-0000BE370000}"/>
    <cellStyle name="Normal 4 2 3 4 4 3 10" xfId="13973" xr:uid="{00000000-0005-0000-0000-0000BF370000}"/>
    <cellStyle name="Normal 4 2 3 4 4 3 2" xfId="967" xr:uid="{00000000-0005-0000-0000-0000C0370000}"/>
    <cellStyle name="Normal 4 2 3 4 4 3 2 2" xfId="3003" xr:uid="{00000000-0005-0000-0000-0000C1370000}"/>
    <cellStyle name="Normal 4 2 3 4 4 3 2 2 2" xfId="7420" xr:uid="{00000000-0005-0000-0000-0000C2370000}"/>
    <cellStyle name="Normal 4 2 3 4 4 3 2 2 2 2" xfId="13453" xr:uid="{00000000-0005-0000-0000-0000C3370000}"/>
    <cellStyle name="Normal 4 2 3 4 4 3 2 2 2 2 2" xfId="44738" xr:uid="{00000000-0005-0000-0000-0000C4370000}"/>
    <cellStyle name="Normal 4 2 3 4 4 3 2 2 2 2 3" xfId="31328" xr:uid="{00000000-0005-0000-0000-0000C5370000}"/>
    <cellStyle name="Normal 4 2 3 4 4 3 2 2 2 3" xfId="38766" xr:uid="{00000000-0005-0000-0000-0000C6370000}"/>
    <cellStyle name="Normal 4 2 3 4 4 3 2 2 2 4" xfId="25356" xr:uid="{00000000-0005-0000-0000-0000C7370000}"/>
    <cellStyle name="Normal 4 2 3 4 4 3 2 2 3" xfId="10406" xr:uid="{00000000-0005-0000-0000-0000C8370000}"/>
    <cellStyle name="Normal 4 2 3 4 4 3 2 2 3 2" xfId="41752" xr:uid="{00000000-0005-0000-0000-0000C9370000}"/>
    <cellStyle name="Normal 4 2 3 4 4 3 2 2 3 3" xfId="28342" xr:uid="{00000000-0005-0000-0000-0000CA370000}"/>
    <cellStyle name="Normal 4 2 3 4 4 3 2 2 4" xfId="20940" xr:uid="{00000000-0005-0000-0000-0000CB370000}"/>
    <cellStyle name="Normal 4 2 3 4 4 3 2 2 5" xfId="35782" xr:uid="{00000000-0005-0000-0000-0000CC370000}"/>
    <cellStyle name="Normal 4 2 3 4 4 3 2 2 6" xfId="17954" xr:uid="{00000000-0005-0000-0000-0000CD370000}"/>
    <cellStyle name="Normal 4 2 3 4 4 3 2 3" xfId="5428" xr:uid="{00000000-0005-0000-0000-0000CE370000}"/>
    <cellStyle name="Normal 4 2 3 4 4 3 2 3 2" xfId="11462" xr:uid="{00000000-0005-0000-0000-0000CF370000}"/>
    <cellStyle name="Normal 4 2 3 4 4 3 2 3 2 2" xfId="42747" xr:uid="{00000000-0005-0000-0000-0000D0370000}"/>
    <cellStyle name="Normal 4 2 3 4 4 3 2 3 2 3" xfId="29337" xr:uid="{00000000-0005-0000-0000-0000D1370000}"/>
    <cellStyle name="Normal 4 2 3 4 4 3 2 3 3" xfId="23365" xr:uid="{00000000-0005-0000-0000-0000D2370000}"/>
    <cellStyle name="Normal 4 2 3 4 4 3 2 3 4" xfId="33791" xr:uid="{00000000-0005-0000-0000-0000D3370000}"/>
    <cellStyle name="Normal 4 2 3 4 4 3 2 3 5" xfId="15963" xr:uid="{00000000-0005-0000-0000-0000D4370000}"/>
    <cellStyle name="Normal 4 2 3 4 4 3 2 4" xfId="4433" xr:uid="{00000000-0005-0000-0000-0000D5370000}"/>
    <cellStyle name="Normal 4 2 3 4 4 3 2 4 2" xfId="37212" xr:uid="{00000000-0005-0000-0000-0000D6370000}"/>
    <cellStyle name="Normal 4 2 3 4 4 3 2 4 3" xfId="22370" xr:uid="{00000000-0005-0000-0000-0000D7370000}"/>
    <cellStyle name="Normal 4 2 3 4 4 3 2 5" xfId="8415" xr:uid="{00000000-0005-0000-0000-0000D8370000}"/>
    <cellStyle name="Normal 4 2 3 4 4 3 2 5 2" xfId="39761" xr:uid="{00000000-0005-0000-0000-0000D9370000}"/>
    <cellStyle name="Normal 4 2 3 4 4 3 2 5 3" xfId="26351" xr:uid="{00000000-0005-0000-0000-0000DA370000}"/>
    <cellStyle name="Normal 4 2 3 4 4 3 2 6" xfId="18949" xr:uid="{00000000-0005-0000-0000-0000DB370000}"/>
    <cellStyle name="Normal 4 2 3 4 4 3 2 7" xfId="32796" xr:uid="{00000000-0005-0000-0000-0000DC370000}"/>
    <cellStyle name="Normal 4 2 3 4 4 3 2 8" xfId="14968" xr:uid="{00000000-0005-0000-0000-0000DD370000}"/>
    <cellStyle name="Normal 4 2 3 4 4 3 3" xfId="1572" xr:uid="{00000000-0005-0000-0000-0000DE370000}"/>
    <cellStyle name="Normal 4 2 3 4 4 3 3 2" xfId="2569" xr:uid="{00000000-0005-0000-0000-0000DF370000}"/>
    <cellStyle name="Normal 4 2 3 4 4 3 3 2 2" xfId="6986" xr:uid="{00000000-0005-0000-0000-0000E0370000}"/>
    <cellStyle name="Normal 4 2 3 4 4 3 3 2 2 2" xfId="13019" xr:uid="{00000000-0005-0000-0000-0000E1370000}"/>
    <cellStyle name="Normal 4 2 3 4 4 3 3 2 2 2 2" xfId="44304" xr:uid="{00000000-0005-0000-0000-0000E2370000}"/>
    <cellStyle name="Normal 4 2 3 4 4 3 3 2 2 2 3" xfId="30894" xr:uid="{00000000-0005-0000-0000-0000E3370000}"/>
    <cellStyle name="Normal 4 2 3 4 4 3 3 2 2 3" xfId="38332" xr:uid="{00000000-0005-0000-0000-0000E4370000}"/>
    <cellStyle name="Normal 4 2 3 4 4 3 3 2 2 4" xfId="24922" xr:uid="{00000000-0005-0000-0000-0000E5370000}"/>
    <cellStyle name="Normal 4 2 3 4 4 3 3 2 3" xfId="9972" xr:uid="{00000000-0005-0000-0000-0000E6370000}"/>
    <cellStyle name="Normal 4 2 3 4 4 3 3 2 3 2" xfId="41318" xr:uid="{00000000-0005-0000-0000-0000E7370000}"/>
    <cellStyle name="Normal 4 2 3 4 4 3 3 2 3 3" xfId="27908" xr:uid="{00000000-0005-0000-0000-0000E8370000}"/>
    <cellStyle name="Normal 4 2 3 4 4 3 3 2 4" xfId="20506" xr:uid="{00000000-0005-0000-0000-0000E9370000}"/>
    <cellStyle name="Normal 4 2 3 4 4 3 3 2 5" xfId="35348" xr:uid="{00000000-0005-0000-0000-0000EA370000}"/>
    <cellStyle name="Normal 4 2 3 4 4 3 3 2 6" xfId="17520" xr:uid="{00000000-0005-0000-0000-0000EB370000}"/>
    <cellStyle name="Normal 4 2 3 4 4 3 3 3" xfId="5990" xr:uid="{00000000-0005-0000-0000-0000EC370000}"/>
    <cellStyle name="Normal 4 2 3 4 4 3 3 3 2" xfId="12023" xr:uid="{00000000-0005-0000-0000-0000ED370000}"/>
    <cellStyle name="Normal 4 2 3 4 4 3 3 3 2 2" xfId="43308" xr:uid="{00000000-0005-0000-0000-0000EE370000}"/>
    <cellStyle name="Normal 4 2 3 4 4 3 3 3 2 3" xfId="29898" xr:uid="{00000000-0005-0000-0000-0000EF370000}"/>
    <cellStyle name="Normal 4 2 3 4 4 3 3 3 3" xfId="23926" xr:uid="{00000000-0005-0000-0000-0000F0370000}"/>
    <cellStyle name="Normal 4 2 3 4 4 3 3 3 4" xfId="34352" xr:uid="{00000000-0005-0000-0000-0000F1370000}"/>
    <cellStyle name="Normal 4 2 3 4 4 3 3 3 5" xfId="16524" xr:uid="{00000000-0005-0000-0000-0000F2370000}"/>
    <cellStyle name="Normal 4 2 3 4 4 3 3 4" xfId="3999" xr:uid="{00000000-0005-0000-0000-0000F3370000}"/>
    <cellStyle name="Normal 4 2 3 4 4 3 3 4 2" xfId="36778" xr:uid="{00000000-0005-0000-0000-0000F4370000}"/>
    <cellStyle name="Normal 4 2 3 4 4 3 3 4 3" xfId="21936" xr:uid="{00000000-0005-0000-0000-0000F5370000}"/>
    <cellStyle name="Normal 4 2 3 4 4 3 3 5" xfId="8976" xr:uid="{00000000-0005-0000-0000-0000F6370000}"/>
    <cellStyle name="Normal 4 2 3 4 4 3 3 5 2" xfId="40322" xr:uid="{00000000-0005-0000-0000-0000F7370000}"/>
    <cellStyle name="Normal 4 2 3 4 4 3 3 5 3" xfId="26912" xr:uid="{00000000-0005-0000-0000-0000F8370000}"/>
    <cellStyle name="Normal 4 2 3 4 4 3 3 6" xfId="19510" xr:uid="{00000000-0005-0000-0000-0000F9370000}"/>
    <cellStyle name="Normal 4 2 3 4 4 3 3 7" xfId="32362" xr:uid="{00000000-0005-0000-0000-0000FA370000}"/>
    <cellStyle name="Normal 4 2 3 4 4 3 3 8" xfId="14534" xr:uid="{00000000-0005-0000-0000-0000FB370000}"/>
    <cellStyle name="Normal 4 2 3 4 4 3 4" xfId="2007" xr:uid="{00000000-0005-0000-0000-0000FC370000}"/>
    <cellStyle name="Normal 4 2 3 4 4 3 4 2" xfId="6425" xr:uid="{00000000-0005-0000-0000-0000FD370000}"/>
    <cellStyle name="Normal 4 2 3 4 4 3 4 2 2" xfId="12458" xr:uid="{00000000-0005-0000-0000-0000FE370000}"/>
    <cellStyle name="Normal 4 2 3 4 4 3 4 2 2 2" xfId="43743" xr:uid="{00000000-0005-0000-0000-0000FF370000}"/>
    <cellStyle name="Normal 4 2 3 4 4 3 4 2 2 3" xfId="30333" xr:uid="{00000000-0005-0000-0000-000000380000}"/>
    <cellStyle name="Normal 4 2 3 4 4 3 4 2 3" xfId="37771" xr:uid="{00000000-0005-0000-0000-000001380000}"/>
    <cellStyle name="Normal 4 2 3 4 4 3 4 2 4" xfId="24361" xr:uid="{00000000-0005-0000-0000-000002380000}"/>
    <cellStyle name="Normal 4 2 3 4 4 3 4 3" xfId="9411" xr:uid="{00000000-0005-0000-0000-000003380000}"/>
    <cellStyle name="Normal 4 2 3 4 4 3 4 3 2" xfId="40757" xr:uid="{00000000-0005-0000-0000-000004380000}"/>
    <cellStyle name="Normal 4 2 3 4 4 3 4 3 3" xfId="27347" xr:uid="{00000000-0005-0000-0000-000005380000}"/>
    <cellStyle name="Normal 4 2 3 4 4 3 4 4" xfId="19945" xr:uid="{00000000-0005-0000-0000-000006380000}"/>
    <cellStyle name="Normal 4 2 3 4 4 3 4 5" xfId="34787" xr:uid="{00000000-0005-0000-0000-000007380000}"/>
    <cellStyle name="Normal 4 2 3 4 4 3 4 6" xfId="16959" xr:uid="{00000000-0005-0000-0000-000008380000}"/>
    <cellStyle name="Normal 4 2 3 4 4 3 5" xfId="4994" xr:uid="{00000000-0005-0000-0000-000009380000}"/>
    <cellStyle name="Normal 4 2 3 4 4 3 5 2" xfId="11029" xr:uid="{00000000-0005-0000-0000-00000A380000}"/>
    <cellStyle name="Normal 4 2 3 4 4 3 5 2 2" xfId="42314" xr:uid="{00000000-0005-0000-0000-00000B380000}"/>
    <cellStyle name="Normal 4 2 3 4 4 3 5 2 3" xfId="28904" xr:uid="{00000000-0005-0000-0000-00000C380000}"/>
    <cellStyle name="Normal 4 2 3 4 4 3 5 3" xfId="22931" xr:uid="{00000000-0005-0000-0000-00000D380000}"/>
    <cellStyle name="Normal 4 2 3 4 4 3 5 4" xfId="33357" xr:uid="{00000000-0005-0000-0000-00000E380000}"/>
    <cellStyle name="Normal 4 2 3 4 4 3 5 5" xfId="15529" xr:uid="{00000000-0005-0000-0000-00000F380000}"/>
    <cellStyle name="Normal 4 2 3 4 4 3 6" xfId="3438" xr:uid="{00000000-0005-0000-0000-000010380000}"/>
    <cellStyle name="Normal 4 2 3 4 4 3 6 2" xfId="36217" xr:uid="{00000000-0005-0000-0000-000011380000}"/>
    <cellStyle name="Normal 4 2 3 4 4 3 6 3" xfId="21375" xr:uid="{00000000-0005-0000-0000-000012380000}"/>
    <cellStyle name="Normal 4 2 3 4 4 3 7" xfId="7981" xr:uid="{00000000-0005-0000-0000-000013380000}"/>
    <cellStyle name="Normal 4 2 3 4 4 3 7 2" xfId="39327" xr:uid="{00000000-0005-0000-0000-000014380000}"/>
    <cellStyle name="Normal 4 2 3 4 4 3 7 3" xfId="25917" xr:uid="{00000000-0005-0000-0000-000015380000}"/>
    <cellStyle name="Normal 4 2 3 4 4 3 8" xfId="18515" xr:uid="{00000000-0005-0000-0000-000016380000}"/>
    <cellStyle name="Normal 4 2 3 4 4 3 9" xfId="31801" xr:uid="{00000000-0005-0000-0000-000017380000}"/>
    <cellStyle name="Normal 4 2 3 4 4 4" xfId="659" xr:uid="{00000000-0005-0000-0000-000018380000}"/>
    <cellStyle name="Normal 4 2 3 4 4 4 10" xfId="14099" xr:uid="{00000000-0005-0000-0000-000019380000}"/>
    <cellStyle name="Normal 4 2 3 4 4 4 2" xfId="1093" xr:uid="{00000000-0005-0000-0000-00001A380000}"/>
    <cellStyle name="Normal 4 2 3 4 4 4 2 2" xfId="3129" xr:uid="{00000000-0005-0000-0000-00001B380000}"/>
    <cellStyle name="Normal 4 2 3 4 4 4 2 2 2" xfId="7546" xr:uid="{00000000-0005-0000-0000-00001C380000}"/>
    <cellStyle name="Normal 4 2 3 4 4 4 2 2 2 2" xfId="13579" xr:uid="{00000000-0005-0000-0000-00001D380000}"/>
    <cellStyle name="Normal 4 2 3 4 4 4 2 2 2 2 2" xfId="44864" xr:uid="{00000000-0005-0000-0000-00001E380000}"/>
    <cellStyle name="Normal 4 2 3 4 4 4 2 2 2 2 3" xfId="31454" xr:uid="{00000000-0005-0000-0000-00001F380000}"/>
    <cellStyle name="Normal 4 2 3 4 4 4 2 2 2 3" xfId="38892" xr:uid="{00000000-0005-0000-0000-000020380000}"/>
    <cellStyle name="Normal 4 2 3 4 4 4 2 2 2 4" xfId="25482" xr:uid="{00000000-0005-0000-0000-000021380000}"/>
    <cellStyle name="Normal 4 2 3 4 4 4 2 2 3" xfId="10532" xr:uid="{00000000-0005-0000-0000-000022380000}"/>
    <cellStyle name="Normal 4 2 3 4 4 4 2 2 3 2" xfId="41878" xr:uid="{00000000-0005-0000-0000-000023380000}"/>
    <cellStyle name="Normal 4 2 3 4 4 4 2 2 3 3" xfId="28468" xr:uid="{00000000-0005-0000-0000-000024380000}"/>
    <cellStyle name="Normal 4 2 3 4 4 4 2 2 4" xfId="21066" xr:uid="{00000000-0005-0000-0000-000025380000}"/>
    <cellStyle name="Normal 4 2 3 4 4 4 2 2 5" xfId="35908" xr:uid="{00000000-0005-0000-0000-000026380000}"/>
    <cellStyle name="Normal 4 2 3 4 4 4 2 2 6" xfId="18080" xr:uid="{00000000-0005-0000-0000-000027380000}"/>
    <cellStyle name="Normal 4 2 3 4 4 4 2 3" xfId="5554" xr:uid="{00000000-0005-0000-0000-000028380000}"/>
    <cellStyle name="Normal 4 2 3 4 4 4 2 3 2" xfId="11588" xr:uid="{00000000-0005-0000-0000-000029380000}"/>
    <cellStyle name="Normal 4 2 3 4 4 4 2 3 2 2" xfId="42873" xr:uid="{00000000-0005-0000-0000-00002A380000}"/>
    <cellStyle name="Normal 4 2 3 4 4 4 2 3 2 3" xfId="29463" xr:uid="{00000000-0005-0000-0000-00002B380000}"/>
    <cellStyle name="Normal 4 2 3 4 4 4 2 3 3" xfId="23491" xr:uid="{00000000-0005-0000-0000-00002C380000}"/>
    <cellStyle name="Normal 4 2 3 4 4 4 2 3 4" xfId="33917" xr:uid="{00000000-0005-0000-0000-00002D380000}"/>
    <cellStyle name="Normal 4 2 3 4 4 4 2 3 5" xfId="16089" xr:uid="{00000000-0005-0000-0000-00002E380000}"/>
    <cellStyle name="Normal 4 2 3 4 4 4 2 4" xfId="4559" xr:uid="{00000000-0005-0000-0000-00002F380000}"/>
    <cellStyle name="Normal 4 2 3 4 4 4 2 4 2" xfId="37338" xr:uid="{00000000-0005-0000-0000-000030380000}"/>
    <cellStyle name="Normal 4 2 3 4 4 4 2 4 3" xfId="22496" xr:uid="{00000000-0005-0000-0000-000031380000}"/>
    <cellStyle name="Normal 4 2 3 4 4 4 2 5" xfId="8541" xr:uid="{00000000-0005-0000-0000-000032380000}"/>
    <cellStyle name="Normal 4 2 3 4 4 4 2 5 2" xfId="39887" xr:uid="{00000000-0005-0000-0000-000033380000}"/>
    <cellStyle name="Normal 4 2 3 4 4 4 2 5 3" xfId="26477" xr:uid="{00000000-0005-0000-0000-000034380000}"/>
    <cellStyle name="Normal 4 2 3 4 4 4 2 6" xfId="19075" xr:uid="{00000000-0005-0000-0000-000035380000}"/>
    <cellStyle name="Normal 4 2 3 4 4 4 2 7" xfId="32922" xr:uid="{00000000-0005-0000-0000-000036380000}"/>
    <cellStyle name="Normal 4 2 3 4 4 4 2 8" xfId="15094" xr:uid="{00000000-0005-0000-0000-000037380000}"/>
    <cellStyle name="Normal 4 2 3 4 4 4 3" xfId="1698" xr:uid="{00000000-0005-0000-0000-000038380000}"/>
    <cellStyle name="Normal 4 2 3 4 4 4 3 2" xfId="2695" xr:uid="{00000000-0005-0000-0000-000039380000}"/>
    <cellStyle name="Normal 4 2 3 4 4 4 3 2 2" xfId="7112" xr:uid="{00000000-0005-0000-0000-00003A380000}"/>
    <cellStyle name="Normal 4 2 3 4 4 4 3 2 2 2" xfId="13145" xr:uid="{00000000-0005-0000-0000-00003B380000}"/>
    <cellStyle name="Normal 4 2 3 4 4 4 3 2 2 2 2" xfId="44430" xr:uid="{00000000-0005-0000-0000-00003C380000}"/>
    <cellStyle name="Normal 4 2 3 4 4 4 3 2 2 2 3" xfId="31020" xr:uid="{00000000-0005-0000-0000-00003D380000}"/>
    <cellStyle name="Normal 4 2 3 4 4 4 3 2 2 3" xfId="38458" xr:uid="{00000000-0005-0000-0000-00003E380000}"/>
    <cellStyle name="Normal 4 2 3 4 4 4 3 2 2 4" xfId="25048" xr:uid="{00000000-0005-0000-0000-00003F380000}"/>
    <cellStyle name="Normal 4 2 3 4 4 4 3 2 3" xfId="10098" xr:uid="{00000000-0005-0000-0000-000040380000}"/>
    <cellStyle name="Normal 4 2 3 4 4 4 3 2 3 2" xfId="41444" xr:uid="{00000000-0005-0000-0000-000041380000}"/>
    <cellStyle name="Normal 4 2 3 4 4 4 3 2 3 3" xfId="28034" xr:uid="{00000000-0005-0000-0000-000042380000}"/>
    <cellStyle name="Normal 4 2 3 4 4 4 3 2 4" xfId="20632" xr:uid="{00000000-0005-0000-0000-000043380000}"/>
    <cellStyle name="Normal 4 2 3 4 4 4 3 2 5" xfId="35474" xr:uid="{00000000-0005-0000-0000-000044380000}"/>
    <cellStyle name="Normal 4 2 3 4 4 4 3 2 6" xfId="17646" xr:uid="{00000000-0005-0000-0000-000045380000}"/>
    <cellStyle name="Normal 4 2 3 4 4 4 3 3" xfId="6116" xr:uid="{00000000-0005-0000-0000-000046380000}"/>
    <cellStyle name="Normal 4 2 3 4 4 4 3 3 2" xfId="12149" xr:uid="{00000000-0005-0000-0000-000047380000}"/>
    <cellStyle name="Normal 4 2 3 4 4 4 3 3 2 2" xfId="43434" xr:uid="{00000000-0005-0000-0000-000048380000}"/>
    <cellStyle name="Normal 4 2 3 4 4 4 3 3 2 3" xfId="30024" xr:uid="{00000000-0005-0000-0000-000049380000}"/>
    <cellStyle name="Normal 4 2 3 4 4 4 3 3 3" xfId="24052" xr:uid="{00000000-0005-0000-0000-00004A380000}"/>
    <cellStyle name="Normal 4 2 3 4 4 4 3 3 4" xfId="34478" xr:uid="{00000000-0005-0000-0000-00004B380000}"/>
    <cellStyle name="Normal 4 2 3 4 4 4 3 3 5" xfId="16650" xr:uid="{00000000-0005-0000-0000-00004C380000}"/>
    <cellStyle name="Normal 4 2 3 4 4 4 3 4" xfId="4125" xr:uid="{00000000-0005-0000-0000-00004D380000}"/>
    <cellStyle name="Normal 4 2 3 4 4 4 3 4 2" xfId="36904" xr:uid="{00000000-0005-0000-0000-00004E380000}"/>
    <cellStyle name="Normal 4 2 3 4 4 4 3 4 3" xfId="22062" xr:uid="{00000000-0005-0000-0000-00004F380000}"/>
    <cellStyle name="Normal 4 2 3 4 4 4 3 5" xfId="9102" xr:uid="{00000000-0005-0000-0000-000050380000}"/>
    <cellStyle name="Normal 4 2 3 4 4 4 3 5 2" xfId="40448" xr:uid="{00000000-0005-0000-0000-000051380000}"/>
    <cellStyle name="Normal 4 2 3 4 4 4 3 5 3" xfId="27038" xr:uid="{00000000-0005-0000-0000-000052380000}"/>
    <cellStyle name="Normal 4 2 3 4 4 4 3 6" xfId="19636" xr:uid="{00000000-0005-0000-0000-000053380000}"/>
    <cellStyle name="Normal 4 2 3 4 4 4 3 7" xfId="32488" xr:uid="{00000000-0005-0000-0000-000054380000}"/>
    <cellStyle name="Normal 4 2 3 4 4 4 3 8" xfId="14660" xr:uid="{00000000-0005-0000-0000-000055380000}"/>
    <cellStyle name="Normal 4 2 3 4 4 4 4" xfId="2133" xr:uid="{00000000-0005-0000-0000-000056380000}"/>
    <cellStyle name="Normal 4 2 3 4 4 4 4 2" xfId="6551" xr:uid="{00000000-0005-0000-0000-000057380000}"/>
    <cellStyle name="Normal 4 2 3 4 4 4 4 2 2" xfId="12584" xr:uid="{00000000-0005-0000-0000-000058380000}"/>
    <cellStyle name="Normal 4 2 3 4 4 4 4 2 2 2" xfId="43869" xr:uid="{00000000-0005-0000-0000-000059380000}"/>
    <cellStyle name="Normal 4 2 3 4 4 4 4 2 2 3" xfId="30459" xr:uid="{00000000-0005-0000-0000-00005A380000}"/>
    <cellStyle name="Normal 4 2 3 4 4 4 4 2 3" xfId="37897" xr:uid="{00000000-0005-0000-0000-00005B380000}"/>
    <cellStyle name="Normal 4 2 3 4 4 4 4 2 4" xfId="24487" xr:uid="{00000000-0005-0000-0000-00005C380000}"/>
    <cellStyle name="Normal 4 2 3 4 4 4 4 3" xfId="9537" xr:uid="{00000000-0005-0000-0000-00005D380000}"/>
    <cellStyle name="Normal 4 2 3 4 4 4 4 3 2" xfId="40883" xr:uid="{00000000-0005-0000-0000-00005E380000}"/>
    <cellStyle name="Normal 4 2 3 4 4 4 4 3 3" xfId="27473" xr:uid="{00000000-0005-0000-0000-00005F380000}"/>
    <cellStyle name="Normal 4 2 3 4 4 4 4 4" xfId="20071" xr:uid="{00000000-0005-0000-0000-000060380000}"/>
    <cellStyle name="Normal 4 2 3 4 4 4 4 5" xfId="34913" xr:uid="{00000000-0005-0000-0000-000061380000}"/>
    <cellStyle name="Normal 4 2 3 4 4 4 4 6" xfId="17085" xr:uid="{00000000-0005-0000-0000-000062380000}"/>
    <cellStyle name="Normal 4 2 3 4 4 4 5" xfId="5120" xr:uid="{00000000-0005-0000-0000-000063380000}"/>
    <cellStyle name="Normal 4 2 3 4 4 4 5 2" xfId="11155" xr:uid="{00000000-0005-0000-0000-000064380000}"/>
    <cellStyle name="Normal 4 2 3 4 4 4 5 2 2" xfId="42440" xr:uid="{00000000-0005-0000-0000-000065380000}"/>
    <cellStyle name="Normal 4 2 3 4 4 4 5 2 3" xfId="29030" xr:uid="{00000000-0005-0000-0000-000066380000}"/>
    <cellStyle name="Normal 4 2 3 4 4 4 5 3" xfId="23057" xr:uid="{00000000-0005-0000-0000-000067380000}"/>
    <cellStyle name="Normal 4 2 3 4 4 4 5 4" xfId="33483" xr:uid="{00000000-0005-0000-0000-000068380000}"/>
    <cellStyle name="Normal 4 2 3 4 4 4 5 5" xfId="15655" xr:uid="{00000000-0005-0000-0000-000069380000}"/>
    <cellStyle name="Normal 4 2 3 4 4 4 6" xfId="3564" xr:uid="{00000000-0005-0000-0000-00006A380000}"/>
    <cellStyle name="Normal 4 2 3 4 4 4 6 2" xfId="36343" xr:uid="{00000000-0005-0000-0000-00006B380000}"/>
    <cellStyle name="Normal 4 2 3 4 4 4 6 3" xfId="21501" xr:uid="{00000000-0005-0000-0000-00006C380000}"/>
    <cellStyle name="Normal 4 2 3 4 4 4 7" xfId="8107" xr:uid="{00000000-0005-0000-0000-00006D380000}"/>
    <cellStyle name="Normal 4 2 3 4 4 4 7 2" xfId="39453" xr:uid="{00000000-0005-0000-0000-00006E380000}"/>
    <cellStyle name="Normal 4 2 3 4 4 4 7 3" xfId="26043" xr:uid="{00000000-0005-0000-0000-00006F380000}"/>
    <cellStyle name="Normal 4 2 3 4 4 4 8" xfId="18641" xr:uid="{00000000-0005-0000-0000-000070380000}"/>
    <cellStyle name="Normal 4 2 3 4 4 4 9" xfId="31927" xr:uid="{00000000-0005-0000-0000-000071380000}"/>
    <cellStyle name="Normal 4 2 3 4 4 5" xfId="311" xr:uid="{00000000-0005-0000-0000-000072380000}"/>
    <cellStyle name="Normal 4 2 3 4 4 5 2" xfId="1366" xr:uid="{00000000-0005-0000-0000-000073380000}"/>
    <cellStyle name="Normal 4 2 3 4 4 5 2 2" xfId="5784" xr:uid="{00000000-0005-0000-0000-000074380000}"/>
    <cellStyle name="Normal 4 2 3 4 4 5 2 2 2" xfId="11817" xr:uid="{00000000-0005-0000-0000-000075380000}"/>
    <cellStyle name="Normal 4 2 3 4 4 5 2 2 2 2" xfId="43102" xr:uid="{00000000-0005-0000-0000-000076380000}"/>
    <cellStyle name="Normal 4 2 3 4 4 5 2 2 2 3" xfId="29692" xr:uid="{00000000-0005-0000-0000-000077380000}"/>
    <cellStyle name="Normal 4 2 3 4 4 5 2 2 3" xfId="37441" xr:uid="{00000000-0005-0000-0000-000078380000}"/>
    <cellStyle name="Normal 4 2 3 4 4 5 2 2 4" xfId="23720" xr:uid="{00000000-0005-0000-0000-000079380000}"/>
    <cellStyle name="Normal 4 2 3 4 4 5 2 3" xfId="8770" xr:uid="{00000000-0005-0000-0000-00007A380000}"/>
    <cellStyle name="Normal 4 2 3 4 4 5 2 3 2" xfId="40116" xr:uid="{00000000-0005-0000-0000-00007B380000}"/>
    <cellStyle name="Normal 4 2 3 4 4 5 2 3 3" xfId="26706" xr:uid="{00000000-0005-0000-0000-00007C380000}"/>
    <cellStyle name="Normal 4 2 3 4 4 5 2 4" xfId="19304" xr:uid="{00000000-0005-0000-0000-00007D380000}"/>
    <cellStyle name="Normal 4 2 3 4 4 5 2 5" xfId="34146" xr:uid="{00000000-0005-0000-0000-00007E380000}"/>
    <cellStyle name="Normal 4 2 3 4 4 5 2 6" xfId="16318" xr:uid="{00000000-0005-0000-0000-00007F380000}"/>
    <cellStyle name="Normal 4 2 3 4 4 5 3" xfId="2363" xr:uid="{00000000-0005-0000-0000-000080380000}"/>
    <cellStyle name="Normal 4 2 3 4 4 5 3 2" xfId="6780" xr:uid="{00000000-0005-0000-0000-000081380000}"/>
    <cellStyle name="Normal 4 2 3 4 4 5 3 2 2" xfId="12813" xr:uid="{00000000-0005-0000-0000-000082380000}"/>
    <cellStyle name="Normal 4 2 3 4 4 5 3 2 2 2" xfId="44098" xr:uid="{00000000-0005-0000-0000-000083380000}"/>
    <cellStyle name="Normal 4 2 3 4 4 5 3 2 2 3" xfId="30688" xr:uid="{00000000-0005-0000-0000-000084380000}"/>
    <cellStyle name="Normal 4 2 3 4 4 5 3 2 3" xfId="38126" xr:uid="{00000000-0005-0000-0000-000085380000}"/>
    <cellStyle name="Normal 4 2 3 4 4 5 3 2 4" xfId="24716" xr:uid="{00000000-0005-0000-0000-000086380000}"/>
    <cellStyle name="Normal 4 2 3 4 4 5 3 3" xfId="9766" xr:uid="{00000000-0005-0000-0000-000087380000}"/>
    <cellStyle name="Normal 4 2 3 4 4 5 3 3 2" xfId="41112" xr:uid="{00000000-0005-0000-0000-000088380000}"/>
    <cellStyle name="Normal 4 2 3 4 4 5 3 3 3" xfId="27702" xr:uid="{00000000-0005-0000-0000-000089380000}"/>
    <cellStyle name="Normal 4 2 3 4 4 5 3 4" xfId="20300" xr:uid="{00000000-0005-0000-0000-00008A380000}"/>
    <cellStyle name="Normal 4 2 3 4 4 5 3 5" xfId="35142" xr:uid="{00000000-0005-0000-0000-00008B380000}"/>
    <cellStyle name="Normal 4 2 3 4 4 5 3 6" xfId="17314" xr:uid="{00000000-0005-0000-0000-00008C380000}"/>
    <cellStyle name="Normal 4 2 3 4 4 5 4" xfId="4788" xr:uid="{00000000-0005-0000-0000-00008D380000}"/>
    <cellStyle name="Normal 4 2 3 4 4 5 4 2" xfId="10822" xr:uid="{00000000-0005-0000-0000-00008E380000}"/>
    <cellStyle name="Normal 4 2 3 4 4 5 4 2 2" xfId="42109" xr:uid="{00000000-0005-0000-0000-00008F380000}"/>
    <cellStyle name="Normal 4 2 3 4 4 5 4 2 3" xfId="28699" xr:uid="{00000000-0005-0000-0000-000090380000}"/>
    <cellStyle name="Normal 4 2 3 4 4 5 4 3" xfId="22725" xr:uid="{00000000-0005-0000-0000-000091380000}"/>
    <cellStyle name="Normal 4 2 3 4 4 5 4 4" xfId="33151" xr:uid="{00000000-0005-0000-0000-000092380000}"/>
    <cellStyle name="Normal 4 2 3 4 4 5 4 5" xfId="15323" xr:uid="{00000000-0005-0000-0000-000093380000}"/>
    <cellStyle name="Normal 4 2 3 4 4 5 5" xfId="3793" xr:uid="{00000000-0005-0000-0000-000094380000}"/>
    <cellStyle name="Normal 4 2 3 4 4 5 5 2" xfId="36572" xr:uid="{00000000-0005-0000-0000-000095380000}"/>
    <cellStyle name="Normal 4 2 3 4 4 5 5 3" xfId="21730" xr:uid="{00000000-0005-0000-0000-000096380000}"/>
    <cellStyle name="Normal 4 2 3 4 4 5 6" xfId="7775" xr:uid="{00000000-0005-0000-0000-000097380000}"/>
    <cellStyle name="Normal 4 2 3 4 4 5 6 2" xfId="39121" xr:uid="{00000000-0005-0000-0000-000098380000}"/>
    <cellStyle name="Normal 4 2 3 4 4 5 6 3" xfId="25711" xr:uid="{00000000-0005-0000-0000-000099380000}"/>
    <cellStyle name="Normal 4 2 3 4 4 5 7" xfId="18309" xr:uid="{00000000-0005-0000-0000-00009A380000}"/>
    <cellStyle name="Normal 4 2 3 4 4 5 8" xfId="32156" xr:uid="{00000000-0005-0000-0000-00009B380000}"/>
    <cellStyle name="Normal 4 2 3 4 4 5 9" xfId="14328" xr:uid="{00000000-0005-0000-0000-00009C380000}"/>
    <cellStyle name="Normal 4 2 3 4 4 6" xfId="761" xr:uid="{00000000-0005-0000-0000-00009D380000}"/>
    <cellStyle name="Normal 4 2 3 4 4 6 2" xfId="2797" xr:uid="{00000000-0005-0000-0000-00009E380000}"/>
    <cellStyle name="Normal 4 2 3 4 4 6 2 2" xfId="7214" xr:uid="{00000000-0005-0000-0000-00009F380000}"/>
    <cellStyle name="Normal 4 2 3 4 4 6 2 2 2" xfId="13247" xr:uid="{00000000-0005-0000-0000-0000A0380000}"/>
    <cellStyle name="Normal 4 2 3 4 4 6 2 2 2 2" xfId="44532" xr:uid="{00000000-0005-0000-0000-0000A1380000}"/>
    <cellStyle name="Normal 4 2 3 4 4 6 2 2 2 3" xfId="31122" xr:uid="{00000000-0005-0000-0000-0000A2380000}"/>
    <cellStyle name="Normal 4 2 3 4 4 6 2 2 3" xfId="38560" xr:uid="{00000000-0005-0000-0000-0000A3380000}"/>
    <cellStyle name="Normal 4 2 3 4 4 6 2 2 4" xfId="25150" xr:uid="{00000000-0005-0000-0000-0000A4380000}"/>
    <cellStyle name="Normal 4 2 3 4 4 6 2 3" xfId="10200" xr:uid="{00000000-0005-0000-0000-0000A5380000}"/>
    <cellStyle name="Normal 4 2 3 4 4 6 2 3 2" xfId="41546" xr:uid="{00000000-0005-0000-0000-0000A6380000}"/>
    <cellStyle name="Normal 4 2 3 4 4 6 2 3 3" xfId="28136" xr:uid="{00000000-0005-0000-0000-0000A7380000}"/>
    <cellStyle name="Normal 4 2 3 4 4 6 2 4" xfId="20734" xr:uid="{00000000-0005-0000-0000-0000A8380000}"/>
    <cellStyle name="Normal 4 2 3 4 4 6 2 5" xfId="35576" xr:uid="{00000000-0005-0000-0000-0000A9380000}"/>
    <cellStyle name="Normal 4 2 3 4 4 6 2 6" xfId="17748" xr:uid="{00000000-0005-0000-0000-0000AA380000}"/>
    <cellStyle name="Normal 4 2 3 4 4 6 3" xfId="5222" xr:uid="{00000000-0005-0000-0000-0000AB380000}"/>
    <cellStyle name="Normal 4 2 3 4 4 6 3 2" xfId="11257" xr:uid="{00000000-0005-0000-0000-0000AC380000}"/>
    <cellStyle name="Normal 4 2 3 4 4 6 3 2 2" xfId="42542" xr:uid="{00000000-0005-0000-0000-0000AD380000}"/>
    <cellStyle name="Normal 4 2 3 4 4 6 3 2 3" xfId="29132" xr:uid="{00000000-0005-0000-0000-0000AE380000}"/>
    <cellStyle name="Normal 4 2 3 4 4 6 3 3" xfId="23159" xr:uid="{00000000-0005-0000-0000-0000AF380000}"/>
    <cellStyle name="Normal 4 2 3 4 4 6 3 4" xfId="33585" xr:uid="{00000000-0005-0000-0000-0000B0380000}"/>
    <cellStyle name="Normal 4 2 3 4 4 6 3 5" xfId="15757" xr:uid="{00000000-0005-0000-0000-0000B1380000}"/>
    <cellStyle name="Normal 4 2 3 4 4 6 4" xfId="4227" xr:uid="{00000000-0005-0000-0000-0000B2380000}"/>
    <cellStyle name="Normal 4 2 3 4 4 6 4 2" xfId="37006" xr:uid="{00000000-0005-0000-0000-0000B3380000}"/>
    <cellStyle name="Normal 4 2 3 4 4 6 4 3" xfId="22164" xr:uid="{00000000-0005-0000-0000-0000B4380000}"/>
    <cellStyle name="Normal 4 2 3 4 4 6 5" xfId="8209" xr:uid="{00000000-0005-0000-0000-0000B5380000}"/>
    <cellStyle name="Normal 4 2 3 4 4 6 5 2" xfId="39555" xr:uid="{00000000-0005-0000-0000-0000B6380000}"/>
    <cellStyle name="Normal 4 2 3 4 4 6 5 3" xfId="26145" xr:uid="{00000000-0005-0000-0000-0000B7380000}"/>
    <cellStyle name="Normal 4 2 3 4 4 6 6" xfId="18743" xr:uid="{00000000-0005-0000-0000-0000B8380000}"/>
    <cellStyle name="Normal 4 2 3 4 4 6 7" xfId="32590" xr:uid="{00000000-0005-0000-0000-0000B9380000}"/>
    <cellStyle name="Normal 4 2 3 4 4 6 8" xfId="14762" xr:uid="{00000000-0005-0000-0000-0000BA380000}"/>
    <cellStyle name="Normal 4 2 3 4 4 7" xfId="1264" xr:uid="{00000000-0005-0000-0000-0000BB380000}"/>
    <cellStyle name="Normal 4 2 3 4 4 7 2" xfId="2261" xr:uid="{00000000-0005-0000-0000-0000BC380000}"/>
    <cellStyle name="Normal 4 2 3 4 4 7 2 2" xfId="6678" xr:uid="{00000000-0005-0000-0000-0000BD380000}"/>
    <cellStyle name="Normal 4 2 3 4 4 7 2 2 2" xfId="12711" xr:uid="{00000000-0005-0000-0000-0000BE380000}"/>
    <cellStyle name="Normal 4 2 3 4 4 7 2 2 2 2" xfId="43996" xr:uid="{00000000-0005-0000-0000-0000BF380000}"/>
    <cellStyle name="Normal 4 2 3 4 4 7 2 2 2 3" xfId="30586" xr:uid="{00000000-0005-0000-0000-0000C0380000}"/>
    <cellStyle name="Normal 4 2 3 4 4 7 2 2 3" xfId="38024" xr:uid="{00000000-0005-0000-0000-0000C1380000}"/>
    <cellStyle name="Normal 4 2 3 4 4 7 2 2 4" xfId="24614" xr:uid="{00000000-0005-0000-0000-0000C2380000}"/>
    <cellStyle name="Normal 4 2 3 4 4 7 2 3" xfId="9664" xr:uid="{00000000-0005-0000-0000-0000C3380000}"/>
    <cellStyle name="Normal 4 2 3 4 4 7 2 3 2" xfId="41010" xr:uid="{00000000-0005-0000-0000-0000C4380000}"/>
    <cellStyle name="Normal 4 2 3 4 4 7 2 3 3" xfId="27600" xr:uid="{00000000-0005-0000-0000-0000C5380000}"/>
    <cellStyle name="Normal 4 2 3 4 4 7 2 4" xfId="20198" xr:uid="{00000000-0005-0000-0000-0000C6380000}"/>
    <cellStyle name="Normal 4 2 3 4 4 7 2 5" xfId="35040" xr:uid="{00000000-0005-0000-0000-0000C7380000}"/>
    <cellStyle name="Normal 4 2 3 4 4 7 2 6" xfId="17212" xr:uid="{00000000-0005-0000-0000-0000C8380000}"/>
    <cellStyle name="Normal 4 2 3 4 4 7 3" xfId="5682" xr:uid="{00000000-0005-0000-0000-0000C9380000}"/>
    <cellStyle name="Normal 4 2 3 4 4 7 3 2" xfId="11715" xr:uid="{00000000-0005-0000-0000-0000CA380000}"/>
    <cellStyle name="Normal 4 2 3 4 4 7 3 2 2" xfId="43000" xr:uid="{00000000-0005-0000-0000-0000CB380000}"/>
    <cellStyle name="Normal 4 2 3 4 4 7 3 2 3" xfId="29590" xr:uid="{00000000-0005-0000-0000-0000CC380000}"/>
    <cellStyle name="Normal 4 2 3 4 4 7 3 3" xfId="23618" xr:uid="{00000000-0005-0000-0000-0000CD380000}"/>
    <cellStyle name="Normal 4 2 3 4 4 7 3 4" xfId="34044" xr:uid="{00000000-0005-0000-0000-0000CE380000}"/>
    <cellStyle name="Normal 4 2 3 4 4 7 3 5" xfId="16216" xr:uid="{00000000-0005-0000-0000-0000CF380000}"/>
    <cellStyle name="Normal 4 2 3 4 4 7 4" xfId="3691" xr:uid="{00000000-0005-0000-0000-0000D0380000}"/>
    <cellStyle name="Normal 4 2 3 4 4 7 4 2" xfId="36470" xr:uid="{00000000-0005-0000-0000-0000D1380000}"/>
    <cellStyle name="Normal 4 2 3 4 4 7 4 3" xfId="21628" xr:uid="{00000000-0005-0000-0000-0000D2380000}"/>
    <cellStyle name="Normal 4 2 3 4 4 7 5" xfId="8668" xr:uid="{00000000-0005-0000-0000-0000D3380000}"/>
    <cellStyle name="Normal 4 2 3 4 4 7 5 2" xfId="40014" xr:uid="{00000000-0005-0000-0000-0000D4380000}"/>
    <cellStyle name="Normal 4 2 3 4 4 7 5 3" xfId="26604" xr:uid="{00000000-0005-0000-0000-0000D5380000}"/>
    <cellStyle name="Normal 4 2 3 4 4 7 6" xfId="19202" xr:uid="{00000000-0005-0000-0000-0000D6380000}"/>
    <cellStyle name="Normal 4 2 3 4 4 7 7" xfId="32054" xr:uid="{00000000-0005-0000-0000-0000D7380000}"/>
    <cellStyle name="Normal 4 2 3 4 4 7 8" xfId="14226" xr:uid="{00000000-0005-0000-0000-0000D8380000}"/>
    <cellStyle name="Normal 4 2 3 4 4 8" xfId="1801" xr:uid="{00000000-0005-0000-0000-0000D9380000}"/>
    <cellStyle name="Normal 4 2 3 4 4 8 2" xfId="6219" xr:uid="{00000000-0005-0000-0000-0000DA380000}"/>
    <cellStyle name="Normal 4 2 3 4 4 8 2 2" xfId="12252" xr:uid="{00000000-0005-0000-0000-0000DB380000}"/>
    <cellStyle name="Normal 4 2 3 4 4 8 2 2 2" xfId="43537" xr:uid="{00000000-0005-0000-0000-0000DC380000}"/>
    <cellStyle name="Normal 4 2 3 4 4 8 2 2 3" xfId="30127" xr:uid="{00000000-0005-0000-0000-0000DD380000}"/>
    <cellStyle name="Normal 4 2 3 4 4 8 2 3" xfId="37565" xr:uid="{00000000-0005-0000-0000-0000DE380000}"/>
    <cellStyle name="Normal 4 2 3 4 4 8 2 4" xfId="24155" xr:uid="{00000000-0005-0000-0000-0000DF380000}"/>
    <cellStyle name="Normal 4 2 3 4 4 8 3" xfId="9205" xr:uid="{00000000-0005-0000-0000-0000E0380000}"/>
    <cellStyle name="Normal 4 2 3 4 4 8 3 2" xfId="40551" xr:uid="{00000000-0005-0000-0000-0000E1380000}"/>
    <cellStyle name="Normal 4 2 3 4 4 8 3 3" xfId="27141" xr:uid="{00000000-0005-0000-0000-0000E2380000}"/>
    <cellStyle name="Normal 4 2 3 4 4 8 4" xfId="19739" xr:uid="{00000000-0005-0000-0000-0000E3380000}"/>
    <cellStyle name="Normal 4 2 3 4 4 8 5" xfId="34581" xr:uid="{00000000-0005-0000-0000-0000E4380000}"/>
    <cellStyle name="Normal 4 2 3 4 4 8 6" xfId="16753" xr:uid="{00000000-0005-0000-0000-0000E5380000}"/>
    <cellStyle name="Normal 4 2 3 4 4 9" xfId="4686" xr:uid="{00000000-0005-0000-0000-0000E6380000}"/>
    <cellStyle name="Normal 4 2 3 4 4 9 2" xfId="10720" xr:uid="{00000000-0005-0000-0000-0000E7380000}"/>
    <cellStyle name="Normal 4 2 3 4 4 9 2 2" xfId="42007" xr:uid="{00000000-0005-0000-0000-0000E8380000}"/>
    <cellStyle name="Normal 4 2 3 4 4 9 2 3" xfId="28597" xr:uid="{00000000-0005-0000-0000-0000E9380000}"/>
    <cellStyle name="Normal 4 2 3 4 4 9 3" xfId="22623" xr:uid="{00000000-0005-0000-0000-0000EA380000}"/>
    <cellStyle name="Normal 4 2 3 4 4 9 4" xfId="33049" xr:uid="{00000000-0005-0000-0000-0000EB380000}"/>
    <cellStyle name="Normal 4 2 3 4 4 9 5" xfId="15221" xr:uid="{00000000-0005-0000-0000-0000EC380000}"/>
    <cellStyle name="Normal 4 2 3 4 5" xfId="143" xr:uid="{00000000-0005-0000-0000-0000ED380000}"/>
    <cellStyle name="Normal 4 2 3 4 5 10" xfId="18141" xr:uid="{00000000-0005-0000-0000-0000EE380000}"/>
    <cellStyle name="Normal 4 2 3 4 5 11" xfId="31633" xr:uid="{00000000-0005-0000-0000-0000EF380000}"/>
    <cellStyle name="Normal 4 2 3 4 5 12" xfId="13805" xr:uid="{00000000-0005-0000-0000-0000F0380000}"/>
    <cellStyle name="Normal 4 2 3 4 5 2" xfId="593" xr:uid="{00000000-0005-0000-0000-0000F1380000}"/>
    <cellStyle name="Normal 4 2 3 4 5 2 10" xfId="14033" xr:uid="{00000000-0005-0000-0000-0000F2380000}"/>
    <cellStyle name="Normal 4 2 3 4 5 2 2" xfId="1027" xr:uid="{00000000-0005-0000-0000-0000F3380000}"/>
    <cellStyle name="Normal 4 2 3 4 5 2 2 2" xfId="3063" xr:uid="{00000000-0005-0000-0000-0000F4380000}"/>
    <cellStyle name="Normal 4 2 3 4 5 2 2 2 2" xfId="7480" xr:uid="{00000000-0005-0000-0000-0000F5380000}"/>
    <cellStyle name="Normal 4 2 3 4 5 2 2 2 2 2" xfId="13513" xr:uid="{00000000-0005-0000-0000-0000F6380000}"/>
    <cellStyle name="Normal 4 2 3 4 5 2 2 2 2 2 2" xfId="44798" xr:uid="{00000000-0005-0000-0000-0000F7380000}"/>
    <cellStyle name="Normal 4 2 3 4 5 2 2 2 2 2 3" xfId="31388" xr:uid="{00000000-0005-0000-0000-0000F8380000}"/>
    <cellStyle name="Normal 4 2 3 4 5 2 2 2 2 3" xfId="38826" xr:uid="{00000000-0005-0000-0000-0000F9380000}"/>
    <cellStyle name="Normal 4 2 3 4 5 2 2 2 2 4" xfId="25416" xr:uid="{00000000-0005-0000-0000-0000FA380000}"/>
    <cellStyle name="Normal 4 2 3 4 5 2 2 2 3" xfId="10466" xr:uid="{00000000-0005-0000-0000-0000FB380000}"/>
    <cellStyle name="Normal 4 2 3 4 5 2 2 2 3 2" xfId="41812" xr:uid="{00000000-0005-0000-0000-0000FC380000}"/>
    <cellStyle name="Normal 4 2 3 4 5 2 2 2 3 3" xfId="28402" xr:uid="{00000000-0005-0000-0000-0000FD380000}"/>
    <cellStyle name="Normal 4 2 3 4 5 2 2 2 4" xfId="21000" xr:uid="{00000000-0005-0000-0000-0000FE380000}"/>
    <cellStyle name="Normal 4 2 3 4 5 2 2 2 5" xfId="35842" xr:uid="{00000000-0005-0000-0000-0000FF380000}"/>
    <cellStyle name="Normal 4 2 3 4 5 2 2 2 6" xfId="18014" xr:uid="{00000000-0005-0000-0000-000000390000}"/>
    <cellStyle name="Normal 4 2 3 4 5 2 2 3" xfId="5488" xr:uid="{00000000-0005-0000-0000-000001390000}"/>
    <cellStyle name="Normal 4 2 3 4 5 2 2 3 2" xfId="11522" xr:uid="{00000000-0005-0000-0000-000002390000}"/>
    <cellStyle name="Normal 4 2 3 4 5 2 2 3 2 2" xfId="42807" xr:uid="{00000000-0005-0000-0000-000003390000}"/>
    <cellStyle name="Normal 4 2 3 4 5 2 2 3 2 3" xfId="29397" xr:uid="{00000000-0005-0000-0000-000004390000}"/>
    <cellStyle name="Normal 4 2 3 4 5 2 2 3 3" xfId="23425" xr:uid="{00000000-0005-0000-0000-000005390000}"/>
    <cellStyle name="Normal 4 2 3 4 5 2 2 3 4" xfId="33851" xr:uid="{00000000-0005-0000-0000-000006390000}"/>
    <cellStyle name="Normal 4 2 3 4 5 2 2 3 5" xfId="16023" xr:uid="{00000000-0005-0000-0000-000007390000}"/>
    <cellStyle name="Normal 4 2 3 4 5 2 2 4" xfId="4493" xr:uid="{00000000-0005-0000-0000-000008390000}"/>
    <cellStyle name="Normal 4 2 3 4 5 2 2 4 2" xfId="37272" xr:uid="{00000000-0005-0000-0000-000009390000}"/>
    <cellStyle name="Normal 4 2 3 4 5 2 2 4 3" xfId="22430" xr:uid="{00000000-0005-0000-0000-00000A390000}"/>
    <cellStyle name="Normal 4 2 3 4 5 2 2 5" xfId="8475" xr:uid="{00000000-0005-0000-0000-00000B390000}"/>
    <cellStyle name="Normal 4 2 3 4 5 2 2 5 2" xfId="39821" xr:uid="{00000000-0005-0000-0000-00000C390000}"/>
    <cellStyle name="Normal 4 2 3 4 5 2 2 5 3" xfId="26411" xr:uid="{00000000-0005-0000-0000-00000D390000}"/>
    <cellStyle name="Normal 4 2 3 4 5 2 2 6" xfId="19009" xr:uid="{00000000-0005-0000-0000-00000E390000}"/>
    <cellStyle name="Normal 4 2 3 4 5 2 2 7" xfId="32856" xr:uid="{00000000-0005-0000-0000-00000F390000}"/>
    <cellStyle name="Normal 4 2 3 4 5 2 2 8" xfId="15028" xr:uid="{00000000-0005-0000-0000-000010390000}"/>
    <cellStyle name="Normal 4 2 3 4 5 2 3" xfId="1632" xr:uid="{00000000-0005-0000-0000-000011390000}"/>
    <cellStyle name="Normal 4 2 3 4 5 2 3 2" xfId="2629" xr:uid="{00000000-0005-0000-0000-000012390000}"/>
    <cellStyle name="Normal 4 2 3 4 5 2 3 2 2" xfId="7046" xr:uid="{00000000-0005-0000-0000-000013390000}"/>
    <cellStyle name="Normal 4 2 3 4 5 2 3 2 2 2" xfId="13079" xr:uid="{00000000-0005-0000-0000-000014390000}"/>
    <cellStyle name="Normal 4 2 3 4 5 2 3 2 2 2 2" xfId="44364" xr:uid="{00000000-0005-0000-0000-000015390000}"/>
    <cellStyle name="Normal 4 2 3 4 5 2 3 2 2 2 3" xfId="30954" xr:uid="{00000000-0005-0000-0000-000016390000}"/>
    <cellStyle name="Normal 4 2 3 4 5 2 3 2 2 3" xfId="38392" xr:uid="{00000000-0005-0000-0000-000017390000}"/>
    <cellStyle name="Normal 4 2 3 4 5 2 3 2 2 4" xfId="24982" xr:uid="{00000000-0005-0000-0000-000018390000}"/>
    <cellStyle name="Normal 4 2 3 4 5 2 3 2 3" xfId="10032" xr:uid="{00000000-0005-0000-0000-000019390000}"/>
    <cellStyle name="Normal 4 2 3 4 5 2 3 2 3 2" xfId="41378" xr:uid="{00000000-0005-0000-0000-00001A390000}"/>
    <cellStyle name="Normal 4 2 3 4 5 2 3 2 3 3" xfId="27968" xr:uid="{00000000-0005-0000-0000-00001B390000}"/>
    <cellStyle name="Normal 4 2 3 4 5 2 3 2 4" xfId="20566" xr:uid="{00000000-0005-0000-0000-00001C390000}"/>
    <cellStyle name="Normal 4 2 3 4 5 2 3 2 5" xfId="35408" xr:uid="{00000000-0005-0000-0000-00001D390000}"/>
    <cellStyle name="Normal 4 2 3 4 5 2 3 2 6" xfId="17580" xr:uid="{00000000-0005-0000-0000-00001E390000}"/>
    <cellStyle name="Normal 4 2 3 4 5 2 3 3" xfId="6050" xr:uid="{00000000-0005-0000-0000-00001F390000}"/>
    <cellStyle name="Normal 4 2 3 4 5 2 3 3 2" xfId="12083" xr:uid="{00000000-0005-0000-0000-000020390000}"/>
    <cellStyle name="Normal 4 2 3 4 5 2 3 3 2 2" xfId="43368" xr:uid="{00000000-0005-0000-0000-000021390000}"/>
    <cellStyle name="Normal 4 2 3 4 5 2 3 3 2 3" xfId="29958" xr:uid="{00000000-0005-0000-0000-000022390000}"/>
    <cellStyle name="Normal 4 2 3 4 5 2 3 3 3" xfId="23986" xr:uid="{00000000-0005-0000-0000-000023390000}"/>
    <cellStyle name="Normal 4 2 3 4 5 2 3 3 4" xfId="34412" xr:uid="{00000000-0005-0000-0000-000024390000}"/>
    <cellStyle name="Normal 4 2 3 4 5 2 3 3 5" xfId="16584" xr:uid="{00000000-0005-0000-0000-000025390000}"/>
    <cellStyle name="Normal 4 2 3 4 5 2 3 4" xfId="4059" xr:uid="{00000000-0005-0000-0000-000026390000}"/>
    <cellStyle name="Normal 4 2 3 4 5 2 3 4 2" xfId="36838" xr:uid="{00000000-0005-0000-0000-000027390000}"/>
    <cellStyle name="Normal 4 2 3 4 5 2 3 4 3" xfId="21996" xr:uid="{00000000-0005-0000-0000-000028390000}"/>
    <cellStyle name="Normal 4 2 3 4 5 2 3 5" xfId="9036" xr:uid="{00000000-0005-0000-0000-000029390000}"/>
    <cellStyle name="Normal 4 2 3 4 5 2 3 5 2" xfId="40382" xr:uid="{00000000-0005-0000-0000-00002A390000}"/>
    <cellStyle name="Normal 4 2 3 4 5 2 3 5 3" xfId="26972" xr:uid="{00000000-0005-0000-0000-00002B390000}"/>
    <cellStyle name="Normal 4 2 3 4 5 2 3 6" xfId="19570" xr:uid="{00000000-0005-0000-0000-00002C390000}"/>
    <cellStyle name="Normal 4 2 3 4 5 2 3 7" xfId="32422" xr:uid="{00000000-0005-0000-0000-00002D390000}"/>
    <cellStyle name="Normal 4 2 3 4 5 2 3 8" xfId="14594" xr:uid="{00000000-0005-0000-0000-00002E390000}"/>
    <cellStyle name="Normal 4 2 3 4 5 2 4" xfId="2067" xr:uid="{00000000-0005-0000-0000-00002F390000}"/>
    <cellStyle name="Normal 4 2 3 4 5 2 4 2" xfId="6485" xr:uid="{00000000-0005-0000-0000-000030390000}"/>
    <cellStyle name="Normal 4 2 3 4 5 2 4 2 2" xfId="12518" xr:uid="{00000000-0005-0000-0000-000031390000}"/>
    <cellStyle name="Normal 4 2 3 4 5 2 4 2 2 2" xfId="43803" xr:uid="{00000000-0005-0000-0000-000032390000}"/>
    <cellStyle name="Normal 4 2 3 4 5 2 4 2 2 3" xfId="30393" xr:uid="{00000000-0005-0000-0000-000033390000}"/>
    <cellStyle name="Normal 4 2 3 4 5 2 4 2 3" xfId="37831" xr:uid="{00000000-0005-0000-0000-000034390000}"/>
    <cellStyle name="Normal 4 2 3 4 5 2 4 2 4" xfId="24421" xr:uid="{00000000-0005-0000-0000-000035390000}"/>
    <cellStyle name="Normal 4 2 3 4 5 2 4 3" xfId="9471" xr:uid="{00000000-0005-0000-0000-000036390000}"/>
    <cellStyle name="Normal 4 2 3 4 5 2 4 3 2" xfId="40817" xr:uid="{00000000-0005-0000-0000-000037390000}"/>
    <cellStyle name="Normal 4 2 3 4 5 2 4 3 3" xfId="27407" xr:uid="{00000000-0005-0000-0000-000038390000}"/>
    <cellStyle name="Normal 4 2 3 4 5 2 4 4" xfId="20005" xr:uid="{00000000-0005-0000-0000-000039390000}"/>
    <cellStyle name="Normal 4 2 3 4 5 2 4 5" xfId="34847" xr:uid="{00000000-0005-0000-0000-00003A390000}"/>
    <cellStyle name="Normal 4 2 3 4 5 2 4 6" xfId="17019" xr:uid="{00000000-0005-0000-0000-00003B390000}"/>
    <cellStyle name="Normal 4 2 3 4 5 2 5" xfId="5054" xr:uid="{00000000-0005-0000-0000-00003C390000}"/>
    <cellStyle name="Normal 4 2 3 4 5 2 5 2" xfId="11089" xr:uid="{00000000-0005-0000-0000-00003D390000}"/>
    <cellStyle name="Normal 4 2 3 4 5 2 5 2 2" xfId="42374" xr:uid="{00000000-0005-0000-0000-00003E390000}"/>
    <cellStyle name="Normal 4 2 3 4 5 2 5 2 3" xfId="28964" xr:uid="{00000000-0005-0000-0000-00003F390000}"/>
    <cellStyle name="Normal 4 2 3 4 5 2 5 3" xfId="22991" xr:uid="{00000000-0005-0000-0000-000040390000}"/>
    <cellStyle name="Normal 4 2 3 4 5 2 5 4" xfId="33417" xr:uid="{00000000-0005-0000-0000-000041390000}"/>
    <cellStyle name="Normal 4 2 3 4 5 2 5 5" xfId="15589" xr:uid="{00000000-0005-0000-0000-000042390000}"/>
    <cellStyle name="Normal 4 2 3 4 5 2 6" xfId="3498" xr:uid="{00000000-0005-0000-0000-000043390000}"/>
    <cellStyle name="Normal 4 2 3 4 5 2 6 2" xfId="36277" xr:uid="{00000000-0005-0000-0000-000044390000}"/>
    <cellStyle name="Normal 4 2 3 4 5 2 6 3" xfId="21435" xr:uid="{00000000-0005-0000-0000-000045390000}"/>
    <cellStyle name="Normal 4 2 3 4 5 2 7" xfId="8041" xr:uid="{00000000-0005-0000-0000-000046390000}"/>
    <cellStyle name="Normal 4 2 3 4 5 2 7 2" xfId="39387" xr:uid="{00000000-0005-0000-0000-000047390000}"/>
    <cellStyle name="Normal 4 2 3 4 5 2 7 3" xfId="25977" xr:uid="{00000000-0005-0000-0000-000048390000}"/>
    <cellStyle name="Normal 4 2 3 4 5 2 8" xfId="18575" xr:uid="{00000000-0005-0000-0000-000049390000}"/>
    <cellStyle name="Normal 4 2 3 4 5 2 9" xfId="31861" xr:uid="{00000000-0005-0000-0000-00004A390000}"/>
    <cellStyle name="Normal 4 2 3 4 5 3" xfId="365" xr:uid="{00000000-0005-0000-0000-00004B390000}"/>
    <cellStyle name="Normal 4 2 3 4 5 3 2" xfId="1404" xr:uid="{00000000-0005-0000-0000-00004C390000}"/>
    <cellStyle name="Normal 4 2 3 4 5 3 2 2" xfId="5822" xr:uid="{00000000-0005-0000-0000-00004D390000}"/>
    <cellStyle name="Normal 4 2 3 4 5 3 2 2 2" xfId="11855" xr:uid="{00000000-0005-0000-0000-00004E390000}"/>
    <cellStyle name="Normal 4 2 3 4 5 3 2 2 2 2" xfId="43140" xr:uid="{00000000-0005-0000-0000-00004F390000}"/>
    <cellStyle name="Normal 4 2 3 4 5 3 2 2 2 3" xfId="29730" xr:uid="{00000000-0005-0000-0000-000050390000}"/>
    <cellStyle name="Normal 4 2 3 4 5 3 2 2 3" xfId="37475" xr:uid="{00000000-0005-0000-0000-000051390000}"/>
    <cellStyle name="Normal 4 2 3 4 5 3 2 2 4" xfId="23758" xr:uid="{00000000-0005-0000-0000-000052390000}"/>
    <cellStyle name="Normal 4 2 3 4 5 3 2 3" xfId="8808" xr:uid="{00000000-0005-0000-0000-000053390000}"/>
    <cellStyle name="Normal 4 2 3 4 5 3 2 3 2" xfId="40154" xr:uid="{00000000-0005-0000-0000-000054390000}"/>
    <cellStyle name="Normal 4 2 3 4 5 3 2 3 3" xfId="26744" xr:uid="{00000000-0005-0000-0000-000055390000}"/>
    <cellStyle name="Normal 4 2 3 4 5 3 2 4" xfId="19342" xr:uid="{00000000-0005-0000-0000-000056390000}"/>
    <cellStyle name="Normal 4 2 3 4 5 3 2 5" xfId="34184" xr:uid="{00000000-0005-0000-0000-000057390000}"/>
    <cellStyle name="Normal 4 2 3 4 5 3 2 6" xfId="16356" xr:uid="{00000000-0005-0000-0000-000058390000}"/>
    <cellStyle name="Normal 4 2 3 4 5 3 3" xfId="2401" xr:uid="{00000000-0005-0000-0000-000059390000}"/>
    <cellStyle name="Normal 4 2 3 4 5 3 3 2" xfId="6818" xr:uid="{00000000-0005-0000-0000-00005A390000}"/>
    <cellStyle name="Normal 4 2 3 4 5 3 3 2 2" xfId="12851" xr:uid="{00000000-0005-0000-0000-00005B390000}"/>
    <cellStyle name="Normal 4 2 3 4 5 3 3 2 2 2" xfId="44136" xr:uid="{00000000-0005-0000-0000-00005C390000}"/>
    <cellStyle name="Normal 4 2 3 4 5 3 3 2 2 3" xfId="30726" xr:uid="{00000000-0005-0000-0000-00005D390000}"/>
    <cellStyle name="Normal 4 2 3 4 5 3 3 2 3" xfId="38164" xr:uid="{00000000-0005-0000-0000-00005E390000}"/>
    <cellStyle name="Normal 4 2 3 4 5 3 3 2 4" xfId="24754" xr:uid="{00000000-0005-0000-0000-00005F390000}"/>
    <cellStyle name="Normal 4 2 3 4 5 3 3 3" xfId="9804" xr:uid="{00000000-0005-0000-0000-000060390000}"/>
    <cellStyle name="Normal 4 2 3 4 5 3 3 3 2" xfId="41150" xr:uid="{00000000-0005-0000-0000-000061390000}"/>
    <cellStyle name="Normal 4 2 3 4 5 3 3 3 3" xfId="27740" xr:uid="{00000000-0005-0000-0000-000062390000}"/>
    <cellStyle name="Normal 4 2 3 4 5 3 3 4" xfId="20338" xr:uid="{00000000-0005-0000-0000-000063390000}"/>
    <cellStyle name="Normal 4 2 3 4 5 3 3 5" xfId="35180" xr:uid="{00000000-0005-0000-0000-000064390000}"/>
    <cellStyle name="Normal 4 2 3 4 5 3 3 6" xfId="17352" xr:uid="{00000000-0005-0000-0000-000065390000}"/>
    <cellStyle name="Normal 4 2 3 4 5 3 4" xfId="4826" xr:uid="{00000000-0005-0000-0000-000066390000}"/>
    <cellStyle name="Normal 4 2 3 4 5 3 4 2" xfId="10861" xr:uid="{00000000-0005-0000-0000-000067390000}"/>
    <cellStyle name="Normal 4 2 3 4 5 3 4 2 2" xfId="42146" xr:uid="{00000000-0005-0000-0000-000068390000}"/>
    <cellStyle name="Normal 4 2 3 4 5 3 4 2 3" xfId="28736" xr:uid="{00000000-0005-0000-0000-000069390000}"/>
    <cellStyle name="Normal 4 2 3 4 5 3 4 3" xfId="22763" xr:uid="{00000000-0005-0000-0000-00006A390000}"/>
    <cellStyle name="Normal 4 2 3 4 5 3 4 4" xfId="33189" xr:uid="{00000000-0005-0000-0000-00006B390000}"/>
    <cellStyle name="Normal 4 2 3 4 5 3 4 5" xfId="15361" xr:uid="{00000000-0005-0000-0000-00006C390000}"/>
    <cellStyle name="Normal 4 2 3 4 5 3 5" xfId="3831" xr:uid="{00000000-0005-0000-0000-00006D390000}"/>
    <cellStyle name="Normal 4 2 3 4 5 3 5 2" xfId="36610" xr:uid="{00000000-0005-0000-0000-00006E390000}"/>
    <cellStyle name="Normal 4 2 3 4 5 3 5 3" xfId="21768" xr:uid="{00000000-0005-0000-0000-00006F390000}"/>
    <cellStyle name="Normal 4 2 3 4 5 3 6" xfId="7813" xr:uid="{00000000-0005-0000-0000-000070390000}"/>
    <cellStyle name="Normal 4 2 3 4 5 3 6 2" xfId="39159" xr:uid="{00000000-0005-0000-0000-000071390000}"/>
    <cellStyle name="Normal 4 2 3 4 5 3 6 3" xfId="25749" xr:uid="{00000000-0005-0000-0000-000072390000}"/>
    <cellStyle name="Normal 4 2 3 4 5 3 7" xfId="18347" xr:uid="{00000000-0005-0000-0000-000073390000}"/>
    <cellStyle name="Normal 4 2 3 4 5 3 8" xfId="32194" xr:uid="{00000000-0005-0000-0000-000074390000}"/>
    <cellStyle name="Normal 4 2 3 4 5 3 9" xfId="14366" xr:uid="{00000000-0005-0000-0000-000075390000}"/>
    <cellStyle name="Normal 4 2 3 4 5 4" xfId="799" xr:uid="{00000000-0005-0000-0000-000076390000}"/>
    <cellStyle name="Normal 4 2 3 4 5 4 2" xfId="2835" xr:uid="{00000000-0005-0000-0000-000077390000}"/>
    <cellStyle name="Normal 4 2 3 4 5 4 2 2" xfId="7252" xr:uid="{00000000-0005-0000-0000-000078390000}"/>
    <cellStyle name="Normal 4 2 3 4 5 4 2 2 2" xfId="13285" xr:uid="{00000000-0005-0000-0000-000079390000}"/>
    <cellStyle name="Normal 4 2 3 4 5 4 2 2 2 2" xfId="44570" xr:uid="{00000000-0005-0000-0000-00007A390000}"/>
    <cellStyle name="Normal 4 2 3 4 5 4 2 2 2 3" xfId="31160" xr:uid="{00000000-0005-0000-0000-00007B390000}"/>
    <cellStyle name="Normal 4 2 3 4 5 4 2 2 3" xfId="38598" xr:uid="{00000000-0005-0000-0000-00007C390000}"/>
    <cellStyle name="Normal 4 2 3 4 5 4 2 2 4" xfId="25188" xr:uid="{00000000-0005-0000-0000-00007D390000}"/>
    <cellStyle name="Normal 4 2 3 4 5 4 2 3" xfId="10238" xr:uid="{00000000-0005-0000-0000-00007E390000}"/>
    <cellStyle name="Normal 4 2 3 4 5 4 2 3 2" xfId="41584" xr:uid="{00000000-0005-0000-0000-00007F390000}"/>
    <cellStyle name="Normal 4 2 3 4 5 4 2 3 3" xfId="28174" xr:uid="{00000000-0005-0000-0000-000080390000}"/>
    <cellStyle name="Normal 4 2 3 4 5 4 2 4" xfId="20772" xr:uid="{00000000-0005-0000-0000-000081390000}"/>
    <cellStyle name="Normal 4 2 3 4 5 4 2 5" xfId="35614" xr:uid="{00000000-0005-0000-0000-000082390000}"/>
    <cellStyle name="Normal 4 2 3 4 5 4 2 6" xfId="17786" xr:uid="{00000000-0005-0000-0000-000083390000}"/>
    <cellStyle name="Normal 4 2 3 4 5 4 3" xfId="5260" xr:uid="{00000000-0005-0000-0000-000084390000}"/>
    <cellStyle name="Normal 4 2 3 4 5 4 3 2" xfId="11294" xr:uid="{00000000-0005-0000-0000-000085390000}"/>
    <cellStyle name="Normal 4 2 3 4 5 4 3 2 2" xfId="42579" xr:uid="{00000000-0005-0000-0000-000086390000}"/>
    <cellStyle name="Normal 4 2 3 4 5 4 3 2 3" xfId="29169" xr:uid="{00000000-0005-0000-0000-000087390000}"/>
    <cellStyle name="Normal 4 2 3 4 5 4 3 3" xfId="23197" xr:uid="{00000000-0005-0000-0000-000088390000}"/>
    <cellStyle name="Normal 4 2 3 4 5 4 3 4" xfId="33623" xr:uid="{00000000-0005-0000-0000-000089390000}"/>
    <cellStyle name="Normal 4 2 3 4 5 4 3 5" xfId="15795" xr:uid="{00000000-0005-0000-0000-00008A390000}"/>
    <cellStyle name="Normal 4 2 3 4 5 4 4" xfId="4265" xr:uid="{00000000-0005-0000-0000-00008B390000}"/>
    <cellStyle name="Normal 4 2 3 4 5 4 4 2" xfId="37044" xr:uid="{00000000-0005-0000-0000-00008C390000}"/>
    <cellStyle name="Normal 4 2 3 4 5 4 4 3" xfId="22202" xr:uid="{00000000-0005-0000-0000-00008D390000}"/>
    <cellStyle name="Normal 4 2 3 4 5 4 5" xfId="8247" xr:uid="{00000000-0005-0000-0000-00008E390000}"/>
    <cellStyle name="Normal 4 2 3 4 5 4 5 2" xfId="39593" xr:uid="{00000000-0005-0000-0000-00008F390000}"/>
    <cellStyle name="Normal 4 2 3 4 5 4 5 3" xfId="26183" xr:uid="{00000000-0005-0000-0000-000090390000}"/>
    <cellStyle name="Normal 4 2 3 4 5 4 6" xfId="18781" xr:uid="{00000000-0005-0000-0000-000091390000}"/>
    <cellStyle name="Normal 4 2 3 4 5 4 7" xfId="32628" xr:uid="{00000000-0005-0000-0000-000092390000}"/>
    <cellStyle name="Normal 4 2 3 4 5 4 8" xfId="14800" xr:uid="{00000000-0005-0000-0000-000093390000}"/>
    <cellStyle name="Normal 4 2 3 4 5 5" xfId="1198" xr:uid="{00000000-0005-0000-0000-000094390000}"/>
    <cellStyle name="Normal 4 2 3 4 5 5 2" xfId="2195" xr:uid="{00000000-0005-0000-0000-000095390000}"/>
    <cellStyle name="Normal 4 2 3 4 5 5 2 2" xfId="6612" xr:uid="{00000000-0005-0000-0000-000096390000}"/>
    <cellStyle name="Normal 4 2 3 4 5 5 2 2 2" xfId="12645" xr:uid="{00000000-0005-0000-0000-000097390000}"/>
    <cellStyle name="Normal 4 2 3 4 5 5 2 2 2 2" xfId="43930" xr:uid="{00000000-0005-0000-0000-000098390000}"/>
    <cellStyle name="Normal 4 2 3 4 5 5 2 2 2 3" xfId="30520" xr:uid="{00000000-0005-0000-0000-000099390000}"/>
    <cellStyle name="Normal 4 2 3 4 5 5 2 2 3" xfId="37958" xr:uid="{00000000-0005-0000-0000-00009A390000}"/>
    <cellStyle name="Normal 4 2 3 4 5 5 2 2 4" xfId="24548" xr:uid="{00000000-0005-0000-0000-00009B390000}"/>
    <cellStyle name="Normal 4 2 3 4 5 5 2 3" xfId="9598" xr:uid="{00000000-0005-0000-0000-00009C390000}"/>
    <cellStyle name="Normal 4 2 3 4 5 5 2 3 2" xfId="40944" xr:uid="{00000000-0005-0000-0000-00009D390000}"/>
    <cellStyle name="Normal 4 2 3 4 5 5 2 3 3" xfId="27534" xr:uid="{00000000-0005-0000-0000-00009E390000}"/>
    <cellStyle name="Normal 4 2 3 4 5 5 2 4" xfId="20132" xr:uid="{00000000-0005-0000-0000-00009F390000}"/>
    <cellStyle name="Normal 4 2 3 4 5 5 2 5" xfId="34974" xr:uid="{00000000-0005-0000-0000-0000A0390000}"/>
    <cellStyle name="Normal 4 2 3 4 5 5 2 6" xfId="17146" xr:uid="{00000000-0005-0000-0000-0000A1390000}"/>
    <cellStyle name="Normal 4 2 3 4 5 5 3" xfId="5616" xr:uid="{00000000-0005-0000-0000-0000A2390000}"/>
    <cellStyle name="Normal 4 2 3 4 5 5 3 2" xfId="11649" xr:uid="{00000000-0005-0000-0000-0000A3390000}"/>
    <cellStyle name="Normal 4 2 3 4 5 5 3 2 2" xfId="42934" xr:uid="{00000000-0005-0000-0000-0000A4390000}"/>
    <cellStyle name="Normal 4 2 3 4 5 5 3 2 3" xfId="29524" xr:uid="{00000000-0005-0000-0000-0000A5390000}"/>
    <cellStyle name="Normal 4 2 3 4 5 5 3 3" xfId="23552" xr:uid="{00000000-0005-0000-0000-0000A6390000}"/>
    <cellStyle name="Normal 4 2 3 4 5 5 3 4" xfId="33978" xr:uid="{00000000-0005-0000-0000-0000A7390000}"/>
    <cellStyle name="Normal 4 2 3 4 5 5 3 5" xfId="16150" xr:uid="{00000000-0005-0000-0000-0000A8390000}"/>
    <cellStyle name="Normal 4 2 3 4 5 5 4" xfId="3625" xr:uid="{00000000-0005-0000-0000-0000A9390000}"/>
    <cellStyle name="Normal 4 2 3 4 5 5 4 2" xfId="36404" xr:uid="{00000000-0005-0000-0000-0000AA390000}"/>
    <cellStyle name="Normal 4 2 3 4 5 5 4 3" xfId="21562" xr:uid="{00000000-0005-0000-0000-0000AB390000}"/>
    <cellStyle name="Normal 4 2 3 4 5 5 5" xfId="8602" xr:uid="{00000000-0005-0000-0000-0000AC390000}"/>
    <cellStyle name="Normal 4 2 3 4 5 5 5 2" xfId="39948" xr:uid="{00000000-0005-0000-0000-0000AD390000}"/>
    <cellStyle name="Normal 4 2 3 4 5 5 5 3" xfId="26538" xr:uid="{00000000-0005-0000-0000-0000AE390000}"/>
    <cellStyle name="Normal 4 2 3 4 5 5 6" xfId="19136" xr:uid="{00000000-0005-0000-0000-0000AF390000}"/>
    <cellStyle name="Normal 4 2 3 4 5 5 7" xfId="31988" xr:uid="{00000000-0005-0000-0000-0000B0390000}"/>
    <cellStyle name="Normal 4 2 3 4 5 5 8" xfId="14160" xr:uid="{00000000-0005-0000-0000-0000B1390000}"/>
    <cellStyle name="Normal 4 2 3 4 5 6" xfId="1839" xr:uid="{00000000-0005-0000-0000-0000B2390000}"/>
    <cellStyle name="Normal 4 2 3 4 5 6 2" xfId="6257" xr:uid="{00000000-0005-0000-0000-0000B3390000}"/>
    <cellStyle name="Normal 4 2 3 4 5 6 2 2" xfId="12290" xr:uid="{00000000-0005-0000-0000-0000B4390000}"/>
    <cellStyle name="Normal 4 2 3 4 5 6 2 2 2" xfId="43575" xr:uid="{00000000-0005-0000-0000-0000B5390000}"/>
    <cellStyle name="Normal 4 2 3 4 5 6 2 2 3" xfId="30165" xr:uid="{00000000-0005-0000-0000-0000B6390000}"/>
    <cellStyle name="Normal 4 2 3 4 5 6 2 3" xfId="37603" xr:uid="{00000000-0005-0000-0000-0000B7390000}"/>
    <cellStyle name="Normal 4 2 3 4 5 6 2 4" xfId="24193" xr:uid="{00000000-0005-0000-0000-0000B8390000}"/>
    <cellStyle name="Normal 4 2 3 4 5 6 3" xfId="9243" xr:uid="{00000000-0005-0000-0000-0000B9390000}"/>
    <cellStyle name="Normal 4 2 3 4 5 6 3 2" xfId="40589" xr:uid="{00000000-0005-0000-0000-0000BA390000}"/>
    <cellStyle name="Normal 4 2 3 4 5 6 3 3" xfId="27179" xr:uid="{00000000-0005-0000-0000-0000BB390000}"/>
    <cellStyle name="Normal 4 2 3 4 5 6 4" xfId="19777" xr:uid="{00000000-0005-0000-0000-0000BC390000}"/>
    <cellStyle name="Normal 4 2 3 4 5 6 5" xfId="34619" xr:uid="{00000000-0005-0000-0000-0000BD390000}"/>
    <cellStyle name="Normal 4 2 3 4 5 6 6" xfId="16791" xr:uid="{00000000-0005-0000-0000-0000BE390000}"/>
    <cellStyle name="Normal 4 2 3 4 5 7" xfId="4620" xr:uid="{00000000-0005-0000-0000-0000BF390000}"/>
    <cellStyle name="Normal 4 2 3 4 5 7 2" xfId="10654" xr:uid="{00000000-0005-0000-0000-0000C0390000}"/>
    <cellStyle name="Normal 4 2 3 4 5 7 2 2" xfId="41941" xr:uid="{00000000-0005-0000-0000-0000C1390000}"/>
    <cellStyle name="Normal 4 2 3 4 5 7 2 3" xfId="28531" xr:uid="{00000000-0005-0000-0000-0000C2390000}"/>
    <cellStyle name="Normal 4 2 3 4 5 7 3" xfId="22557" xr:uid="{00000000-0005-0000-0000-0000C3390000}"/>
    <cellStyle name="Normal 4 2 3 4 5 7 4" xfId="32983" xr:uid="{00000000-0005-0000-0000-0000C4390000}"/>
    <cellStyle name="Normal 4 2 3 4 5 7 5" xfId="15155" xr:uid="{00000000-0005-0000-0000-0000C5390000}"/>
    <cellStyle name="Normal 4 2 3 4 5 8" xfId="3270" xr:uid="{00000000-0005-0000-0000-0000C6390000}"/>
    <cellStyle name="Normal 4 2 3 4 5 8 2" xfId="36049" xr:uid="{00000000-0005-0000-0000-0000C7390000}"/>
    <cellStyle name="Normal 4 2 3 4 5 8 3" xfId="21207" xr:uid="{00000000-0005-0000-0000-0000C8390000}"/>
    <cellStyle name="Normal 4 2 3 4 5 9" xfId="7607" xr:uid="{00000000-0005-0000-0000-0000C9390000}"/>
    <cellStyle name="Normal 4 2 3 4 5 9 2" xfId="38953" xr:uid="{00000000-0005-0000-0000-0000CA390000}"/>
    <cellStyle name="Normal 4 2 3 4 5 9 3" xfId="25543" xr:uid="{00000000-0005-0000-0000-0000CB390000}"/>
    <cellStyle name="Normal 4 2 3 4 6" xfId="467" xr:uid="{00000000-0005-0000-0000-0000CC390000}"/>
    <cellStyle name="Normal 4 2 3 4 6 10" xfId="13907" xr:uid="{00000000-0005-0000-0000-0000CD390000}"/>
    <cellStyle name="Normal 4 2 3 4 6 2" xfId="901" xr:uid="{00000000-0005-0000-0000-0000CE390000}"/>
    <cellStyle name="Normal 4 2 3 4 6 2 2" xfId="2937" xr:uid="{00000000-0005-0000-0000-0000CF390000}"/>
    <cellStyle name="Normal 4 2 3 4 6 2 2 2" xfId="7354" xr:uid="{00000000-0005-0000-0000-0000D0390000}"/>
    <cellStyle name="Normal 4 2 3 4 6 2 2 2 2" xfId="13387" xr:uid="{00000000-0005-0000-0000-0000D1390000}"/>
    <cellStyle name="Normal 4 2 3 4 6 2 2 2 2 2" xfId="44672" xr:uid="{00000000-0005-0000-0000-0000D2390000}"/>
    <cellStyle name="Normal 4 2 3 4 6 2 2 2 2 3" xfId="31262" xr:uid="{00000000-0005-0000-0000-0000D3390000}"/>
    <cellStyle name="Normal 4 2 3 4 6 2 2 2 3" xfId="38700" xr:uid="{00000000-0005-0000-0000-0000D4390000}"/>
    <cellStyle name="Normal 4 2 3 4 6 2 2 2 4" xfId="25290" xr:uid="{00000000-0005-0000-0000-0000D5390000}"/>
    <cellStyle name="Normal 4 2 3 4 6 2 2 3" xfId="10340" xr:uid="{00000000-0005-0000-0000-0000D6390000}"/>
    <cellStyle name="Normal 4 2 3 4 6 2 2 3 2" xfId="41686" xr:uid="{00000000-0005-0000-0000-0000D7390000}"/>
    <cellStyle name="Normal 4 2 3 4 6 2 2 3 3" xfId="28276" xr:uid="{00000000-0005-0000-0000-0000D8390000}"/>
    <cellStyle name="Normal 4 2 3 4 6 2 2 4" xfId="20874" xr:uid="{00000000-0005-0000-0000-0000D9390000}"/>
    <cellStyle name="Normal 4 2 3 4 6 2 2 5" xfId="35716" xr:uid="{00000000-0005-0000-0000-0000DA390000}"/>
    <cellStyle name="Normal 4 2 3 4 6 2 2 6" xfId="17888" xr:uid="{00000000-0005-0000-0000-0000DB390000}"/>
    <cellStyle name="Normal 4 2 3 4 6 2 3" xfId="5362" xr:uid="{00000000-0005-0000-0000-0000DC390000}"/>
    <cellStyle name="Normal 4 2 3 4 6 2 3 2" xfId="11396" xr:uid="{00000000-0005-0000-0000-0000DD390000}"/>
    <cellStyle name="Normal 4 2 3 4 6 2 3 2 2" xfId="42681" xr:uid="{00000000-0005-0000-0000-0000DE390000}"/>
    <cellStyle name="Normal 4 2 3 4 6 2 3 2 3" xfId="29271" xr:uid="{00000000-0005-0000-0000-0000DF390000}"/>
    <cellStyle name="Normal 4 2 3 4 6 2 3 3" xfId="23299" xr:uid="{00000000-0005-0000-0000-0000E0390000}"/>
    <cellStyle name="Normal 4 2 3 4 6 2 3 4" xfId="33725" xr:uid="{00000000-0005-0000-0000-0000E1390000}"/>
    <cellStyle name="Normal 4 2 3 4 6 2 3 5" xfId="15897" xr:uid="{00000000-0005-0000-0000-0000E2390000}"/>
    <cellStyle name="Normal 4 2 3 4 6 2 4" xfId="4367" xr:uid="{00000000-0005-0000-0000-0000E3390000}"/>
    <cellStyle name="Normal 4 2 3 4 6 2 4 2" xfId="37146" xr:uid="{00000000-0005-0000-0000-0000E4390000}"/>
    <cellStyle name="Normal 4 2 3 4 6 2 4 3" xfId="22304" xr:uid="{00000000-0005-0000-0000-0000E5390000}"/>
    <cellStyle name="Normal 4 2 3 4 6 2 5" xfId="8349" xr:uid="{00000000-0005-0000-0000-0000E6390000}"/>
    <cellStyle name="Normal 4 2 3 4 6 2 5 2" xfId="39695" xr:uid="{00000000-0005-0000-0000-0000E7390000}"/>
    <cellStyle name="Normal 4 2 3 4 6 2 5 3" xfId="26285" xr:uid="{00000000-0005-0000-0000-0000E8390000}"/>
    <cellStyle name="Normal 4 2 3 4 6 2 6" xfId="18883" xr:uid="{00000000-0005-0000-0000-0000E9390000}"/>
    <cellStyle name="Normal 4 2 3 4 6 2 7" xfId="32730" xr:uid="{00000000-0005-0000-0000-0000EA390000}"/>
    <cellStyle name="Normal 4 2 3 4 6 2 8" xfId="14902" xr:uid="{00000000-0005-0000-0000-0000EB390000}"/>
    <cellStyle name="Normal 4 2 3 4 6 3" xfId="1506" xr:uid="{00000000-0005-0000-0000-0000EC390000}"/>
    <cellStyle name="Normal 4 2 3 4 6 3 2" xfId="2503" xr:uid="{00000000-0005-0000-0000-0000ED390000}"/>
    <cellStyle name="Normal 4 2 3 4 6 3 2 2" xfId="6920" xr:uid="{00000000-0005-0000-0000-0000EE390000}"/>
    <cellStyle name="Normal 4 2 3 4 6 3 2 2 2" xfId="12953" xr:uid="{00000000-0005-0000-0000-0000EF390000}"/>
    <cellStyle name="Normal 4 2 3 4 6 3 2 2 2 2" xfId="44238" xr:uid="{00000000-0005-0000-0000-0000F0390000}"/>
    <cellStyle name="Normal 4 2 3 4 6 3 2 2 2 3" xfId="30828" xr:uid="{00000000-0005-0000-0000-0000F1390000}"/>
    <cellStyle name="Normal 4 2 3 4 6 3 2 2 3" xfId="38266" xr:uid="{00000000-0005-0000-0000-0000F2390000}"/>
    <cellStyle name="Normal 4 2 3 4 6 3 2 2 4" xfId="24856" xr:uid="{00000000-0005-0000-0000-0000F3390000}"/>
    <cellStyle name="Normal 4 2 3 4 6 3 2 3" xfId="9906" xr:uid="{00000000-0005-0000-0000-0000F4390000}"/>
    <cellStyle name="Normal 4 2 3 4 6 3 2 3 2" xfId="41252" xr:uid="{00000000-0005-0000-0000-0000F5390000}"/>
    <cellStyle name="Normal 4 2 3 4 6 3 2 3 3" xfId="27842" xr:uid="{00000000-0005-0000-0000-0000F6390000}"/>
    <cellStyle name="Normal 4 2 3 4 6 3 2 4" xfId="20440" xr:uid="{00000000-0005-0000-0000-0000F7390000}"/>
    <cellStyle name="Normal 4 2 3 4 6 3 2 5" xfId="35282" xr:uid="{00000000-0005-0000-0000-0000F8390000}"/>
    <cellStyle name="Normal 4 2 3 4 6 3 2 6" xfId="17454" xr:uid="{00000000-0005-0000-0000-0000F9390000}"/>
    <cellStyle name="Normal 4 2 3 4 6 3 3" xfId="5924" xr:uid="{00000000-0005-0000-0000-0000FA390000}"/>
    <cellStyle name="Normal 4 2 3 4 6 3 3 2" xfId="11957" xr:uid="{00000000-0005-0000-0000-0000FB390000}"/>
    <cellStyle name="Normal 4 2 3 4 6 3 3 2 2" xfId="43242" xr:uid="{00000000-0005-0000-0000-0000FC390000}"/>
    <cellStyle name="Normal 4 2 3 4 6 3 3 2 3" xfId="29832" xr:uid="{00000000-0005-0000-0000-0000FD390000}"/>
    <cellStyle name="Normal 4 2 3 4 6 3 3 3" xfId="23860" xr:uid="{00000000-0005-0000-0000-0000FE390000}"/>
    <cellStyle name="Normal 4 2 3 4 6 3 3 4" xfId="34286" xr:uid="{00000000-0005-0000-0000-0000FF390000}"/>
    <cellStyle name="Normal 4 2 3 4 6 3 3 5" xfId="16458" xr:uid="{00000000-0005-0000-0000-0000003A0000}"/>
    <cellStyle name="Normal 4 2 3 4 6 3 4" xfId="3933" xr:uid="{00000000-0005-0000-0000-0000013A0000}"/>
    <cellStyle name="Normal 4 2 3 4 6 3 4 2" xfId="36712" xr:uid="{00000000-0005-0000-0000-0000023A0000}"/>
    <cellStyle name="Normal 4 2 3 4 6 3 4 3" xfId="21870" xr:uid="{00000000-0005-0000-0000-0000033A0000}"/>
    <cellStyle name="Normal 4 2 3 4 6 3 5" xfId="8910" xr:uid="{00000000-0005-0000-0000-0000043A0000}"/>
    <cellStyle name="Normal 4 2 3 4 6 3 5 2" xfId="40256" xr:uid="{00000000-0005-0000-0000-0000053A0000}"/>
    <cellStyle name="Normal 4 2 3 4 6 3 5 3" xfId="26846" xr:uid="{00000000-0005-0000-0000-0000063A0000}"/>
    <cellStyle name="Normal 4 2 3 4 6 3 6" xfId="19444" xr:uid="{00000000-0005-0000-0000-0000073A0000}"/>
    <cellStyle name="Normal 4 2 3 4 6 3 7" xfId="32296" xr:uid="{00000000-0005-0000-0000-0000083A0000}"/>
    <cellStyle name="Normal 4 2 3 4 6 3 8" xfId="14468" xr:uid="{00000000-0005-0000-0000-0000093A0000}"/>
    <cellStyle name="Normal 4 2 3 4 6 4" xfId="1941" xr:uid="{00000000-0005-0000-0000-00000A3A0000}"/>
    <cellStyle name="Normal 4 2 3 4 6 4 2" xfId="6359" xr:uid="{00000000-0005-0000-0000-00000B3A0000}"/>
    <cellStyle name="Normal 4 2 3 4 6 4 2 2" xfId="12392" xr:uid="{00000000-0005-0000-0000-00000C3A0000}"/>
    <cellStyle name="Normal 4 2 3 4 6 4 2 2 2" xfId="43677" xr:uid="{00000000-0005-0000-0000-00000D3A0000}"/>
    <cellStyle name="Normal 4 2 3 4 6 4 2 2 3" xfId="30267" xr:uid="{00000000-0005-0000-0000-00000E3A0000}"/>
    <cellStyle name="Normal 4 2 3 4 6 4 2 3" xfId="37705" xr:uid="{00000000-0005-0000-0000-00000F3A0000}"/>
    <cellStyle name="Normal 4 2 3 4 6 4 2 4" xfId="24295" xr:uid="{00000000-0005-0000-0000-0000103A0000}"/>
    <cellStyle name="Normal 4 2 3 4 6 4 3" xfId="9345" xr:uid="{00000000-0005-0000-0000-0000113A0000}"/>
    <cellStyle name="Normal 4 2 3 4 6 4 3 2" xfId="40691" xr:uid="{00000000-0005-0000-0000-0000123A0000}"/>
    <cellStyle name="Normal 4 2 3 4 6 4 3 3" xfId="27281" xr:uid="{00000000-0005-0000-0000-0000133A0000}"/>
    <cellStyle name="Normal 4 2 3 4 6 4 4" xfId="19879" xr:uid="{00000000-0005-0000-0000-0000143A0000}"/>
    <cellStyle name="Normal 4 2 3 4 6 4 5" xfId="34721" xr:uid="{00000000-0005-0000-0000-0000153A0000}"/>
    <cellStyle name="Normal 4 2 3 4 6 4 6" xfId="16893" xr:uid="{00000000-0005-0000-0000-0000163A0000}"/>
    <cellStyle name="Normal 4 2 3 4 6 5" xfId="4928" xr:uid="{00000000-0005-0000-0000-0000173A0000}"/>
    <cellStyle name="Normal 4 2 3 4 6 5 2" xfId="10963" xr:uid="{00000000-0005-0000-0000-0000183A0000}"/>
    <cellStyle name="Normal 4 2 3 4 6 5 2 2" xfId="42248" xr:uid="{00000000-0005-0000-0000-0000193A0000}"/>
    <cellStyle name="Normal 4 2 3 4 6 5 2 3" xfId="28838" xr:uid="{00000000-0005-0000-0000-00001A3A0000}"/>
    <cellStyle name="Normal 4 2 3 4 6 5 3" xfId="22865" xr:uid="{00000000-0005-0000-0000-00001B3A0000}"/>
    <cellStyle name="Normal 4 2 3 4 6 5 4" xfId="33291" xr:uid="{00000000-0005-0000-0000-00001C3A0000}"/>
    <cellStyle name="Normal 4 2 3 4 6 5 5" xfId="15463" xr:uid="{00000000-0005-0000-0000-00001D3A0000}"/>
    <cellStyle name="Normal 4 2 3 4 6 6" xfId="3372" xr:uid="{00000000-0005-0000-0000-00001E3A0000}"/>
    <cellStyle name="Normal 4 2 3 4 6 6 2" xfId="36151" xr:uid="{00000000-0005-0000-0000-00001F3A0000}"/>
    <cellStyle name="Normal 4 2 3 4 6 6 3" xfId="21309" xr:uid="{00000000-0005-0000-0000-0000203A0000}"/>
    <cellStyle name="Normal 4 2 3 4 6 7" xfId="7915" xr:uid="{00000000-0005-0000-0000-0000213A0000}"/>
    <cellStyle name="Normal 4 2 3 4 6 7 2" xfId="39261" xr:uid="{00000000-0005-0000-0000-0000223A0000}"/>
    <cellStyle name="Normal 4 2 3 4 6 7 3" xfId="25851" xr:uid="{00000000-0005-0000-0000-0000233A0000}"/>
    <cellStyle name="Normal 4 2 3 4 6 8" xfId="18449" xr:uid="{00000000-0005-0000-0000-0000243A0000}"/>
    <cellStyle name="Normal 4 2 3 4 6 9" xfId="31735" xr:uid="{00000000-0005-0000-0000-0000253A0000}"/>
    <cellStyle name="Normal 4 2 3 4 7" xfId="557" xr:uid="{00000000-0005-0000-0000-0000263A0000}"/>
    <cellStyle name="Normal 4 2 3 4 7 10" xfId="13997" xr:uid="{00000000-0005-0000-0000-0000273A0000}"/>
    <cellStyle name="Normal 4 2 3 4 7 2" xfId="991" xr:uid="{00000000-0005-0000-0000-0000283A0000}"/>
    <cellStyle name="Normal 4 2 3 4 7 2 2" xfId="3027" xr:uid="{00000000-0005-0000-0000-0000293A0000}"/>
    <cellStyle name="Normal 4 2 3 4 7 2 2 2" xfId="7444" xr:uid="{00000000-0005-0000-0000-00002A3A0000}"/>
    <cellStyle name="Normal 4 2 3 4 7 2 2 2 2" xfId="13477" xr:uid="{00000000-0005-0000-0000-00002B3A0000}"/>
    <cellStyle name="Normal 4 2 3 4 7 2 2 2 2 2" xfId="44762" xr:uid="{00000000-0005-0000-0000-00002C3A0000}"/>
    <cellStyle name="Normal 4 2 3 4 7 2 2 2 2 3" xfId="31352" xr:uid="{00000000-0005-0000-0000-00002D3A0000}"/>
    <cellStyle name="Normal 4 2 3 4 7 2 2 2 3" xfId="38790" xr:uid="{00000000-0005-0000-0000-00002E3A0000}"/>
    <cellStyle name="Normal 4 2 3 4 7 2 2 2 4" xfId="25380" xr:uid="{00000000-0005-0000-0000-00002F3A0000}"/>
    <cellStyle name="Normal 4 2 3 4 7 2 2 3" xfId="10430" xr:uid="{00000000-0005-0000-0000-0000303A0000}"/>
    <cellStyle name="Normal 4 2 3 4 7 2 2 3 2" xfId="41776" xr:uid="{00000000-0005-0000-0000-0000313A0000}"/>
    <cellStyle name="Normal 4 2 3 4 7 2 2 3 3" xfId="28366" xr:uid="{00000000-0005-0000-0000-0000323A0000}"/>
    <cellStyle name="Normal 4 2 3 4 7 2 2 4" xfId="20964" xr:uid="{00000000-0005-0000-0000-0000333A0000}"/>
    <cellStyle name="Normal 4 2 3 4 7 2 2 5" xfId="35806" xr:uid="{00000000-0005-0000-0000-0000343A0000}"/>
    <cellStyle name="Normal 4 2 3 4 7 2 2 6" xfId="17978" xr:uid="{00000000-0005-0000-0000-0000353A0000}"/>
    <cellStyle name="Normal 4 2 3 4 7 2 3" xfId="5452" xr:uid="{00000000-0005-0000-0000-0000363A0000}"/>
    <cellStyle name="Normal 4 2 3 4 7 2 3 2" xfId="11486" xr:uid="{00000000-0005-0000-0000-0000373A0000}"/>
    <cellStyle name="Normal 4 2 3 4 7 2 3 2 2" xfId="42771" xr:uid="{00000000-0005-0000-0000-0000383A0000}"/>
    <cellStyle name="Normal 4 2 3 4 7 2 3 2 3" xfId="29361" xr:uid="{00000000-0005-0000-0000-0000393A0000}"/>
    <cellStyle name="Normal 4 2 3 4 7 2 3 3" xfId="23389" xr:uid="{00000000-0005-0000-0000-00003A3A0000}"/>
    <cellStyle name="Normal 4 2 3 4 7 2 3 4" xfId="33815" xr:uid="{00000000-0005-0000-0000-00003B3A0000}"/>
    <cellStyle name="Normal 4 2 3 4 7 2 3 5" xfId="15987" xr:uid="{00000000-0005-0000-0000-00003C3A0000}"/>
    <cellStyle name="Normal 4 2 3 4 7 2 4" xfId="4457" xr:uid="{00000000-0005-0000-0000-00003D3A0000}"/>
    <cellStyle name="Normal 4 2 3 4 7 2 4 2" xfId="37236" xr:uid="{00000000-0005-0000-0000-00003E3A0000}"/>
    <cellStyle name="Normal 4 2 3 4 7 2 4 3" xfId="22394" xr:uid="{00000000-0005-0000-0000-00003F3A0000}"/>
    <cellStyle name="Normal 4 2 3 4 7 2 5" xfId="8439" xr:uid="{00000000-0005-0000-0000-0000403A0000}"/>
    <cellStyle name="Normal 4 2 3 4 7 2 5 2" xfId="39785" xr:uid="{00000000-0005-0000-0000-0000413A0000}"/>
    <cellStyle name="Normal 4 2 3 4 7 2 5 3" xfId="26375" xr:uid="{00000000-0005-0000-0000-0000423A0000}"/>
    <cellStyle name="Normal 4 2 3 4 7 2 6" xfId="18973" xr:uid="{00000000-0005-0000-0000-0000433A0000}"/>
    <cellStyle name="Normal 4 2 3 4 7 2 7" xfId="32820" xr:uid="{00000000-0005-0000-0000-0000443A0000}"/>
    <cellStyle name="Normal 4 2 3 4 7 2 8" xfId="14992" xr:uid="{00000000-0005-0000-0000-0000453A0000}"/>
    <cellStyle name="Normal 4 2 3 4 7 3" xfId="1596" xr:uid="{00000000-0005-0000-0000-0000463A0000}"/>
    <cellStyle name="Normal 4 2 3 4 7 3 2" xfId="2593" xr:uid="{00000000-0005-0000-0000-0000473A0000}"/>
    <cellStyle name="Normal 4 2 3 4 7 3 2 2" xfId="7010" xr:uid="{00000000-0005-0000-0000-0000483A0000}"/>
    <cellStyle name="Normal 4 2 3 4 7 3 2 2 2" xfId="13043" xr:uid="{00000000-0005-0000-0000-0000493A0000}"/>
    <cellStyle name="Normal 4 2 3 4 7 3 2 2 2 2" xfId="44328" xr:uid="{00000000-0005-0000-0000-00004A3A0000}"/>
    <cellStyle name="Normal 4 2 3 4 7 3 2 2 2 3" xfId="30918" xr:uid="{00000000-0005-0000-0000-00004B3A0000}"/>
    <cellStyle name="Normal 4 2 3 4 7 3 2 2 3" xfId="38356" xr:uid="{00000000-0005-0000-0000-00004C3A0000}"/>
    <cellStyle name="Normal 4 2 3 4 7 3 2 2 4" xfId="24946" xr:uid="{00000000-0005-0000-0000-00004D3A0000}"/>
    <cellStyle name="Normal 4 2 3 4 7 3 2 3" xfId="9996" xr:uid="{00000000-0005-0000-0000-00004E3A0000}"/>
    <cellStyle name="Normal 4 2 3 4 7 3 2 3 2" xfId="41342" xr:uid="{00000000-0005-0000-0000-00004F3A0000}"/>
    <cellStyle name="Normal 4 2 3 4 7 3 2 3 3" xfId="27932" xr:uid="{00000000-0005-0000-0000-0000503A0000}"/>
    <cellStyle name="Normal 4 2 3 4 7 3 2 4" xfId="20530" xr:uid="{00000000-0005-0000-0000-0000513A0000}"/>
    <cellStyle name="Normal 4 2 3 4 7 3 2 5" xfId="35372" xr:uid="{00000000-0005-0000-0000-0000523A0000}"/>
    <cellStyle name="Normal 4 2 3 4 7 3 2 6" xfId="17544" xr:uid="{00000000-0005-0000-0000-0000533A0000}"/>
    <cellStyle name="Normal 4 2 3 4 7 3 3" xfId="6014" xr:uid="{00000000-0005-0000-0000-0000543A0000}"/>
    <cellStyle name="Normal 4 2 3 4 7 3 3 2" xfId="12047" xr:uid="{00000000-0005-0000-0000-0000553A0000}"/>
    <cellStyle name="Normal 4 2 3 4 7 3 3 2 2" xfId="43332" xr:uid="{00000000-0005-0000-0000-0000563A0000}"/>
    <cellStyle name="Normal 4 2 3 4 7 3 3 2 3" xfId="29922" xr:uid="{00000000-0005-0000-0000-0000573A0000}"/>
    <cellStyle name="Normal 4 2 3 4 7 3 3 3" xfId="23950" xr:uid="{00000000-0005-0000-0000-0000583A0000}"/>
    <cellStyle name="Normal 4 2 3 4 7 3 3 4" xfId="34376" xr:uid="{00000000-0005-0000-0000-0000593A0000}"/>
    <cellStyle name="Normal 4 2 3 4 7 3 3 5" xfId="16548" xr:uid="{00000000-0005-0000-0000-00005A3A0000}"/>
    <cellStyle name="Normal 4 2 3 4 7 3 4" xfId="4023" xr:uid="{00000000-0005-0000-0000-00005B3A0000}"/>
    <cellStyle name="Normal 4 2 3 4 7 3 4 2" xfId="36802" xr:uid="{00000000-0005-0000-0000-00005C3A0000}"/>
    <cellStyle name="Normal 4 2 3 4 7 3 4 3" xfId="21960" xr:uid="{00000000-0005-0000-0000-00005D3A0000}"/>
    <cellStyle name="Normal 4 2 3 4 7 3 5" xfId="9000" xr:uid="{00000000-0005-0000-0000-00005E3A0000}"/>
    <cellStyle name="Normal 4 2 3 4 7 3 5 2" xfId="40346" xr:uid="{00000000-0005-0000-0000-00005F3A0000}"/>
    <cellStyle name="Normal 4 2 3 4 7 3 5 3" xfId="26936" xr:uid="{00000000-0005-0000-0000-0000603A0000}"/>
    <cellStyle name="Normal 4 2 3 4 7 3 6" xfId="19534" xr:uid="{00000000-0005-0000-0000-0000613A0000}"/>
    <cellStyle name="Normal 4 2 3 4 7 3 7" xfId="32386" xr:uid="{00000000-0005-0000-0000-0000623A0000}"/>
    <cellStyle name="Normal 4 2 3 4 7 3 8" xfId="14558" xr:uid="{00000000-0005-0000-0000-0000633A0000}"/>
    <cellStyle name="Normal 4 2 3 4 7 4" xfId="2031" xr:uid="{00000000-0005-0000-0000-0000643A0000}"/>
    <cellStyle name="Normal 4 2 3 4 7 4 2" xfId="6449" xr:uid="{00000000-0005-0000-0000-0000653A0000}"/>
    <cellStyle name="Normal 4 2 3 4 7 4 2 2" xfId="12482" xr:uid="{00000000-0005-0000-0000-0000663A0000}"/>
    <cellStyle name="Normal 4 2 3 4 7 4 2 2 2" xfId="43767" xr:uid="{00000000-0005-0000-0000-0000673A0000}"/>
    <cellStyle name="Normal 4 2 3 4 7 4 2 2 3" xfId="30357" xr:uid="{00000000-0005-0000-0000-0000683A0000}"/>
    <cellStyle name="Normal 4 2 3 4 7 4 2 3" xfId="37795" xr:uid="{00000000-0005-0000-0000-0000693A0000}"/>
    <cellStyle name="Normal 4 2 3 4 7 4 2 4" xfId="24385" xr:uid="{00000000-0005-0000-0000-00006A3A0000}"/>
    <cellStyle name="Normal 4 2 3 4 7 4 3" xfId="9435" xr:uid="{00000000-0005-0000-0000-00006B3A0000}"/>
    <cellStyle name="Normal 4 2 3 4 7 4 3 2" xfId="40781" xr:uid="{00000000-0005-0000-0000-00006C3A0000}"/>
    <cellStyle name="Normal 4 2 3 4 7 4 3 3" xfId="27371" xr:uid="{00000000-0005-0000-0000-00006D3A0000}"/>
    <cellStyle name="Normal 4 2 3 4 7 4 4" xfId="19969" xr:uid="{00000000-0005-0000-0000-00006E3A0000}"/>
    <cellStyle name="Normal 4 2 3 4 7 4 5" xfId="34811" xr:uid="{00000000-0005-0000-0000-00006F3A0000}"/>
    <cellStyle name="Normal 4 2 3 4 7 4 6" xfId="16983" xr:uid="{00000000-0005-0000-0000-0000703A0000}"/>
    <cellStyle name="Normal 4 2 3 4 7 5" xfId="5018" xr:uid="{00000000-0005-0000-0000-0000713A0000}"/>
    <cellStyle name="Normal 4 2 3 4 7 5 2" xfId="11053" xr:uid="{00000000-0005-0000-0000-0000723A0000}"/>
    <cellStyle name="Normal 4 2 3 4 7 5 2 2" xfId="42338" xr:uid="{00000000-0005-0000-0000-0000733A0000}"/>
    <cellStyle name="Normal 4 2 3 4 7 5 2 3" xfId="28928" xr:uid="{00000000-0005-0000-0000-0000743A0000}"/>
    <cellStyle name="Normal 4 2 3 4 7 5 3" xfId="22955" xr:uid="{00000000-0005-0000-0000-0000753A0000}"/>
    <cellStyle name="Normal 4 2 3 4 7 5 4" xfId="33381" xr:uid="{00000000-0005-0000-0000-0000763A0000}"/>
    <cellStyle name="Normal 4 2 3 4 7 5 5" xfId="15553" xr:uid="{00000000-0005-0000-0000-0000773A0000}"/>
    <cellStyle name="Normal 4 2 3 4 7 6" xfId="3462" xr:uid="{00000000-0005-0000-0000-0000783A0000}"/>
    <cellStyle name="Normal 4 2 3 4 7 6 2" xfId="36241" xr:uid="{00000000-0005-0000-0000-0000793A0000}"/>
    <cellStyle name="Normal 4 2 3 4 7 6 3" xfId="21399" xr:uid="{00000000-0005-0000-0000-00007A3A0000}"/>
    <cellStyle name="Normal 4 2 3 4 7 7" xfId="8005" xr:uid="{00000000-0005-0000-0000-00007B3A0000}"/>
    <cellStyle name="Normal 4 2 3 4 7 7 2" xfId="39351" xr:uid="{00000000-0005-0000-0000-00007C3A0000}"/>
    <cellStyle name="Normal 4 2 3 4 7 7 3" xfId="25941" xr:uid="{00000000-0005-0000-0000-00007D3A0000}"/>
    <cellStyle name="Normal 4 2 3 4 7 8" xfId="18539" xr:uid="{00000000-0005-0000-0000-00007E3A0000}"/>
    <cellStyle name="Normal 4 2 3 4 7 9" xfId="31825" xr:uid="{00000000-0005-0000-0000-00007F3A0000}"/>
    <cellStyle name="Normal 4 2 3 4 8" xfId="245" xr:uid="{00000000-0005-0000-0000-0000803A0000}"/>
    <cellStyle name="Normal 4 2 3 4 8 2" xfId="1300" xr:uid="{00000000-0005-0000-0000-0000813A0000}"/>
    <cellStyle name="Normal 4 2 3 4 8 2 2" xfId="5718" xr:uid="{00000000-0005-0000-0000-0000823A0000}"/>
    <cellStyle name="Normal 4 2 3 4 8 2 2 2" xfId="11751" xr:uid="{00000000-0005-0000-0000-0000833A0000}"/>
    <cellStyle name="Normal 4 2 3 4 8 2 2 2 2" xfId="43036" xr:uid="{00000000-0005-0000-0000-0000843A0000}"/>
    <cellStyle name="Normal 4 2 3 4 8 2 2 2 3" xfId="29626" xr:uid="{00000000-0005-0000-0000-0000853A0000}"/>
    <cellStyle name="Normal 4 2 3 4 8 2 2 3" xfId="37375" xr:uid="{00000000-0005-0000-0000-0000863A0000}"/>
    <cellStyle name="Normal 4 2 3 4 8 2 2 4" xfId="23654" xr:uid="{00000000-0005-0000-0000-0000873A0000}"/>
    <cellStyle name="Normal 4 2 3 4 8 2 3" xfId="8704" xr:uid="{00000000-0005-0000-0000-0000883A0000}"/>
    <cellStyle name="Normal 4 2 3 4 8 2 3 2" xfId="40050" xr:uid="{00000000-0005-0000-0000-0000893A0000}"/>
    <cellStyle name="Normal 4 2 3 4 8 2 3 3" xfId="26640" xr:uid="{00000000-0005-0000-0000-00008A3A0000}"/>
    <cellStyle name="Normal 4 2 3 4 8 2 4" xfId="19238" xr:uid="{00000000-0005-0000-0000-00008B3A0000}"/>
    <cellStyle name="Normal 4 2 3 4 8 2 5" xfId="34080" xr:uid="{00000000-0005-0000-0000-00008C3A0000}"/>
    <cellStyle name="Normal 4 2 3 4 8 2 6" xfId="16252" xr:uid="{00000000-0005-0000-0000-00008D3A0000}"/>
    <cellStyle name="Normal 4 2 3 4 8 3" xfId="2297" xr:uid="{00000000-0005-0000-0000-00008E3A0000}"/>
    <cellStyle name="Normal 4 2 3 4 8 3 2" xfId="6714" xr:uid="{00000000-0005-0000-0000-00008F3A0000}"/>
    <cellStyle name="Normal 4 2 3 4 8 3 2 2" xfId="12747" xr:uid="{00000000-0005-0000-0000-0000903A0000}"/>
    <cellStyle name="Normal 4 2 3 4 8 3 2 2 2" xfId="44032" xr:uid="{00000000-0005-0000-0000-0000913A0000}"/>
    <cellStyle name="Normal 4 2 3 4 8 3 2 2 3" xfId="30622" xr:uid="{00000000-0005-0000-0000-0000923A0000}"/>
    <cellStyle name="Normal 4 2 3 4 8 3 2 3" xfId="38060" xr:uid="{00000000-0005-0000-0000-0000933A0000}"/>
    <cellStyle name="Normal 4 2 3 4 8 3 2 4" xfId="24650" xr:uid="{00000000-0005-0000-0000-0000943A0000}"/>
    <cellStyle name="Normal 4 2 3 4 8 3 3" xfId="9700" xr:uid="{00000000-0005-0000-0000-0000953A0000}"/>
    <cellStyle name="Normal 4 2 3 4 8 3 3 2" xfId="41046" xr:uid="{00000000-0005-0000-0000-0000963A0000}"/>
    <cellStyle name="Normal 4 2 3 4 8 3 3 3" xfId="27636" xr:uid="{00000000-0005-0000-0000-0000973A0000}"/>
    <cellStyle name="Normal 4 2 3 4 8 3 4" xfId="20234" xr:uid="{00000000-0005-0000-0000-0000983A0000}"/>
    <cellStyle name="Normal 4 2 3 4 8 3 5" xfId="35076" xr:uid="{00000000-0005-0000-0000-0000993A0000}"/>
    <cellStyle name="Normal 4 2 3 4 8 3 6" xfId="17248" xr:uid="{00000000-0005-0000-0000-00009A3A0000}"/>
    <cellStyle name="Normal 4 2 3 4 8 4" xfId="4722" xr:uid="{00000000-0005-0000-0000-00009B3A0000}"/>
    <cellStyle name="Normal 4 2 3 4 8 4 2" xfId="10756" xr:uid="{00000000-0005-0000-0000-00009C3A0000}"/>
    <cellStyle name="Normal 4 2 3 4 8 4 2 2" xfId="42043" xr:uid="{00000000-0005-0000-0000-00009D3A0000}"/>
    <cellStyle name="Normal 4 2 3 4 8 4 2 3" xfId="28633" xr:uid="{00000000-0005-0000-0000-00009E3A0000}"/>
    <cellStyle name="Normal 4 2 3 4 8 4 3" xfId="22659" xr:uid="{00000000-0005-0000-0000-00009F3A0000}"/>
    <cellStyle name="Normal 4 2 3 4 8 4 4" xfId="33085" xr:uid="{00000000-0005-0000-0000-0000A03A0000}"/>
    <cellStyle name="Normal 4 2 3 4 8 4 5" xfId="15257" xr:uid="{00000000-0005-0000-0000-0000A13A0000}"/>
    <cellStyle name="Normal 4 2 3 4 8 5" xfId="3727" xr:uid="{00000000-0005-0000-0000-0000A23A0000}"/>
    <cellStyle name="Normal 4 2 3 4 8 5 2" xfId="36506" xr:uid="{00000000-0005-0000-0000-0000A33A0000}"/>
    <cellStyle name="Normal 4 2 3 4 8 5 3" xfId="21664" xr:uid="{00000000-0005-0000-0000-0000A43A0000}"/>
    <cellStyle name="Normal 4 2 3 4 8 6" xfId="7709" xr:uid="{00000000-0005-0000-0000-0000A53A0000}"/>
    <cellStyle name="Normal 4 2 3 4 8 6 2" xfId="39055" xr:uid="{00000000-0005-0000-0000-0000A63A0000}"/>
    <cellStyle name="Normal 4 2 3 4 8 6 3" xfId="25645" xr:uid="{00000000-0005-0000-0000-0000A73A0000}"/>
    <cellStyle name="Normal 4 2 3 4 8 7" xfId="18243" xr:uid="{00000000-0005-0000-0000-0000A83A0000}"/>
    <cellStyle name="Normal 4 2 3 4 8 8" xfId="32090" xr:uid="{00000000-0005-0000-0000-0000A93A0000}"/>
    <cellStyle name="Normal 4 2 3 4 8 9" xfId="14262" xr:uid="{00000000-0005-0000-0000-0000AA3A0000}"/>
    <cellStyle name="Normal 4 2 3 4 9" xfId="695" xr:uid="{00000000-0005-0000-0000-0000AB3A0000}"/>
    <cellStyle name="Normal 4 2 3 4 9 2" xfId="2731" xr:uid="{00000000-0005-0000-0000-0000AC3A0000}"/>
    <cellStyle name="Normal 4 2 3 4 9 2 2" xfId="7148" xr:uid="{00000000-0005-0000-0000-0000AD3A0000}"/>
    <cellStyle name="Normal 4 2 3 4 9 2 2 2" xfId="13181" xr:uid="{00000000-0005-0000-0000-0000AE3A0000}"/>
    <cellStyle name="Normal 4 2 3 4 9 2 2 2 2" xfId="44466" xr:uid="{00000000-0005-0000-0000-0000AF3A0000}"/>
    <cellStyle name="Normal 4 2 3 4 9 2 2 2 3" xfId="31056" xr:uid="{00000000-0005-0000-0000-0000B03A0000}"/>
    <cellStyle name="Normal 4 2 3 4 9 2 2 3" xfId="38494" xr:uid="{00000000-0005-0000-0000-0000B13A0000}"/>
    <cellStyle name="Normal 4 2 3 4 9 2 2 4" xfId="25084" xr:uid="{00000000-0005-0000-0000-0000B23A0000}"/>
    <cellStyle name="Normal 4 2 3 4 9 2 3" xfId="10134" xr:uid="{00000000-0005-0000-0000-0000B33A0000}"/>
    <cellStyle name="Normal 4 2 3 4 9 2 3 2" xfId="41480" xr:uid="{00000000-0005-0000-0000-0000B43A0000}"/>
    <cellStyle name="Normal 4 2 3 4 9 2 3 3" xfId="28070" xr:uid="{00000000-0005-0000-0000-0000B53A0000}"/>
    <cellStyle name="Normal 4 2 3 4 9 2 4" xfId="20668" xr:uid="{00000000-0005-0000-0000-0000B63A0000}"/>
    <cellStyle name="Normal 4 2 3 4 9 2 5" xfId="35510" xr:uid="{00000000-0005-0000-0000-0000B73A0000}"/>
    <cellStyle name="Normal 4 2 3 4 9 2 6" xfId="17682" xr:uid="{00000000-0005-0000-0000-0000B83A0000}"/>
    <cellStyle name="Normal 4 2 3 4 9 3" xfId="5156" xr:uid="{00000000-0005-0000-0000-0000B93A0000}"/>
    <cellStyle name="Normal 4 2 3 4 9 3 2" xfId="11191" xr:uid="{00000000-0005-0000-0000-0000BA3A0000}"/>
    <cellStyle name="Normal 4 2 3 4 9 3 2 2" xfId="42476" xr:uid="{00000000-0005-0000-0000-0000BB3A0000}"/>
    <cellStyle name="Normal 4 2 3 4 9 3 2 3" xfId="29066" xr:uid="{00000000-0005-0000-0000-0000BC3A0000}"/>
    <cellStyle name="Normal 4 2 3 4 9 3 3" xfId="23093" xr:uid="{00000000-0005-0000-0000-0000BD3A0000}"/>
    <cellStyle name="Normal 4 2 3 4 9 3 4" xfId="33519" xr:uid="{00000000-0005-0000-0000-0000BE3A0000}"/>
    <cellStyle name="Normal 4 2 3 4 9 3 5" xfId="15691" xr:uid="{00000000-0005-0000-0000-0000BF3A0000}"/>
    <cellStyle name="Normal 4 2 3 4 9 4" xfId="4161" xr:uid="{00000000-0005-0000-0000-0000C03A0000}"/>
    <cellStyle name="Normal 4 2 3 4 9 4 2" xfId="36940" xr:uid="{00000000-0005-0000-0000-0000C13A0000}"/>
    <cellStyle name="Normal 4 2 3 4 9 4 3" xfId="22098" xr:uid="{00000000-0005-0000-0000-0000C23A0000}"/>
    <cellStyle name="Normal 4 2 3 4 9 5" xfId="8143" xr:uid="{00000000-0005-0000-0000-0000C33A0000}"/>
    <cellStyle name="Normal 4 2 3 4 9 5 2" xfId="39489" xr:uid="{00000000-0005-0000-0000-0000C43A0000}"/>
    <cellStyle name="Normal 4 2 3 4 9 5 3" xfId="26079" xr:uid="{00000000-0005-0000-0000-0000C53A0000}"/>
    <cellStyle name="Normal 4 2 3 4 9 6" xfId="18677" xr:uid="{00000000-0005-0000-0000-0000C63A0000}"/>
    <cellStyle name="Normal 4 2 3 4 9 7" xfId="32524" xr:uid="{00000000-0005-0000-0000-0000C73A0000}"/>
    <cellStyle name="Normal 4 2 3 4 9 8" xfId="14696" xr:uid="{00000000-0005-0000-0000-0000C83A0000}"/>
    <cellStyle name="Normal 4 2 3 5" xfId="153" xr:uid="{00000000-0005-0000-0000-0000C93A0000}"/>
    <cellStyle name="Normal 4 2 3 5 10" xfId="3176" xr:uid="{00000000-0005-0000-0000-0000CA3A0000}"/>
    <cellStyle name="Normal 4 2 3 5 10 2" xfId="35955" xr:uid="{00000000-0005-0000-0000-0000CB3A0000}"/>
    <cellStyle name="Normal 4 2 3 5 10 3" xfId="21113" xr:uid="{00000000-0005-0000-0000-0000CC3A0000}"/>
    <cellStyle name="Normal 4 2 3 5 11" xfId="7617" xr:uid="{00000000-0005-0000-0000-0000CD3A0000}"/>
    <cellStyle name="Normal 4 2 3 5 11 2" xfId="38963" xr:uid="{00000000-0005-0000-0000-0000CE3A0000}"/>
    <cellStyle name="Normal 4 2 3 5 11 3" xfId="25553" xr:uid="{00000000-0005-0000-0000-0000CF3A0000}"/>
    <cellStyle name="Normal 4 2 3 5 12" xfId="18151" xr:uid="{00000000-0005-0000-0000-0000D03A0000}"/>
    <cellStyle name="Normal 4 2 3 5 13" xfId="31539" xr:uid="{00000000-0005-0000-0000-0000D13A0000}"/>
    <cellStyle name="Normal 4 2 3 5 14" xfId="13711" xr:uid="{00000000-0005-0000-0000-0000D23A0000}"/>
    <cellStyle name="Normal 4 2 3 5 2" xfId="375" xr:uid="{00000000-0005-0000-0000-0000D33A0000}"/>
    <cellStyle name="Normal 4 2 3 5 2 10" xfId="13815" xr:uid="{00000000-0005-0000-0000-0000D43A0000}"/>
    <cellStyle name="Normal 4 2 3 5 2 2" xfId="809" xr:uid="{00000000-0005-0000-0000-0000D53A0000}"/>
    <cellStyle name="Normal 4 2 3 5 2 2 2" xfId="2845" xr:uid="{00000000-0005-0000-0000-0000D63A0000}"/>
    <cellStyle name="Normal 4 2 3 5 2 2 2 2" xfId="7262" xr:uid="{00000000-0005-0000-0000-0000D73A0000}"/>
    <cellStyle name="Normal 4 2 3 5 2 2 2 2 2" xfId="13295" xr:uid="{00000000-0005-0000-0000-0000D83A0000}"/>
    <cellStyle name="Normal 4 2 3 5 2 2 2 2 2 2" xfId="44580" xr:uid="{00000000-0005-0000-0000-0000D93A0000}"/>
    <cellStyle name="Normal 4 2 3 5 2 2 2 2 2 3" xfId="31170" xr:uid="{00000000-0005-0000-0000-0000DA3A0000}"/>
    <cellStyle name="Normal 4 2 3 5 2 2 2 2 3" xfId="38608" xr:uid="{00000000-0005-0000-0000-0000DB3A0000}"/>
    <cellStyle name="Normal 4 2 3 5 2 2 2 2 4" xfId="25198" xr:uid="{00000000-0005-0000-0000-0000DC3A0000}"/>
    <cellStyle name="Normal 4 2 3 5 2 2 2 3" xfId="10248" xr:uid="{00000000-0005-0000-0000-0000DD3A0000}"/>
    <cellStyle name="Normal 4 2 3 5 2 2 2 3 2" xfId="41594" xr:uid="{00000000-0005-0000-0000-0000DE3A0000}"/>
    <cellStyle name="Normal 4 2 3 5 2 2 2 3 3" xfId="28184" xr:uid="{00000000-0005-0000-0000-0000DF3A0000}"/>
    <cellStyle name="Normal 4 2 3 5 2 2 2 4" xfId="20782" xr:uid="{00000000-0005-0000-0000-0000E03A0000}"/>
    <cellStyle name="Normal 4 2 3 5 2 2 2 5" xfId="35624" xr:uid="{00000000-0005-0000-0000-0000E13A0000}"/>
    <cellStyle name="Normal 4 2 3 5 2 2 2 6" xfId="17796" xr:uid="{00000000-0005-0000-0000-0000E23A0000}"/>
    <cellStyle name="Normal 4 2 3 5 2 2 3" xfId="5270" xr:uid="{00000000-0005-0000-0000-0000E33A0000}"/>
    <cellStyle name="Normal 4 2 3 5 2 2 3 2" xfId="11304" xr:uid="{00000000-0005-0000-0000-0000E43A0000}"/>
    <cellStyle name="Normal 4 2 3 5 2 2 3 2 2" xfId="42589" xr:uid="{00000000-0005-0000-0000-0000E53A0000}"/>
    <cellStyle name="Normal 4 2 3 5 2 2 3 2 3" xfId="29179" xr:uid="{00000000-0005-0000-0000-0000E63A0000}"/>
    <cellStyle name="Normal 4 2 3 5 2 2 3 3" xfId="23207" xr:uid="{00000000-0005-0000-0000-0000E73A0000}"/>
    <cellStyle name="Normal 4 2 3 5 2 2 3 4" xfId="33633" xr:uid="{00000000-0005-0000-0000-0000E83A0000}"/>
    <cellStyle name="Normal 4 2 3 5 2 2 3 5" xfId="15805" xr:uid="{00000000-0005-0000-0000-0000E93A0000}"/>
    <cellStyle name="Normal 4 2 3 5 2 2 4" xfId="4275" xr:uid="{00000000-0005-0000-0000-0000EA3A0000}"/>
    <cellStyle name="Normal 4 2 3 5 2 2 4 2" xfId="37054" xr:uid="{00000000-0005-0000-0000-0000EB3A0000}"/>
    <cellStyle name="Normal 4 2 3 5 2 2 4 3" xfId="22212" xr:uid="{00000000-0005-0000-0000-0000EC3A0000}"/>
    <cellStyle name="Normal 4 2 3 5 2 2 5" xfId="8257" xr:uid="{00000000-0005-0000-0000-0000ED3A0000}"/>
    <cellStyle name="Normal 4 2 3 5 2 2 5 2" xfId="39603" xr:uid="{00000000-0005-0000-0000-0000EE3A0000}"/>
    <cellStyle name="Normal 4 2 3 5 2 2 5 3" xfId="26193" xr:uid="{00000000-0005-0000-0000-0000EF3A0000}"/>
    <cellStyle name="Normal 4 2 3 5 2 2 6" xfId="18791" xr:uid="{00000000-0005-0000-0000-0000F03A0000}"/>
    <cellStyle name="Normal 4 2 3 5 2 2 7" xfId="32638" xr:uid="{00000000-0005-0000-0000-0000F13A0000}"/>
    <cellStyle name="Normal 4 2 3 5 2 2 8" xfId="14810" xr:uid="{00000000-0005-0000-0000-0000F23A0000}"/>
    <cellStyle name="Normal 4 2 3 5 2 3" xfId="1414" xr:uid="{00000000-0005-0000-0000-0000F33A0000}"/>
    <cellStyle name="Normal 4 2 3 5 2 3 2" xfId="2411" xr:uid="{00000000-0005-0000-0000-0000F43A0000}"/>
    <cellStyle name="Normal 4 2 3 5 2 3 2 2" xfId="6828" xr:uid="{00000000-0005-0000-0000-0000F53A0000}"/>
    <cellStyle name="Normal 4 2 3 5 2 3 2 2 2" xfId="12861" xr:uid="{00000000-0005-0000-0000-0000F63A0000}"/>
    <cellStyle name="Normal 4 2 3 5 2 3 2 2 2 2" xfId="44146" xr:uid="{00000000-0005-0000-0000-0000F73A0000}"/>
    <cellStyle name="Normal 4 2 3 5 2 3 2 2 2 3" xfId="30736" xr:uid="{00000000-0005-0000-0000-0000F83A0000}"/>
    <cellStyle name="Normal 4 2 3 5 2 3 2 2 3" xfId="38174" xr:uid="{00000000-0005-0000-0000-0000F93A0000}"/>
    <cellStyle name="Normal 4 2 3 5 2 3 2 2 4" xfId="24764" xr:uid="{00000000-0005-0000-0000-0000FA3A0000}"/>
    <cellStyle name="Normal 4 2 3 5 2 3 2 3" xfId="9814" xr:uid="{00000000-0005-0000-0000-0000FB3A0000}"/>
    <cellStyle name="Normal 4 2 3 5 2 3 2 3 2" xfId="41160" xr:uid="{00000000-0005-0000-0000-0000FC3A0000}"/>
    <cellStyle name="Normal 4 2 3 5 2 3 2 3 3" xfId="27750" xr:uid="{00000000-0005-0000-0000-0000FD3A0000}"/>
    <cellStyle name="Normal 4 2 3 5 2 3 2 4" xfId="20348" xr:uid="{00000000-0005-0000-0000-0000FE3A0000}"/>
    <cellStyle name="Normal 4 2 3 5 2 3 2 5" xfId="35190" xr:uid="{00000000-0005-0000-0000-0000FF3A0000}"/>
    <cellStyle name="Normal 4 2 3 5 2 3 2 6" xfId="17362" xr:uid="{00000000-0005-0000-0000-0000003B0000}"/>
    <cellStyle name="Normal 4 2 3 5 2 3 3" xfId="5832" xr:uid="{00000000-0005-0000-0000-0000013B0000}"/>
    <cellStyle name="Normal 4 2 3 5 2 3 3 2" xfId="11865" xr:uid="{00000000-0005-0000-0000-0000023B0000}"/>
    <cellStyle name="Normal 4 2 3 5 2 3 3 2 2" xfId="43150" xr:uid="{00000000-0005-0000-0000-0000033B0000}"/>
    <cellStyle name="Normal 4 2 3 5 2 3 3 2 3" xfId="29740" xr:uid="{00000000-0005-0000-0000-0000043B0000}"/>
    <cellStyle name="Normal 4 2 3 5 2 3 3 3" xfId="23768" xr:uid="{00000000-0005-0000-0000-0000053B0000}"/>
    <cellStyle name="Normal 4 2 3 5 2 3 3 4" xfId="34194" xr:uid="{00000000-0005-0000-0000-0000063B0000}"/>
    <cellStyle name="Normal 4 2 3 5 2 3 3 5" xfId="16366" xr:uid="{00000000-0005-0000-0000-0000073B0000}"/>
    <cellStyle name="Normal 4 2 3 5 2 3 4" xfId="3841" xr:uid="{00000000-0005-0000-0000-0000083B0000}"/>
    <cellStyle name="Normal 4 2 3 5 2 3 4 2" xfId="36620" xr:uid="{00000000-0005-0000-0000-0000093B0000}"/>
    <cellStyle name="Normal 4 2 3 5 2 3 4 3" xfId="21778" xr:uid="{00000000-0005-0000-0000-00000A3B0000}"/>
    <cellStyle name="Normal 4 2 3 5 2 3 5" xfId="8818" xr:uid="{00000000-0005-0000-0000-00000B3B0000}"/>
    <cellStyle name="Normal 4 2 3 5 2 3 5 2" xfId="40164" xr:uid="{00000000-0005-0000-0000-00000C3B0000}"/>
    <cellStyle name="Normal 4 2 3 5 2 3 5 3" xfId="26754" xr:uid="{00000000-0005-0000-0000-00000D3B0000}"/>
    <cellStyle name="Normal 4 2 3 5 2 3 6" xfId="19352" xr:uid="{00000000-0005-0000-0000-00000E3B0000}"/>
    <cellStyle name="Normal 4 2 3 5 2 3 7" xfId="32204" xr:uid="{00000000-0005-0000-0000-00000F3B0000}"/>
    <cellStyle name="Normal 4 2 3 5 2 3 8" xfId="14376" xr:uid="{00000000-0005-0000-0000-0000103B0000}"/>
    <cellStyle name="Normal 4 2 3 5 2 4" xfId="1849" xr:uid="{00000000-0005-0000-0000-0000113B0000}"/>
    <cellStyle name="Normal 4 2 3 5 2 4 2" xfId="6267" xr:uid="{00000000-0005-0000-0000-0000123B0000}"/>
    <cellStyle name="Normal 4 2 3 5 2 4 2 2" xfId="12300" xr:uid="{00000000-0005-0000-0000-0000133B0000}"/>
    <cellStyle name="Normal 4 2 3 5 2 4 2 2 2" xfId="43585" xr:uid="{00000000-0005-0000-0000-0000143B0000}"/>
    <cellStyle name="Normal 4 2 3 5 2 4 2 2 3" xfId="30175" xr:uid="{00000000-0005-0000-0000-0000153B0000}"/>
    <cellStyle name="Normal 4 2 3 5 2 4 2 3" xfId="37613" xr:uid="{00000000-0005-0000-0000-0000163B0000}"/>
    <cellStyle name="Normal 4 2 3 5 2 4 2 4" xfId="24203" xr:uid="{00000000-0005-0000-0000-0000173B0000}"/>
    <cellStyle name="Normal 4 2 3 5 2 4 3" xfId="9253" xr:uid="{00000000-0005-0000-0000-0000183B0000}"/>
    <cellStyle name="Normal 4 2 3 5 2 4 3 2" xfId="40599" xr:uid="{00000000-0005-0000-0000-0000193B0000}"/>
    <cellStyle name="Normal 4 2 3 5 2 4 3 3" xfId="27189" xr:uid="{00000000-0005-0000-0000-00001A3B0000}"/>
    <cellStyle name="Normal 4 2 3 5 2 4 4" xfId="19787" xr:uid="{00000000-0005-0000-0000-00001B3B0000}"/>
    <cellStyle name="Normal 4 2 3 5 2 4 5" xfId="34629" xr:uid="{00000000-0005-0000-0000-00001C3B0000}"/>
    <cellStyle name="Normal 4 2 3 5 2 4 6" xfId="16801" xr:uid="{00000000-0005-0000-0000-00001D3B0000}"/>
    <cellStyle name="Normal 4 2 3 5 2 5" xfId="4836" xr:uid="{00000000-0005-0000-0000-00001E3B0000}"/>
    <cellStyle name="Normal 4 2 3 5 2 5 2" xfId="10871" xr:uid="{00000000-0005-0000-0000-00001F3B0000}"/>
    <cellStyle name="Normal 4 2 3 5 2 5 2 2" xfId="42156" xr:uid="{00000000-0005-0000-0000-0000203B0000}"/>
    <cellStyle name="Normal 4 2 3 5 2 5 2 3" xfId="28746" xr:uid="{00000000-0005-0000-0000-0000213B0000}"/>
    <cellStyle name="Normal 4 2 3 5 2 5 3" xfId="22773" xr:uid="{00000000-0005-0000-0000-0000223B0000}"/>
    <cellStyle name="Normal 4 2 3 5 2 5 4" xfId="33199" xr:uid="{00000000-0005-0000-0000-0000233B0000}"/>
    <cellStyle name="Normal 4 2 3 5 2 5 5" xfId="15371" xr:uid="{00000000-0005-0000-0000-0000243B0000}"/>
    <cellStyle name="Normal 4 2 3 5 2 6" xfId="3280" xr:uid="{00000000-0005-0000-0000-0000253B0000}"/>
    <cellStyle name="Normal 4 2 3 5 2 6 2" xfId="36059" xr:uid="{00000000-0005-0000-0000-0000263B0000}"/>
    <cellStyle name="Normal 4 2 3 5 2 6 3" xfId="21217" xr:uid="{00000000-0005-0000-0000-0000273B0000}"/>
    <cellStyle name="Normal 4 2 3 5 2 7" xfId="7823" xr:uid="{00000000-0005-0000-0000-0000283B0000}"/>
    <cellStyle name="Normal 4 2 3 5 2 7 2" xfId="39169" xr:uid="{00000000-0005-0000-0000-0000293B0000}"/>
    <cellStyle name="Normal 4 2 3 5 2 7 3" xfId="25759" xr:uid="{00000000-0005-0000-0000-00002A3B0000}"/>
    <cellStyle name="Normal 4 2 3 5 2 8" xfId="18357" xr:uid="{00000000-0005-0000-0000-00002B3B0000}"/>
    <cellStyle name="Normal 4 2 3 5 2 9" xfId="31643" xr:uid="{00000000-0005-0000-0000-00002C3B0000}"/>
    <cellStyle name="Normal 4 2 3 5 3" xfId="477" xr:uid="{00000000-0005-0000-0000-00002D3B0000}"/>
    <cellStyle name="Normal 4 2 3 5 3 10" xfId="13917" xr:uid="{00000000-0005-0000-0000-00002E3B0000}"/>
    <cellStyle name="Normal 4 2 3 5 3 2" xfId="911" xr:uid="{00000000-0005-0000-0000-00002F3B0000}"/>
    <cellStyle name="Normal 4 2 3 5 3 2 2" xfId="2947" xr:uid="{00000000-0005-0000-0000-0000303B0000}"/>
    <cellStyle name="Normal 4 2 3 5 3 2 2 2" xfId="7364" xr:uid="{00000000-0005-0000-0000-0000313B0000}"/>
    <cellStyle name="Normal 4 2 3 5 3 2 2 2 2" xfId="13397" xr:uid="{00000000-0005-0000-0000-0000323B0000}"/>
    <cellStyle name="Normal 4 2 3 5 3 2 2 2 2 2" xfId="44682" xr:uid="{00000000-0005-0000-0000-0000333B0000}"/>
    <cellStyle name="Normal 4 2 3 5 3 2 2 2 2 3" xfId="31272" xr:uid="{00000000-0005-0000-0000-0000343B0000}"/>
    <cellStyle name="Normal 4 2 3 5 3 2 2 2 3" xfId="38710" xr:uid="{00000000-0005-0000-0000-0000353B0000}"/>
    <cellStyle name="Normal 4 2 3 5 3 2 2 2 4" xfId="25300" xr:uid="{00000000-0005-0000-0000-0000363B0000}"/>
    <cellStyle name="Normal 4 2 3 5 3 2 2 3" xfId="10350" xr:uid="{00000000-0005-0000-0000-0000373B0000}"/>
    <cellStyle name="Normal 4 2 3 5 3 2 2 3 2" xfId="41696" xr:uid="{00000000-0005-0000-0000-0000383B0000}"/>
    <cellStyle name="Normal 4 2 3 5 3 2 2 3 3" xfId="28286" xr:uid="{00000000-0005-0000-0000-0000393B0000}"/>
    <cellStyle name="Normal 4 2 3 5 3 2 2 4" xfId="20884" xr:uid="{00000000-0005-0000-0000-00003A3B0000}"/>
    <cellStyle name="Normal 4 2 3 5 3 2 2 5" xfId="35726" xr:uid="{00000000-0005-0000-0000-00003B3B0000}"/>
    <cellStyle name="Normal 4 2 3 5 3 2 2 6" xfId="17898" xr:uid="{00000000-0005-0000-0000-00003C3B0000}"/>
    <cellStyle name="Normal 4 2 3 5 3 2 3" xfId="5372" xr:uid="{00000000-0005-0000-0000-00003D3B0000}"/>
    <cellStyle name="Normal 4 2 3 5 3 2 3 2" xfId="11406" xr:uid="{00000000-0005-0000-0000-00003E3B0000}"/>
    <cellStyle name="Normal 4 2 3 5 3 2 3 2 2" xfId="42691" xr:uid="{00000000-0005-0000-0000-00003F3B0000}"/>
    <cellStyle name="Normal 4 2 3 5 3 2 3 2 3" xfId="29281" xr:uid="{00000000-0005-0000-0000-0000403B0000}"/>
    <cellStyle name="Normal 4 2 3 5 3 2 3 3" xfId="23309" xr:uid="{00000000-0005-0000-0000-0000413B0000}"/>
    <cellStyle name="Normal 4 2 3 5 3 2 3 4" xfId="33735" xr:uid="{00000000-0005-0000-0000-0000423B0000}"/>
    <cellStyle name="Normal 4 2 3 5 3 2 3 5" xfId="15907" xr:uid="{00000000-0005-0000-0000-0000433B0000}"/>
    <cellStyle name="Normal 4 2 3 5 3 2 4" xfId="4377" xr:uid="{00000000-0005-0000-0000-0000443B0000}"/>
    <cellStyle name="Normal 4 2 3 5 3 2 4 2" xfId="37156" xr:uid="{00000000-0005-0000-0000-0000453B0000}"/>
    <cellStyle name="Normal 4 2 3 5 3 2 4 3" xfId="22314" xr:uid="{00000000-0005-0000-0000-0000463B0000}"/>
    <cellStyle name="Normal 4 2 3 5 3 2 5" xfId="8359" xr:uid="{00000000-0005-0000-0000-0000473B0000}"/>
    <cellStyle name="Normal 4 2 3 5 3 2 5 2" xfId="39705" xr:uid="{00000000-0005-0000-0000-0000483B0000}"/>
    <cellStyle name="Normal 4 2 3 5 3 2 5 3" xfId="26295" xr:uid="{00000000-0005-0000-0000-0000493B0000}"/>
    <cellStyle name="Normal 4 2 3 5 3 2 6" xfId="18893" xr:uid="{00000000-0005-0000-0000-00004A3B0000}"/>
    <cellStyle name="Normal 4 2 3 5 3 2 7" xfId="32740" xr:uid="{00000000-0005-0000-0000-00004B3B0000}"/>
    <cellStyle name="Normal 4 2 3 5 3 2 8" xfId="14912" xr:uid="{00000000-0005-0000-0000-00004C3B0000}"/>
    <cellStyle name="Normal 4 2 3 5 3 3" xfId="1516" xr:uid="{00000000-0005-0000-0000-00004D3B0000}"/>
    <cellStyle name="Normal 4 2 3 5 3 3 2" xfId="2513" xr:uid="{00000000-0005-0000-0000-00004E3B0000}"/>
    <cellStyle name="Normal 4 2 3 5 3 3 2 2" xfId="6930" xr:uid="{00000000-0005-0000-0000-00004F3B0000}"/>
    <cellStyle name="Normal 4 2 3 5 3 3 2 2 2" xfId="12963" xr:uid="{00000000-0005-0000-0000-0000503B0000}"/>
    <cellStyle name="Normal 4 2 3 5 3 3 2 2 2 2" xfId="44248" xr:uid="{00000000-0005-0000-0000-0000513B0000}"/>
    <cellStyle name="Normal 4 2 3 5 3 3 2 2 2 3" xfId="30838" xr:uid="{00000000-0005-0000-0000-0000523B0000}"/>
    <cellStyle name="Normal 4 2 3 5 3 3 2 2 3" xfId="38276" xr:uid="{00000000-0005-0000-0000-0000533B0000}"/>
    <cellStyle name="Normal 4 2 3 5 3 3 2 2 4" xfId="24866" xr:uid="{00000000-0005-0000-0000-0000543B0000}"/>
    <cellStyle name="Normal 4 2 3 5 3 3 2 3" xfId="9916" xr:uid="{00000000-0005-0000-0000-0000553B0000}"/>
    <cellStyle name="Normal 4 2 3 5 3 3 2 3 2" xfId="41262" xr:uid="{00000000-0005-0000-0000-0000563B0000}"/>
    <cellStyle name="Normal 4 2 3 5 3 3 2 3 3" xfId="27852" xr:uid="{00000000-0005-0000-0000-0000573B0000}"/>
    <cellStyle name="Normal 4 2 3 5 3 3 2 4" xfId="20450" xr:uid="{00000000-0005-0000-0000-0000583B0000}"/>
    <cellStyle name="Normal 4 2 3 5 3 3 2 5" xfId="35292" xr:uid="{00000000-0005-0000-0000-0000593B0000}"/>
    <cellStyle name="Normal 4 2 3 5 3 3 2 6" xfId="17464" xr:uid="{00000000-0005-0000-0000-00005A3B0000}"/>
    <cellStyle name="Normal 4 2 3 5 3 3 3" xfId="5934" xr:uid="{00000000-0005-0000-0000-00005B3B0000}"/>
    <cellStyle name="Normal 4 2 3 5 3 3 3 2" xfId="11967" xr:uid="{00000000-0005-0000-0000-00005C3B0000}"/>
    <cellStyle name="Normal 4 2 3 5 3 3 3 2 2" xfId="43252" xr:uid="{00000000-0005-0000-0000-00005D3B0000}"/>
    <cellStyle name="Normal 4 2 3 5 3 3 3 2 3" xfId="29842" xr:uid="{00000000-0005-0000-0000-00005E3B0000}"/>
    <cellStyle name="Normal 4 2 3 5 3 3 3 3" xfId="23870" xr:uid="{00000000-0005-0000-0000-00005F3B0000}"/>
    <cellStyle name="Normal 4 2 3 5 3 3 3 4" xfId="34296" xr:uid="{00000000-0005-0000-0000-0000603B0000}"/>
    <cellStyle name="Normal 4 2 3 5 3 3 3 5" xfId="16468" xr:uid="{00000000-0005-0000-0000-0000613B0000}"/>
    <cellStyle name="Normal 4 2 3 5 3 3 4" xfId="3943" xr:uid="{00000000-0005-0000-0000-0000623B0000}"/>
    <cellStyle name="Normal 4 2 3 5 3 3 4 2" xfId="36722" xr:uid="{00000000-0005-0000-0000-0000633B0000}"/>
    <cellStyle name="Normal 4 2 3 5 3 3 4 3" xfId="21880" xr:uid="{00000000-0005-0000-0000-0000643B0000}"/>
    <cellStyle name="Normal 4 2 3 5 3 3 5" xfId="8920" xr:uid="{00000000-0005-0000-0000-0000653B0000}"/>
    <cellStyle name="Normal 4 2 3 5 3 3 5 2" xfId="40266" xr:uid="{00000000-0005-0000-0000-0000663B0000}"/>
    <cellStyle name="Normal 4 2 3 5 3 3 5 3" xfId="26856" xr:uid="{00000000-0005-0000-0000-0000673B0000}"/>
    <cellStyle name="Normal 4 2 3 5 3 3 6" xfId="19454" xr:uid="{00000000-0005-0000-0000-0000683B0000}"/>
    <cellStyle name="Normal 4 2 3 5 3 3 7" xfId="32306" xr:uid="{00000000-0005-0000-0000-0000693B0000}"/>
    <cellStyle name="Normal 4 2 3 5 3 3 8" xfId="14478" xr:uid="{00000000-0005-0000-0000-00006A3B0000}"/>
    <cellStyle name="Normal 4 2 3 5 3 4" xfId="1951" xr:uid="{00000000-0005-0000-0000-00006B3B0000}"/>
    <cellStyle name="Normal 4 2 3 5 3 4 2" xfId="6369" xr:uid="{00000000-0005-0000-0000-00006C3B0000}"/>
    <cellStyle name="Normal 4 2 3 5 3 4 2 2" xfId="12402" xr:uid="{00000000-0005-0000-0000-00006D3B0000}"/>
    <cellStyle name="Normal 4 2 3 5 3 4 2 2 2" xfId="43687" xr:uid="{00000000-0005-0000-0000-00006E3B0000}"/>
    <cellStyle name="Normal 4 2 3 5 3 4 2 2 3" xfId="30277" xr:uid="{00000000-0005-0000-0000-00006F3B0000}"/>
    <cellStyle name="Normal 4 2 3 5 3 4 2 3" xfId="37715" xr:uid="{00000000-0005-0000-0000-0000703B0000}"/>
    <cellStyle name="Normal 4 2 3 5 3 4 2 4" xfId="24305" xr:uid="{00000000-0005-0000-0000-0000713B0000}"/>
    <cellStyle name="Normal 4 2 3 5 3 4 3" xfId="9355" xr:uid="{00000000-0005-0000-0000-0000723B0000}"/>
    <cellStyle name="Normal 4 2 3 5 3 4 3 2" xfId="40701" xr:uid="{00000000-0005-0000-0000-0000733B0000}"/>
    <cellStyle name="Normal 4 2 3 5 3 4 3 3" xfId="27291" xr:uid="{00000000-0005-0000-0000-0000743B0000}"/>
    <cellStyle name="Normal 4 2 3 5 3 4 4" xfId="19889" xr:uid="{00000000-0005-0000-0000-0000753B0000}"/>
    <cellStyle name="Normal 4 2 3 5 3 4 5" xfId="34731" xr:uid="{00000000-0005-0000-0000-0000763B0000}"/>
    <cellStyle name="Normal 4 2 3 5 3 4 6" xfId="16903" xr:uid="{00000000-0005-0000-0000-0000773B0000}"/>
    <cellStyle name="Normal 4 2 3 5 3 5" xfId="4938" xr:uid="{00000000-0005-0000-0000-0000783B0000}"/>
    <cellStyle name="Normal 4 2 3 5 3 5 2" xfId="10973" xr:uid="{00000000-0005-0000-0000-0000793B0000}"/>
    <cellStyle name="Normal 4 2 3 5 3 5 2 2" xfId="42258" xr:uid="{00000000-0005-0000-0000-00007A3B0000}"/>
    <cellStyle name="Normal 4 2 3 5 3 5 2 3" xfId="28848" xr:uid="{00000000-0005-0000-0000-00007B3B0000}"/>
    <cellStyle name="Normal 4 2 3 5 3 5 3" xfId="22875" xr:uid="{00000000-0005-0000-0000-00007C3B0000}"/>
    <cellStyle name="Normal 4 2 3 5 3 5 4" xfId="33301" xr:uid="{00000000-0005-0000-0000-00007D3B0000}"/>
    <cellStyle name="Normal 4 2 3 5 3 5 5" xfId="15473" xr:uid="{00000000-0005-0000-0000-00007E3B0000}"/>
    <cellStyle name="Normal 4 2 3 5 3 6" xfId="3382" xr:uid="{00000000-0005-0000-0000-00007F3B0000}"/>
    <cellStyle name="Normal 4 2 3 5 3 6 2" xfId="36161" xr:uid="{00000000-0005-0000-0000-0000803B0000}"/>
    <cellStyle name="Normal 4 2 3 5 3 6 3" xfId="21319" xr:uid="{00000000-0005-0000-0000-0000813B0000}"/>
    <cellStyle name="Normal 4 2 3 5 3 7" xfId="7925" xr:uid="{00000000-0005-0000-0000-0000823B0000}"/>
    <cellStyle name="Normal 4 2 3 5 3 7 2" xfId="39271" xr:uid="{00000000-0005-0000-0000-0000833B0000}"/>
    <cellStyle name="Normal 4 2 3 5 3 7 3" xfId="25861" xr:uid="{00000000-0005-0000-0000-0000843B0000}"/>
    <cellStyle name="Normal 4 2 3 5 3 8" xfId="18459" xr:uid="{00000000-0005-0000-0000-0000853B0000}"/>
    <cellStyle name="Normal 4 2 3 5 3 9" xfId="31745" xr:uid="{00000000-0005-0000-0000-0000863B0000}"/>
    <cellStyle name="Normal 4 2 3 5 4" xfId="603" xr:uid="{00000000-0005-0000-0000-0000873B0000}"/>
    <cellStyle name="Normal 4 2 3 5 4 10" xfId="14043" xr:uid="{00000000-0005-0000-0000-0000883B0000}"/>
    <cellStyle name="Normal 4 2 3 5 4 2" xfId="1037" xr:uid="{00000000-0005-0000-0000-0000893B0000}"/>
    <cellStyle name="Normal 4 2 3 5 4 2 2" xfId="3073" xr:uid="{00000000-0005-0000-0000-00008A3B0000}"/>
    <cellStyle name="Normal 4 2 3 5 4 2 2 2" xfId="7490" xr:uid="{00000000-0005-0000-0000-00008B3B0000}"/>
    <cellStyle name="Normal 4 2 3 5 4 2 2 2 2" xfId="13523" xr:uid="{00000000-0005-0000-0000-00008C3B0000}"/>
    <cellStyle name="Normal 4 2 3 5 4 2 2 2 2 2" xfId="44808" xr:uid="{00000000-0005-0000-0000-00008D3B0000}"/>
    <cellStyle name="Normal 4 2 3 5 4 2 2 2 2 3" xfId="31398" xr:uid="{00000000-0005-0000-0000-00008E3B0000}"/>
    <cellStyle name="Normal 4 2 3 5 4 2 2 2 3" xfId="38836" xr:uid="{00000000-0005-0000-0000-00008F3B0000}"/>
    <cellStyle name="Normal 4 2 3 5 4 2 2 2 4" xfId="25426" xr:uid="{00000000-0005-0000-0000-0000903B0000}"/>
    <cellStyle name="Normal 4 2 3 5 4 2 2 3" xfId="10476" xr:uid="{00000000-0005-0000-0000-0000913B0000}"/>
    <cellStyle name="Normal 4 2 3 5 4 2 2 3 2" xfId="41822" xr:uid="{00000000-0005-0000-0000-0000923B0000}"/>
    <cellStyle name="Normal 4 2 3 5 4 2 2 3 3" xfId="28412" xr:uid="{00000000-0005-0000-0000-0000933B0000}"/>
    <cellStyle name="Normal 4 2 3 5 4 2 2 4" xfId="21010" xr:uid="{00000000-0005-0000-0000-0000943B0000}"/>
    <cellStyle name="Normal 4 2 3 5 4 2 2 5" xfId="35852" xr:uid="{00000000-0005-0000-0000-0000953B0000}"/>
    <cellStyle name="Normal 4 2 3 5 4 2 2 6" xfId="18024" xr:uid="{00000000-0005-0000-0000-0000963B0000}"/>
    <cellStyle name="Normal 4 2 3 5 4 2 3" xfId="5498" xr:uid="{00000000-0005-0000-0000-0000973B0000}"/>
    <cellStyle name="Normal 4 2 3 5 4 2 3 2" xfId="11532" xr:uid="{00000000-0005-0000-0000-0000983B0000}"/>
    <cellStyle name="Normal 4 2 3 5 4 2 3 2 2" xfId="42817" xr:uid="{00000000-0005-0000-0000-0000993B0000}"/>
    <cellStyle name="Normal 4 2 3 5 4 2 3 2 3" xfId="29407" xr:uid="{00000000-0005-0000-0000-00009A3B0000}"/>
    <cellStyle name="Normal 4 2 3 5 4 2 3 3" xfId="23435" xr:uid="{00000000-0005-0000-0000-00009B3B0000}"/>
    <cellStyle name="Normal 4 2 3 5 4 2 3 4" xfId="33861" xr:uid="{00000000-0005-0000-0000-00009C3B0000}"/>
    <cellStyle name="Normal 4 2 3 5 4 2 3 5" xfId="16033" xr:uid="{00000000-0005-0000-0000-00009D3B0000}"/>
    <cellStyle name="Normal 4 2 3 5 4 2 4" xfId="4503" xr:uid="{00000000-0005-0000-0000-00009E3B0000}"/>
    <cellStyle name="Normal 4 2 3 5 4 2 4 2" xfId="37282" xr:uid="{00000000-0005-0000-0000-00009F3B0000}"/>
    <cellStyle name="Normal 4 2 3 5 4 2 4 3" xfId="22440" xr:uid="{00000000-0005-0000-0000-0000A03B0000}"/>
    <cellStyle name="Normal 4 2 3 5 4 2 5" xfId="8485" xr:uid="{00000000-0005-0000-0000-0000A13B0000}"/>
    <cellStyle name="Normal 4 2 3 5 4 2 5 2" xfId="39831" xr:uid="{00000000-0005-0000-0000-0000A23B0000}"/>
    <cellStyle name="Normal 4 2 3 5 4 2 5 3" xfId="26421" xr:uid="{00000000-0005-0000-0000-0000A33B0000}"/>
    <cellStyle name="Normal 4 2 3 5 4 2 6" xfId="19019" xr:uid="{00000000-0005-0000-0000-0000A43B0000}"/>
    <cellStyle name="Normal 4 2 3 5 4 2 7" xfId="32866" xr:uid="{00000000-0005-0000-0000-0000A53B0000}"/>
    <cellStyle name="Normal 4 2 3 5 4 2 8" xfId="15038" xr:uid="{00000000-0005-0000-0000-0000A63B0000}"/>
    <cellStyle name="Normal 4 2 3 5 4 3" xfId="1642" xr:uid="{00000000-0005-0000-0000-0000A73B0000}"/>
    <cellStyle name="Normal 4 2 3 5 4 3 2" xfId="2639" xr:uid="{00000000-0005-0000-0000-0000A83B0000}"/>
    <cellStyle name="Normal 4 2 3 5 4 3 2 2" xfId="7056" xr:uid="{00000000-0005-0000-0000-0000A93B0000}"/>
    <cellStyle name="Normal 4 2 3 5 4 3 2 2 2" xfId="13089" xr:uid="{00000000-0005-0000-0000-0000AA3B0000}"/>
    <cellStyle name="Normal 4 2 3 5 4 3 2 2 2 2" xfId="44374" xr:uid="{00000000-0005-0000-0000-0000AB3B0000}"/>
    <cellStyle name="Normal 4 2 3 5 4 3 2 2 2 3" xfId="30964" xr:uid="{00000000-0005-0000-0000-0000AC3B0000}"/>
    <cellStyle name="Normal 4 2 3 5 4 3 2 2 3" xfId="38402" xr:uid="{00000000-0005-0000-0000-0000AD3B0000}"/>
    <cellStyle name="Normal 4 2 3 5 4 3 2 2 4" xfId="24992" xr:uid="{00000000-0005-0000-0000-0000AE3B0000}"/>
    <cellStyle name="Normal 4 2 3 5 4 3 2 3" xfId="10042" xr:uid="{00000000-0005-0000-0000-0000AF3B0000}"/>
    <cellStyle name="Normal 4 2 3 5 4 3 2 3 2" xfId="41388" xr:uid="{00000000-0005-0000-0000-0000B03B0000}"/>
    <cellStyle name="Normal 4 2 3 5 4 3 2 3 3" xfId="27978" xr:uid="{00000000-0005-0000-0000-0000B13B0000}"/>
    <cellStyle name="Normal 4 2 3 5 4 3 2 4" xfId="20576" xr:uid="{00000000-0005-0000-0000-0000B23B0000}"/>
    <cellStyle name="Normal 4 2 3 5 4 3 2 5" xfId="35418" xr:uid="{00000000-0005-0000-0000-0000B33B0000}"/>
    <cellStyle name="Normal 4 2 3 5 4 3 2 6" xfId="17590" xr:uid="{00000000-0005-0000-0000-0000B43B0000}"/>
    <cellStyle name="Normal 4 2 3 5 4 3 3" xfId="6060" xr:uid="{00000000-0005-0000-0000-0000B53B0000}"/>
    <cellStyle name="Normal 4 2 3 5 4 3 3 2" xfId="12093" xr:uid="{00000000-0005-0000-0000-0000B63B0000}"/>
    <cellStyle name="Normal 4 2 3 5 4 3 3 2 2" xfId="43378" xr:uid="{00000000-0005-0000-0000-0000B73B0000}"/>
    <cellStyle name="Normal 4 2 3 5 4 3 3 2 3" xfId="29968" xr:uid="{00000000-0005-0000-0000-0000B83B0000}"/>
    <cellStyle name="Normal 4 2 3 5 4 3 3 3" xfId="23996" xr:uid="{00000000-0005-0000-0000-0000B93B0000}"/>
    <cellStyle name="Normal 4 2 3 5 4 3 3 4" xfId="34422" xr:uid="{00000000-0005-0000-0000-0000BA3B0000}"/>
    <cellStyle name="Normal 4 2 3 5 4 3 3 5" xfId="16594" xr:uid="{00000000-0005-0000-0000-0000BB3B0000}"/>
    <cellStyle name="Normal 4 2 3 5 4 3 4" xfId="4069" xr:uid="{00000000-0005-0000-0000-0000BC3B0000}"/>
    <cellStyle name="Normal 4 2 3 5 4 3 4 2" xfId="36848" xr:uid="{00000000-0005-0000-0000-0000BD3B0000}"/>
    <cellStyle name="Normal 4 2 3 5 4 3 4 3" xfId="22006" xr:uid="{00000000-0005-0000-0000-0000BE3B0000}"/>
    <cellStyle name="Normal 4 2 3 5 4 3 5" xfId="9046" xr:uid="{00000000-0005-0000-0000-0000BF3B0000}"/>
    <cellStyle name="Normal 4 2 3 5 4 3 5 2" xfId="40392" xr:uid="{00000000-0005-0000-0000-0000C03B0000}"/>
    <cellStyle name="Normal 4 2 3 5 4 3 5 3" xfId="26982" xr:uid="{00000000-0005-0000-0000-0000C13B0000}"/>
    <cellStyle name="Normal 4 2 3 5 4 3 6" xfId="19580" xr:uid="{00000000-0005-0000-0000-0000C23B0000}"/>
    <cellStyle name="Normal 4 2 3 5 4 3 7" xfId="32432" xr:uid="{00000000-0005-0000-0000-0000C33B0000}"/>
    <cellStyle name="Normal 4 2 3 5 4 3 8" xfId="14604" xr:uid="{00000000-0005-0000-0000-0000C43B0000}"/>
    <cellStyle name="Normal 4 2 3 5 4 4" xfId="2077" xr:uid="{00000000-0005-0000-0000-0000C53B0000}"/>
    <cellStyle name="Normal 4 2 3 5 4 4 2" xfId="6495" xr:uid="{00000000-0005-0000-0000-0000C63B0000}"/>
    <cellStyle name="Normal 4 2 3 5 4 4 2 2" xfId="12528" xr:uid="{00000000-0005-0000-0000-0000C73B0000}"/>
    <cellStyle name="Normal 4 2 3 5 4 4 2 2 2" xfId="43813" xr:uid="{00000000-0005-0000-0000-0000C83B0000}"/>
    <cellStyle name="Normal 4 2 3 5 4 4 2 2 3" xfId="30403" xr:uid="{00000000-0005-0000-0000-0000C93B0000}"/>
    <cellStyle name="Normal 4 2 3 5 4 4 2 3" xfId="37841" xr:uid="{00000000-0005-0000-0000-0000CA3B0000}"/>
    <cellStyle name="Normal 4 2 3 5 4 4 2 4" xfId="24431" xr:uid="{00000000-0005-0000-0000-0000CB3B0000}"/>
    <cellStyle name="Normal 4 2 3 5 4 4 3" xfId="9481" xr:uid="{00000000-0005-0000-0000-0000CC3B0000}"/>
    <cellStyle name="Normal 4 2 3 5 4 4 3 2" xfId="40827" xr:uid="{00000000-0005-0000-0000-0000CD3B0000}"/>
    <cellStyle name="Normal 4 2 3 5 4 4 3 3" xfId="27417" xr:uid="{00000000-0005-0000-0000-0000CE3B0000}"/>
    <cellStyle name="Normal 4 2 3 5 4 4 4" xfId="20015" xr:uid="{00000000-0005-0000-0000-0000CF3B0000}"/>
    <cellStyle name="Normal 4 2 3 5 4 4 5" xfId="34857" xr:uid="{00000000-0005-0000-0000-0000D03B0000}"/>
    <cellStyle name="Normal 4 2 3 5 4 4 6" xfId="17029" xr:uid="{00000000-0005-0000-0000-0000D13B0000}"/>
    <cellStyle name="Normal 4 2 3 5 4 5" xfId="5064" xr:uid="{00000000-0005-0000-0000-0000D23B0000}"/>
    <cellStyle name="Normal 4 2 3 5 4 5 2" xfId="11099" xr:uid="{00000000-0005-0000-0000-0000D33B0000}"/>
    <cellStyle name="Normal 4 2 3 5 4 5 2 2" xfId="42384" xr:uid="{00000000-0005-0000-0000-0000D43B0000}"/>
    <cellStyle name="Normal 4 2 3 5 4 5 2 3" xfId="28974" xr:uid="{00000000-0005-0000-0000-0000D53B0000}"/>
    <cellStyle name="Normal 4 2 3 5 4 5 3" xfId="23001" xr:uid="{00000000-0005-0000-0000-0000D63B0000}"/>
    <cellStyle name="Normal 4 2 3 5 4 5 4" xfId="33427" xr:uid="{00000000-0005-0000-0000-0000D73B0000}"/>
    <cellStyle name="Normal 4 2 3 5 4 5 5" xfId="15599" xr:uid="{00000000-0005-0000-0000-0000D83B0000}"/>
    <cellStyle name="Normal 4 2 3 5 4 6" xfId="3508" xr:uid="{00000000-0005-0000-0000-0000D93B0000}"/>
    <cellStyle name="Normal 4 2 3 5 4 6 2" xfId="36287" xr:uid="{00000000-0005-0000-0000-0000DA3B0000}"/>
    <cellStyle name="Normal 4 2 3 5 4 6 3" xfId="21445" xr:uid="{00000000-0005-0000-0000-0000DB3B0000}"/>
    <cellStyle name="Normal 4 2 3 5 4 7" xfId="8051" xr:uid="{00000000-0005-0000-0000-0000DC3B0000}"/>
    <cellStyle name="Normal 4 2 3 5 4 7 2" xfId="39397" xr:uid="{00000000-0005-0000-0000-0000DD3B0000}"/>
    <cellStyle name="Normal 4 2 3 5 4 7 3" xfId="25987" xr:uid="{00000000-0005-0000-0000-0000DE3B0000}"/>
    <cellStyle name="Normal 4 2 3 5 4 8" xfId="18585" xr:uid="{00000000-0005-0000-0000-0000DF3B0000}"/>
    <cellStyle name="Normal 4 2 3 5 4 9" xfId="31871" xr:uid="{00000000-0005-0000-0000-0000E03B0000}"/>
    <cellStyle name="Normal 4 2 3 5 5" xfId="255" xr:uid="{00000000-0005-0000-0000-0000E13B0000}"/>
    <cellStyle name="Normal 4 2 3 5 5 2" xfId="1310" xr:uid="{00000000-0005-0000-0000-0000E23B0000}"/>
    <cellStyle name="Normal 4 2 3 5 5 2 2" xfId="5728" xr:uid="{00000000-0005-0000-0000-0000E33B0000}"/>
    <cellStyle name="Normal 4 2 3 5 5 2 2 2" xfId="11761" xr:uid="{00000000-0005-0000-0000-0000E43B0000}"/>
    <cellStyle name="Normal 4 2 3 5 5 2 2 2 2" xfId="43046" xr:uid="{00000000-0005-0000-0000-0000E53B0000}"/>
    <cellStyle name="Normal 4 2 3 5 5 2 2 2 3" xfId="29636" xr:uid="{00000000-0005-0000-0000-0000E63B0000}"/>
    <cellStyle name="Normal 4 2 3 5 5 2 2 3" xfId="37385" xr:uid="{00000000-0005-0000-0000-0000E73B0000}"/>
    <cellStyle name="Normal 4 2 3 5 5 2 2 4" xfId="23664" xr:uid="{00000000-0005-0000-0000-0000E83B0000}"/>
    <cellStyle name="Normal 4 2 3 5 5 2 3" xfId="8714" xr:uid="{00000000-0005-0000-0000-0000E93B0000}"/>
    <cellStyle name="Normal 4 2 3 5 5 2 3 2" xfId="40060" xr:uid="{00000000-0005-0000-0000-0000EA3B0000}"/>
    <cellStyle name="Normal 4 2 3 5 5 2 3 3" xfId="26650" xr:uid="{00000000-0005-0000-0000-0000EB3B0000}"/>
    <cellStyle name="Normal 4 2 3 5 5 2 4" xfId="19248" xr:uid="{00000000-0005-0000-0000-0000EC3B0000}"/>
    <cellStyle name="Normal 4 2 3 5 5 2 5" xfId="34090" xr:uid="{00000000-0005-0000-0000-0000ED3B0000}"/>
    <cellStyle name="Normal 4 2 3 5 5 2 6" xfId="16262" xr:uid="{00000000-0005-0000-0000-0000EE3B0000}"/>
    <cellStyle name="Normal 4 2 3 5 5 3" xfId="2307" xr:uid="{00000000-0005-0000-0000-0000EF3B0000}"/>
    <cellStyle name="Normal 4 2 3 5 5 3 2" xfId="6724" xr:uid="{00000000-0005-0000-0000-0000F03B0000}"/>
    <cellStyle name="Normal 4 2 3 5 5 3 2 2" xfId="12757" xr:uid="{00000000-0005-0000-0000-0000F13B0000}"/>
    <cellStyle name="Normal 4 2 3 5 5 3 2 2 2" xfId="44042" xr:uid="{00000000-0005-0000-0000-0000F23B0000}"/>
    <cellStyle name="Normal 4 2 3 5 5 3 2 2 3" xfId="30632" xr:uid="{00000000-0005-0000-0000-0000F33B0000}"/>
    <cellStyle name="Normal 4 2 3 5 5 3 2 3" xfId="38070" xr:uid="{00000000-0005-0000-0000-0000F43B0000}"/>
    <cellStyle name="Normal 4 2 3 5 5 3 2 4" xfId="24660" xr:uid="{00000000-0005-0000-0000-0000F53B0000}"/>
    <cellStyle name="Normal 4 2 3 5 5 3 3" xfId="9710" xr:uid="{00000000-0005-0000-0000-0000F63B0000}"/>
    <cellStyle name="Normal 4 2 3 5 5 3 3 2" xfId="41056" xr:uid="{00000000-0005-0000-0000-0000F73B0000}"/>
    <cellStyle name="Normal 4 2 3 5 5 3 3 3" xfId="27646" xr:uid="{00000000-0005-0000-0000-0000F83B0000}"/>
    <cellStyle name="Normal 4 2 3 5 5 3 4" xfId="20244" xr:uid="{00000000-0005-0000-0000-0000F93B0000}"/>
    <cellStyle name="Normal 4 2 3 5 5 3 5" xfId="35086" xr:uid="{00000000-0005-0000-0000-0000FA3B0000}"/>
    <cellStyle name="Normal 4 2 3 5 5 3 6" xfId="17258" xr:uid="{00000000-0005-0000-0000-0000FB3B0000}"/>
    <cellStyle name="Normal 4 2 3 5 5 4" xfId="4732" xr:uid="{00000000-0005-0000-0000-0000FC3B0000}"/>
    <cellStyle name="Normal 4 2 3 5 5 4 2" xfId="10766" xr:uid="{00000000-0005-0000-0000-0000FD3B0000}"/>
    <cellStyle name="Normal 4 2 3 5 5 4 2 2" xfId="42053" xr:uid="{00000000-0005-0000-0000-0000FE3B0000}"/>
    <cellStyle name="Normal 4 2 3 5 5 4 2 3" xfId="28643" xr:uid="{00000000-0005-0000-0000-0000FF3B0000}"/>
    <cellStyle name="Normal 4 2 3 5 5 4 3" xfId="22669" xr:uid="{00000000-0005-0000-0000-0000003C0000}"/>
    <cellStyle name="Normal 4 2 3 5 5 4 4" xfId="33095" xr:uid="{00000000-0005-0000-0000-0000013C0000}"/>
    <cellStyle name="Normal 4 2 3 5 5 4 5" xfId="15267" xr:uid="{00000000-0005-0000-0000-0000023C0000}"/>
    <cellStyle name="Normal 4 2 3 5 5 5" xfId="3737" xr:uid="{00000000-0005-0000-0000-0000033C0000}"/>
    <cellStyle name="Normal 4 2 3 5 5 5 2" xfId="36516" xr:uid="{00000000-0005-0000-0000-0000043C0000}"/>
    <cellStyle name="Normal 4 2 3 5 5 5 3" xfId="21674" xr:uid="{00000000-0005-0000-0000-0000053C0000}"/>
    <cellStyle name="Normal 4 2 3 5 5 6" xfId="7719" xr:uid="{00000000-0005-0000-0000-0000063C0000}"/>
    <cellStyle name="Normal 4 2 3 5 5 6 2" xfId="39065" xr:uid="{00000000-0005-0000-0000-0000073C0000}"/>
    <cellStyle name="Normal 4 2 3 5 5 6 3" xfId="25655" xr:uid="{00000000-0005-0000-0000-0000083C0000}"/>
    <cellStyle name="Normal 4 2 3 5 5 7" xfId="18253" xr:uid="{00000000-0005-0000-0000-0000093C0000}"/>
    <cellStyle name="Normal 4 2 3 5 5 8" xfId="32100" xr:uid="{00000000-0005-0000-0000-00000A3C0000}"/>
    <cellStyle name="Normal 4 2 3 5 5 9" xfId="14272" xr:uid="{00000000-0005-0000-0000-00000B3C0000}"/>
    <cellStyle name="Normal 4 2 3 5 6" xfId="705" xr:uid="{00000000-0005-0000-0000-00000C3C0000}"/>
    <cellStyle name="Normal 4 2 3 5 6 2" xfId="2741" xr:uid="{00000000-0005-0000-0000-00000D3C0000}"/>
    <cellStyle name="Normal 4 2 3 5 6 2 2" xfId="7158" xr:uid="{00000000-0005-0000-0000-00000E3C0000}"/>
    <cellStyle name="Normal 4 2 3 5 6 2 2 2" xfId="13191" xr:uid="{00000000-0005-0000-0000-00000F3C0000}"/>
    <cellStyle name="Normal 4 2 3 5 6 2 2 2 2" xfId="44476" xr:uid="{00000000-0005-0000-0000-0000103C0000}"/>
    <cellStyle name="Normal 4 2 3 5 6 2 2 2 3" xfId="31066" xr:uid="{00000000-0005-0000-0000-0000113C0000}"/>
    <cellStyle name="Normal 4 2 3 5 6 2 2 3" xfId="38504" xr:uid="{00000000-0005-0000-0000-0000123C0000}"/>
    <cellStyle name="Normal 4 2 3 5 6 2 2 4" xfId="25094" xr:uid="{00000000-0005-0000-0000-0000133C0000}"/>
    <cellStyle name="Normal 4 2 3 5 6 2 3" xfId="10144" xr:uid="{00000000-0005-0000-0000-0000143C0000}"/>
    <cellStyle name="Normal 4 2 3 5 6 2 3 2" xfId="41490" xr:uid="{00000000-0005-0000-0000-0000153C0000}"/>
    <cellStyle name="Normal 4 2 3 5 6 2 3 3" xfId="28080" xr:uid="{00000000-0005-0000-0000-0000163C0000}"/>
    <cellStyle name="Normal 4 2 3 5 6 2 4" xfId="20678" xr:uid="{00000000-0005-0000-0000-0000173C0000}"/>
    <cellStyle name="Normal 4 2 3 5 6 2 5" xfId="35520" xr:uid="{00000000-0005-0000-0000-0000183C0000}"/>
    <cellStyle name="Normal 4 2 3 5 6 2 6" xfId="17692" xr:uid="{00000000-0005-0000-0000-0000193C0000}"/>
    <cellStyle name="Normal 4 2 3 5 6 3" xfId="5166" xr:uid="{00000000-0005-0000-0000-00001A3C0000}"/>
    <cellStyle name="Normal 4 2 3 5 6 3 2" xfId="11201" xr:uid="{00000000-0005-0000-0000-00001B3C0000}"/>
    <cellStyle name="Normal 4 2 3 5 6 3 2 2" xfId="42486" xr:uid="{00000000-0005-0000-0000-00001C3C0000}"/>
    <cellStyle name="Normal 4 2 3 5 6 3 2 3" xfId="29076" xr:uid="{00000000-0005-0000-0000-00001D3C0000}"/>
    <cellStyle name="Normal 4 2 3 5 6 3 3" xfId="23103" xr:uid="{00000000-0005-0000-0000-00001E3C0000}"/>
    <cellStyle name="Normal 4 2 3 5 6 3 4" xfId="33529" xr:uid="{00000000-0005-0000-0000-00001F3C0000}"/>
    <cellStyle name="Normal 4 2 3 5 6 3 5" xfId="15701" xr:uid="{00000000-0005-0000-0000-0000203C0000}"/>
    <cellStyle name="Normal 4 2 3 5 6 4" xfId="4171" xr:uid="{00000000-0005-0000-0000-0000213C0000}"/>
    <cellStyle name="Normal 4 2 3 5 6 4 2" xfId="36950" xr:uid="{00000000-0005-0000-0000-0000223C0000}"/>
    <cellStyle name="Normal 4 2 3 5 6 4 3" xfId="22108" xr:uid="{00000000-0005-0000-0000-0000233C0000}"/>
    <cellStyle name="Normal 4 2 3 5 6 5" xfId="8153" xr:uid="{00000000-0005-0000-0000-0000243C0000}"/>
    <cellStyle name="Normal 4 2 3 5 6 5 2" xfId="39499" xr:uid="{00000000-0005-0000-0000-0000253C0000}"/>
    <cellStyle name="Normal 4 2 3 5 6 5 3" xfId="26089" xr:uid="{00000000-0005-0000-0000-0000263C0000}"/>
    <cellStyle name="Normal 4 2 3 5 6 6" xfId="18687" xr:uid="{00000000-0005-0000-0000-0000273C0000}"/>
    <cellStyle name="Normal 4 2 3 5 6 7" xfId="32534" xr:uid="{00000000-0005-0000-0000-0000283C0000}"/>
    <cellStyle name="Normal 4 2 3 5 6 8" xfId="14706" xr:uid="{00000000-0005-0000-0000-0000293C0000}"/>
    <cellStyle name="Normal 4 2 3 5 7" xfId="1208" xr:uid="{00000000-0005-0000-0000-00002A3C0000}"/>
    <cellStyle name="Normal 4 2 3 5 7 2" xfId="2205" xr:uid="{00000000-0005-0000-0000-00002B3C0000}"/>
    <cellStyle name="Normal 4 2 3 5 7 2 2" xfId="6622" xr:uid="{00000000-0005-0000-0000-00002C3C0000}"/>
    <cellStyle name="Normal 4 2 3 5 7 2 2 2" xfId="12655" xr:uid="{00000000-0005-0000-0000-00002D3C0000}"/>
    <cellStyle name="Normal 4 2 3 5 7 2 2 2 2" xfId="43940" xr:uid="{00000000-0005-0000-0000-00002E3C0000}"/>
    <cellStyle name="Normal 4 2 3 5 7 2 2 2 3" xfId="30530" xr:uid="{00000000-0005-0000-0000-00002F3C0000}"/>
    <cellStyle name="Normal 4 2 3 5 7 2 2 3" xfId="37968" xr:uid="{00000000-0005-0000-0000-0000303C0000}"/>
    <cellStyle name="Normal 4 2 3 5 7 2 2 4" xfId="24558" xr:uid="{00000000-0005-0000-0000-0000313C0000}"/>
    <cellStyle name="Normal 4 2 3 5 7 2 3" xfId="9608" xr:uid="{00000000-0005-0000-0000-0000323C0000}"/>
    <cellStyle name="Normal 4 2 3 5 7 2 3 2" xfId="40954" xr:uid="{00000000-0005-0000-0000-0000333C0000}"/>
    <cellStyle name="Normal 4 2 3 5 7 2 3 3" xfId="27544" xr:uid="{00000000-0005-0000-0000-0000343C0000}"/>
    <cellStyle name="Normal 4 2 3 5 7 2 4" xfId="20142" xr:uid="{00000000-0005-0000-0000-0000353C0000}"/>
    <cellStyle name="Normal 4 2 3 5 7 2 5" xfId="34984" xr:uid="{00000000-0005-0000-0000-0000363C0000}"/>
    <cellStyle name="Normal 4 2 3 5 7 2 6" xfId="17156" xr:uid="{00000000-0005-0000-0000-0000373C0000}"/>
    <cellStyle name="Normal 4 2 3 5 7 3" xfId="5626" xr:uid="{00000000-0005-0000-0000-0000383C0000}"/>
    <cellStyle name="Normal 4 2 3 5 7 3 2" xfId="11659" xr:uid="{00000000-0005-0000-0000-0000393C0000}"/>
    <cellStyle name="Normal 4 2 3 5 7 3 2 2" xfId="42944" xr:uid="{00000000-0005-0000-0000-00003A3C0000}"/>
    <cellStyle name="Normal 4 2 3 5 7 3 2 3" xfId="29534" xr:uid="{00000000-0005-0000-0000-00003B3C0000}"/>
    <cellStyle name="Normal 4 2 3 5 7 3 3" xfId="23562" xr:uid="{00000000-0005-0000-0000-00003C3C0000}"/>
    <cellStyle name="Normal 4 2 3 5 7 3 4" xfId="33988" xr:uid="{00000000-0005-0000-0000-00003D3C0000}"/>
    <cellStyle name="Normal 4 2 3 5 7 3 5" xfId="16160" xr:uid="{00000000-0005-0000-0000-00003E3C0000}"/>
    <cellStyle name="Normal 4 2 3 5 7 4" xfId="3635" xr:uid="{00000000-0005-0000-0000-00003F3C0000}"/>
    <cellStyle name="Normal 4 2 3 5 7 4 2" xfId="36414" xr:uid="{00000000-0005-0000-0000-0000403C0000}"/>
    <cellStyle name="Normal 4 2 3 5 7 4 3" xfId="21572" xr:uid="{00000000-0005-0000-0000-0000413C0000}"/>
    <cellStyle name="Normal 4 2 3 5 7 5" xfId="8612" xr:uid="{00000000-0005-0000-0000-0000423C0000}"/>
    <cellStyle name="Normal 4 2 3 5 7 5 2" xfId="39958" xr:uid="{00000000-0005-0000-0000-0000433C0000}"/>
    <cellStyle name="Normal 4 2 3 5 7 5 3" xfId="26548" xr:uid="{00000000-0005-0000-0000-0000443C0000}"/>
    <cellStyle name="Normal 4 2 3 5 7 6" xfId="19146" xr:uid="{00000000-0005-0000-0000-0000453C0000}"/>
    <cellStyle name="Normal 4 2 3 5 7 7" xfId="31998" xr:uid="{00000000-0005-0000-0000-0000463C0000}"/>
    <cellStyle name="Normal 4 2 3 5 7 8" xfId="14170" xr:uid="{00000000-0005-0000-0000-0000473C0000}"/>
    <cellStyle name="Normal 4 2 3 5 8" xfId="1745" xr:uid="{00000000-0005-0000-0000-0000483C0000}"/>
    <cellStyle name="Normal 4 2 3 5 8 2" xfId="6163" xr:uid="{00000000-0005-0000-0000-0000493C0000}"/>
    <cellStyle name="Normal 4 2 3 5 8 2 2" xfId="12196" xr:uid="{00000000-0005-0000-0000-00004A3C0000}"/>
    <cellStyle name="Normal 4 2 3 5 8 2 2 2" xfId="43481" xr:uid="{00000000-0005-0000-0000-00004B3C0000}"/>
    <cellStyle name="Normal 4 2 3 5 8 2 2 3" xfId="30071" xr:uid="{00000000-0005-0000-0000-00004C3C0000}"/>
    <cellStyle name="Normal 4 2 3 5 8 2 3" xfId="37509" xr:uid="{00000000-0005-0000-0000-00004D3C0000}"/>
    <cellStyle name="Normal 4 2 3 5 8 2 4" xfId="24099" xr:uid="{00000000-0005-0000-0000-00004E3C0000}"/>
    <cellStyle name="Normal 4 2 3 5 8 3" xfId="9149" xr:uid="{00000000-0005-0000-0000-00004F3C0000}"/>
    <cellStyle name="Normal 4 2 3 5 8 3 2" xfId="40495" xr:uid="{00000000-0005-0000-0000-0000503C0000}"/>
    <cellStyle name="Normal 4 2 3 5 8 3 3" xfId="27085" xr:uid="{00000000-0005-0000-0000-0000513C0000}"/>
    <cellStyle name="Normal 4 2 3 5 8 4" xfId="19683" xr:uid="{00000000-0005-0000-0000-0000523C0000}"/>
    <cellStyle name="Normal 4 2 3 5 8 5" xfId="34525" xr:uid="{00000000-0005-0000-0000-0000533C0000}"/>
    <cellStyle name="Normal 4 2 3 5 8 6" xfId="16697" xr:uid="{00000000-0005-0000-0000-0000543C0000}"/>
    <cellStyle name="Normal 4 2 3 5 9" xfId="4630" xr:uid="{00000000-0005-0000-0000-0000553C0000}"/>
    <cellStyle name="Normal 4 2 3 5 9 2" xfId="10664" xr:uid="{00000000-0005-0000-0000-0000563C0000}"/>
    <cellStyle name="Normal 4 2 3 5 9 2 2" xfId="41951" xr:uid="{00000000-0005-0000-0000-0000573C0000}"/>
    <cellStyle name="Normal 4 2 3 5 9 2 3" xfId="28541" xr:uid="{00000000-0005-0000-0000-0000583C0000}"/>
    <cellStyle name="Normal 4 2 3 5 9 3" xfId="22567" xr:uid="{00000000-0005-0000-0000-0000593C0000}"/>
    <cellStyle name="Normal 4 2 3 5 9 4" xfId="32993" xr:uid="{00000000-0005-0000-0000-00005A3C0000}"/>
    <cellStyle name="Normal 4 2 3 5 9 5" xfId="15165" xr:uid="{00000000-0005-0000-0000-00005B3C0000}"/>
    <cellStyle name="Normal 4 2 3 6" xfId="177" xr:uid="{00000000-0005-0000-0000-00005C3C0000}"/>
    <cellStyle name="Normal 4 2 3 6 10" xfId="3200" xr:uid="{00000000-0005-0000-0000-00005D3C0000}"/>
    <cellStyle name="Normal 4 2 3 6 10 2" xfId="35979" xr:uid="{00000000-0005-0000-0000-00005E3C0000}"/>
    <cellStyle name="Normal 4 2 3 6 10 3" xfId="21137" xr:uid="{00000000-0005-0000-0000-00005F3C0000}"/>
    <cellStyle name="Normal 4 2 3 6 11" xfId="7641" xr:uid="{00000000-0005-0000-0000-0000603C0000}"/>
    <cellStyle name="Normal 4 2 3 6 11 2" xfId="38987" xr:uid="{00000000-0005-0000-0000-0000613C0000}"/>
    <cellStyle name="Normal 4 2 3 6 11 3" xfId="25577" xr:uid="{00000000-0005-0000-0000-0000623C0000}"/>
    <cellStyle name="Normal 4 2 3 6 12" xfId="18175" xr:uid="{00000000-0005-0000-0000-0000633C0000}"/>
    <cellStyle name="Normal 4 2 3 6 13" xfId="31563" xr:uid="{00000000-0005-0000-0000-0000643C0000}"/>
    <cellStyle name="Normal 4 2 3 6 14" xfId="13735" xr:uid="{00000000-0005-0000-0000-0000653C0000}"/>
    <cellStyle name="Normal 4 2 3 6 2" xfId="399" xr:uid="{00000000-0005-0000-0000-0000663C0000}"/>
    <cellStyle name="Normal 4 2 3 6 2 10" xfId="13839" xr:uid="{00000000-0005-0000-0000-0000673C0000}"/>
    <cellStyle name="Normal 4 2 3 6 2 2" xfId="833" xr:uid="{00000000-0005-0000-0000-0000683C0000}"/>
    <cellStyle name="Normal 4 2 3 6 2 2 2" xfId="2869" xr:uid="{00000000-0005-0000-0000-0000693C0000}"/>
    <cellStyle name="Normal 4 2 3 6 2 2 2 2" xfId="7286" xr:uid="{00000000-0005-0000-0000-00006A3C0000}"/>
    <cellStyle name="Normal 4 2 3 6 2 2 2 2 2" xfId="13319" xr:uid="{00000000-0005-0000-0000-00006B3C0000}"/>
    <cellStyle name="Normal 4 2 3 6 2 2 2 2 2 2" xfId="44604" xr:uid="{00000000-0005-0000-0000-00006C3C0000}"/>
    <cellStyle name="Normal 4 2 3 6 2 2 2 2 2 3" xfId="31194" xr:uid="{00000000-0005-0000-0000-00006D3C0000}"/>
    <cellStyle name="Normal 4 2 3 6 2 2 2 2 3" xfId="38632" xr:uid="{00000000-0005-0000-0000-00006E3C0000}"/>
    <cellStyle name="Normal 4 2 3 6 2 2 2 2 4" xfId="25222" xr:uid="{00000000-0005-0000-0000-00006F3C0000}"/>
    <cellStyle name="Normal 4 2 3 6 2 2 2 3" xfId="10272" xr:uid="{00000000-0005-0000-0000-0000703C0000}"/>
    <cellStyle name="Normal 4 2 3 6 2 2 2 3 2" xfId="41618" xr:uid="{00000000-0005-0000-0000-0000713C0000}"/>
    <cellStyle name="Normal 4 2 3 6 2 2 2 3 3" xfId="28208" xr:uid="{00000000-0005-0000-0000-0000723C0000}"/>
    <cellStyle name="Normal 4 2 3 6 2 2 2 4" xfId="20806" xr:uid="{00000000-0005-0000-0000-0000733C0000}"/>
    <cellStyle name="Normal 4 2 3 6 2 2 2 5" xfId="35648" xr:uid="{00000000-0005-0000-0000-0000743C0000}"/>
    <cellStyle name="Normal 4 2 3 6 2 2 2 6" xfId="17820" xr:uid="{00000000-0005-0000-0000-0000753C0000}"/>
    <cellStyle name="Normal 4 2 3 6 2 2 3" xfId="5294" xr:uid="{00000000-0005-0000-0000-0000763C0000}"/>
    <cellStyle name="Normal 4 2 3 6 2 2 3 2" xfId="11328" xr:uid="{00000000-0005-0000-0000-0000773C0000}"/>
    <cellStyle name="Normal 4 2 3 6 2 2 3 2 2" xfId="42613" xr:uid="{00000000-0005-0000-0000-0000783C0000}"/>
    <cellStyle name="Normal 4 2 3 6 2 2 3 2 3" xfId="29203" xr:uid="{00000000-0005-0000-0000-0000793C0000}"/>
    <cellStyle name="Normal 4 2 3 6 2 2 3 3" xfId="23231" xr:uid="{00000000-0005-0000-0000-00007A3C0000}"/>
    <cellStyle name="Normal 4 2 3 6 2 2 3 4" xfId="33657" xr:uid="{00000000-0005-0000-0000-00007B3C0000}"/>
    <cellStyle name="Normal 4 2 3 6 2 2 3 5" xfId="15829" xr:uid="{00000000-0005-0000-0000-00007C3C0000}"/>
    <cellStyle name="Normal 4 2 3 6 2 2 4" xfId="4299" xr:uid="{00000000-0005-0000-0000-00007D3C0000}"/>
    <cellStyle name="Normal 4 2 3 6 2 2 4 2" xfId="37078" xr:uid="{00000000-0005-0000-0000-00007E3C0000}"/>
    <cellStyle name="Normal 4 2 3 6 2 2 4 3" xfId="22236" xr:uid="{00000000-0005-0000-0000-00007F3C0000}"/>
    <cellStyle name="Normal 4 2 3 6 2 2 5" xfId="8281" xr:uid="{00000000-0005-0000-0000-0000803C0000}"/>
    <cellStyle name="Normal 4 2 3 6 2 2 5 2" xfId="39627" xr:uid="{00000000-0005-0000-0000-0000813C0000}"/>
    <cellStyle name="Normal 4 2 3 6 2 2 5 3" xfId="26217" xr:uid="{00000000-0005-0000-0000-0000823C0000}"/>
    <cellStyle name="Normal 4 2 3 6 2 2 6" xfId="18815" xr:uid="{00000000-0005-0000-0000-0000833C0000}"/>
    <cellStyle name="Normal 4 2 3 6 2 2 7" xfId="32662" xr:uid="{00000000-0005-0000-0000-0000843C0000}"/>
    <cellStyle name="Normal 4 2 3 6 2 2 8" xfId="14834" xr:uid="{00000000-0005-0000-0000-0000853C0000}"/>
    <cellStyle name="Normal 4 2 3 6 2 3" xfId="1438" xr:uid="{00000000-0005-0000-0000-0000863C0000}"/>
    <cellStyle name="Normal 4 2 3 6 2 3 2" xfId="2435" xr:uid="{00000000-0005-0000-0000-0000873C0000}"/>
    <cellStyle name="Normal 4 2 3 6 2 3 2 2" xfId="6852" xr:uid="{00000000-0005-0000-0000-0000883C0000}"/>
    <cellStyle name="Normal 4 2 3 6 2 3 2 2 2" xfId="12885" xr:uid="{00000000-0005-0000-0000-0000893C0000}"/>
    <cellStyle name="Normal 4 2 3 6 2 3 2 2 2 2" xfId="44170" xr:uid="{00000000-0005-0000-0000-00008A3C0000}"/>
    <cellStyle name="Normal 4 2 3 6 2 3 2 2 2 3" xfId="30760" xr:uid="{00000000-0005-0000-0000-00008B3C0000}"/>
    <cellStyle name="Normal 4 2 3 6 2 3 2 2 3" xfId="38198" xr:uid="{00000000-0005-0000-0000-00008C3C0000}"/>
    <cellStyle name="Normal 4 2 3 6 2 3 2 2 4" xfId="24788" xr:uid="{00000000-0005-0000-0000-00008D3C0000}"/>
    <cellStyle name="Normal 4 2 3 6 2 3 2 3" xfId="9838" xr:uid="{00000000-0005-0000-0000-00008E3C0000}"/>
    <cellStyle name="Normal 4 2 3 6 2 3 2 3 2" xfId="41184" xr:uid="{00000000-0005-0000-0000-00008F3C0000}"/>
    <cellStyle name="Normal 4 2 3 6 2 3 2 3 3" xfId="27774" xr:uid="{00000000-0005-0000-0000-0000903C0000}"/>
    <cellStyle name="Normal 4 2 3 6 2 3 2 4" xfId="20372" xr:uid="{00000000-0005-0000-0000-0000913C0000}"/>
    <cellStyle name="Normal 4 2 3 6 2 3 2 5" xfId="35214" xr:uid="{00000000-0005-0000-0000-0000923C0000}"/>
    <cellStyle name="Normal 4 2 3 6 2 3 2 6" xfId="17386" xr:uid="{00000000-0005-0000-0000-0000933C0000}"/>
    <cellStyle name="Normal 4 2 3 6 2 3 3" xfId="5856" xr:uid="{00000000-0005-0000-0000-0000943C0000}"/>
    <cellStyle name="Normal 4 2 3 6 2 3 3 2" xfId="11889" xr:uid="{00000000-0005-0000-0000-0000953C0000}"/>
    <cellStyle name="Normal 4 2 3 6 2 3 3 2 2" xfId="43174" xr:uid="{00000000-0005-0000-0000-0000963C0000}"/>
    <cellStyle name="Normal 4 2 3 6 2 3 3 2 3" xfId="29764" xr:uid="{00000000-0005-0000-0000-0000973C0000}"/>
    <cellStyle name="Normal 4 2 3 6 2 3 3 3" xfId="23792" xr:uid="{00000000-0005-0000-0000-0000983C0000}"/>
    <cellStyle name="Normal 4 2 3 6 2 3 3 4" xfId="34218" xr:uid="{00000000-0005-0000-0000-0000993C0000}"/>
    <cellStyle name="Normal 4 2 3 6 2 3 3 5" xfId="16390" xr:uid="{00000000-0005-0000-0000-00009A3C0000}"/>
    <cellStyle name="Normal 4 2 3 6 2 3 4" xfId="3865" xr:uid="{00000000-0005-0000-0000-00009B3C0000}"/>
    <cellStyle name="Normal 4 2 3 6 2 3 4 2" xfId="36644" xr:uid="{00000000-0005-0000-0000-00009C3C0000}"/>
    <cellStyle name="Normal 4 2 3 6 2 3 4 3" xfId="21802" xr:uid="{00000000-0005-0000-0000-00009D3C0000}"/>
    <cellStyle name="Normal 4 2 3 6 2 3 5" xfId="8842" xr:uid="{00000000-0005-0000-0000-00009E3C0000}"/>
    <cellStyle name="Normal 4 2 3 6 2 3 5 2" xfId="40188" xr:uid="{00000000-0005-0000-0000-00009F3C0000}"/>
    <cellStyle name="Normal 4 2 3 6 2 3 5 3" xfId="26778" xr:uid="{00000000-0005-0000-0000-0000A03C0000}"/>
    <cellStyle name="Normal 4 2 3 6 2 3 6" xfId="19376" xr:uid="{00000000-0005-0000-0000-0000A13C0000}"/>
    <cellStyle name="Normal 4 2 3 6 2 3 7" xfId="32228" xr:uid="{00000000-0005-0000-0000-0000A23C0000}"/>
    <cellStyle name="Normal 4 2 3 6 2 3 8" xfId="14400" xr:uid="{00000000-0005-0000-0000-0000A33C0000}"/>
    <cellStyle name="Normal 4 2 3 6 2 4" xfId="1873" xr:uid="{00000000-0005-0000-0000-0000A43C0000}"/>
    <cellStyle name="Normal 4 2 3 6 2 4 2" xfId="6291" xr:uid="{00000000-0005-0000-0000-0000A53C0000}"/>
    <cellStyle name="Normal 4 2 3 6 2 4 2 2" xfId="12324" xr:uid="{00000000-0005-0000-0000-0000A63C0000}"/>
    <cellStyle name="Normal 4 2 3 6 2 4 2 2 2" xfId="43609" xr:uid="{00000000-0005-0000-0000-0000A73C0000}"/>
    <cellStyle name="Normal 4 2 3 6 2 4 2 2 3" xfId="30199" xr:uid="{00000000-0005-0000-0000-0000A83C0000}"/>
    <cellStyle name="Normal 4 2 3 6 2 4 2 3" xfId="37637" xr:uid="{00000000-0005-0000-0000-0000A93C0000}"/>
    <cellStyle name="Normal 4 2 3 6 2 4 2 4" xfId="24227" xr:uid="{00000000-0005-0000-0000-0000AA3C0000}"/>
    <cellStyle name="Normal 4 2 3 6 2 4 3" xfId="9277" xr:uid="{00000000-0005-0000-0000-0000AB3C0000}"/>
    <cellStyle name="Normal 4 2 3 6 2 4 3 2" xfId="40623" xr:uid="{00000000-0005-0000-0000-0000AC3C0000}"/>
    <cellStyle name="Normal 4 2 3 6 2 4 3 3" xfId="27213" xr:uid="{00000000-0005-0000-0000-0000AD3C0000}"/>
    <cellStyle name="Normal 4 2 3 6 2 4 4" xfId="19811" xr:uid="{00000000-0005-0000-0000-0000AE3C0000}"/>
    <cellStyle name="Normal 4 2 3 6 2 4 5" xfId="34653" xr:uid="{00000000-0005-0000-0000-0000AF3C0000}"/>
    <cellStyle name="Normal 4 2 3 6 2 4 6" xfId="16825" xr:uid="{00000000-0005-0000-0000-0000B03C0000}"/>
    <cellStyle name="Normal 4 2 3 6 2 5" xfId="4860" xr:uid="{00000000-0005-0000-0000-0000B13C0000}"/>
    <cellStyle name="Normal 4 2 3 6 2 5 2" xfId="10895" xr:uid="{00000000-0005-0000-0000-0000B23C0000}"/>
    <cellStyle name="Normal 4 2 3 6 2 5 2 2" xfId="42180" xr:uid="{00000000-0005-0000-0000-0000B33C0000}"/>
    <cellStyle name="Normal 4 2 3 6 2 5 2 3" xfId="28770" xr:uid="{00000000-0005-0000-0000-0000B43C0000}"/>
    <cellStyle name="Normal 4 2 3 6 2 5 3" xfId="22797" xr:uid="{00000000-0005-0000-0000-0000B53C0000}"/>
    <cellStyle name="Normal 4 2 3 6 2 5 4" xfId="33223" xr:uid="{00000000-0005-0000-0000-0000B63C0000}"/>
    <cellStyle name="Normal 4 2 3 6 2 5 5" xfId="15395" xr:uid="{00000000-0005-0000-0000-0000B73C0000}"/>
    <cellStyle name="Normal 4 2 3 6 2 6" xfId="3304" xr:uid="{00000000-0005-0000-0000-0000B83C0000}"/>
    <cellStyle name="Normal 4 2 3 6 2 6 2" xfId="36083" xr:uid="{00000000-0005-0000-0000-0000B93C0000}"/>
    <cellStyle name="Normal 4 2 3 6 2 6 3" xfId="21241" xr:uid="{00000000-0005-0000-0000-0000BA3C0000}"/>
    <cellStyle name="Normal 4 2 3 6 2 7" xfId="7847" xr:uid="{00000000-0005-0000-0000-0000BB3C0000}"/>
    <cellStyle name="Normal 4 2 3 6 2 7 2" xfId="39193" xr:uid="{00000000-0005-0000-0000-0000BC3C0000}"/>
    <cellStyle name="Normal 4 2 3 6 2 7 3" xfId="25783" xr:uid="{00000000-0005-0000-0000-0000BD3C0000}"/>
    <cellStyle name="Normal 4 2 3 6 2 8" xfId="18381" xr:uid="{00000000-0005-0000-0000-0000BE3C0000}"/>
    <cellStyle name="Normal 4 2 3 6 2 9" xfId="31667" xr:uid="{00000000-0005-0000-0000-0000BF3C0000}"/>
    <cellStyle name="Normal 4 2 3 6 3" xfId="501" xr:uid="{00000000-0005-0000-0000-0000C03C0000}"/>
    <cellStyle name="Normal 4 2 3 6 3 10" xfId="13941" xr:uid="{00000000-0005-0000-0000-0000C13C0000}"/>
    <cellStyle name="Normal 4 2 3 6 3 2" xfId="935" xr:uid="{00000000-0005-0000-0000-0000C23C0000}"/>
    <cellStyle name="Normal 4 2 3 6 3 2 2" xfId="2971" xr:uid="{00000000-0005-0000-0000-0000C33C0000}"/>
    <cellStyle name="Normal 4 2 3 6 3 2 2 2" xfId="7388" xr:uid="{00000000-0005-0000-0000-0000C43C0000}"/>
    <cellStyle name="Normal 4 2 3 6 3 2 2 2 2" xfId="13421" xr:uid="{00000000-0005-0000-0000-0000C53C0000}"/>
    <cellStyle name="Normal 4 2 3 6 3 2 2 2 2 2" xfId="44706" xr:uid="{00000000-0005-0000-0000-0000C63C0000}"/>
    <cellStyle name="Normal 4 2 3 6 3 2 2 2 2 3" xfId="31296" xr:uid="{00000000-0005-0000-0000-0000C73C0000}"/>
    <cellStyle name="Normal 4 2 3 6 3 2 2 2 3" xfId="38734" xr:uid="{00000000-0005-0000-0000-0000C83C0000}"/>
    <cellStyle name="Normal 4 2 3 6 3 2 2 2 4" xfId="25324" xr:uid="{00000000-0005-0000-0000-0000C93C0000}"/>
    <cellStyle name="Normal 4 2 3 6 3 2 2 3" xfId="10374" xr:uid="{00000000-0005-0000-0000-0000CA3C0000}"/>
    <cellStyle name="Normal 4 2 3 6 3 2 2 3 2" xfId="41720" xr:uid="{00000000-0005-0000-0000-0000CB3C0000}"/>
    <cellStyle name="Normal 4 2 3 6 3 2 2 3 3" xfId="28310" xr:uid="{00000000-0005-0000-0000-0000CC3C0000}"/>
    <cellStyle name="Normal 4 2 3 6 3 2 2 4" xfId="20908" xr:uid="{00000000-0005-0000-0000-0000CD3C0000}"/>
    <cellStyle name="Normal 4 2 3 6 3 2 2 5" xfId="35750" xr:uid="{00000000-0005-0000-0000-0000CE3C0000}"/>
    <cellStyle name="Normal 4 2 3 6 3 2 2 6" xfId="17922" xr:uid="{00000000-0005-0000-0000-0000CF3C0000}"/>
    <cellStyle name="Normal 4 2 3 6 3 2 3" xfId="5396" xr:uid="{00000000-0005-0000-0000-0000D03C0000}"/>
    <cellStyle name="Normal 4 2 3 6 3 2 3 2" xfId="11430" xr:uid="{00000000-0005-0000-0000-0000D13C0000}"/>
    <cellStyle name="Normal 4 2 3 6 3 2 3 2 2" xfId="42715" xr:uid="{00000000-0005-0000-0000-0000D23C0000}"/>
    <cellStyle name="Normal 4 2 3 6 3 2 3 2 3" xfId="29305" xr:uid="{00000000-0005-0000-0000-0000D33C0000}"/>
    <cellStyle name="Normal 4 2 3 6 3 2 3 3" xfId="23333" xr:uid="{00000000-0005-0000-0000-0000D43C0000}"/>
    <cellStyle name="Normal 4 2 3 6 3 2 3 4" xfId="33759" xr:uid="{00000000-0005-0000-0000-0000D53C0000}"/>
    <cellStyle name="Normal 4 2 3 6 3 2 3 5" xfId="15931" xr:uid="{00000000-0005-0000-0000-0000D63C0000}"/>
    <cellStyle name="Normal 4 2 3 6 3 2 4" xfId="4401" xr:uid="{00000000-0005-0000-0000-0000D73C0000}"/>
    <cellStyle name="Normal 4 2 3 6 3 2 4 2" xfId="37180" xr:uid="{00000000-0005-0000-0000-0000D83C0000}"/>
    <cellStyle name="Normal 4 2 3 6 3 2 4 3" xfId="22338" xr:uid="{00000000-0005-0000-0000-0000D93C0000}"/>
    <cellStyle name="Normal 4 2 3 6 3 2 5" xfId="8383" xr:uid="{00000000-0005-0000-0000-0000DA3C0000}"/>
    <cellStyle name="Normal 4 2 3 6 3 2 5 2" xfId="39729" xr:uid="{00000000-0005-0000-0000-0000DB3C0000}"/>
    <cellStyle name="Normal 4 2 3 6 3 2 5 3" xfId="26319" xr:uid="{00000000-0005-0000-0000-0000DC3C0000}"/>
    <cellStyle name="Normal 4 2 3 6 3 2 6" xfId="18917" xr:uid="{00000000-0005-0000-0000-0000DD3C0000}"/>
    <cellStyle name="Normal 4 2 3 6 3 2 7" xfId="32764" xr:uid="{00000000-0005-0000-0000-0000DE3C0000}"/>
    <cellStyle name="Normal 4 2 3 6 3 2 8" xfId="14936" xr:uid="{00000000-0005-0000-0000-0000DF3C0000}"/>
    <cellStyle name="Normal 4 2 3 6 3 3" xfId="1540" xr:uid="{00000000-0005-0000-0000-0000E03C0000}"/>
    <cellStyle name="Normal 4 2 3 6 3 3 2" xfId="2537" xr:uid="{00000000-0005-0000-0000-0000E13C0000}"/>
    <cellStyle name="Normal 4 2 3 6 3 3 2 2" xfId="6954" xr:uid="{00000000-0005-0000-0000-0000E23C0000}"/>
    <cellStyle name="Normal 4 2 3 6 3 3 2 2 2" xfId="12987" xr:uid="{00000000-0005-0000-0000-0000E33C0000}"/>
    <cellStyle name="Normal 4 2 3 6 3 3 2 2 2 2" xfId="44272" xr:uid="{00000000-0005-0000-0000-0000E43C0000}"/>
    <cellStyle name="Normal 4 2 3 6 3 3 2 2 2 3" xfId="30862" xr:uid="{00000000-0005-0000-0000-0000E53C0000}"/>
    <cellStyle name="Normal 4 2 3 6 3 3 2 2 3" xfId="38300" xr:uid="{00000000-0005-0000-0000-0000E63C0000}"/>
    <cellStyle name="Normal 4 2 3 6 3 3 2 2 4" xfId="24890" xr:uid="{00000000-0005-0000-0000-0000E73C0000}"/>
    <cellStyle name="Normal 4 2 3 6 3 3 2 3" xfId="9940" xr:uid="{00000000-0005-0000-0000-0000E83C0000}"/>
    <cellStyle name="Normal 4 2 3 6 3 3 2 3 2" xfId="41286" xr:uid="{00000000-0005-0000-0000-0000E93C0000}"/>
    <cellStyle name="Normal 4 2 3 6 3 3 2 3 3" xfId="27876" xr:uid="{00000000-0005-0000-0000-0000EA3C0000}"/>
    <cellStyle name="Normal 4 2 3 6 3 3 2 4" xfId="20474" xr:uid="{00000000-0005-0000-0000-0000EB3C0000}"/>
    <cellStyle name="Normal 4 2 3 6 3 3 2 5" xfId="35316" xr:uid="{00000000-0005-0000-0000-0000EC3C0000}"/>
    <cellStyle name="Normal 4 2 3 6 3 3 2 6" xfId="17488" xr:uid="{00000000-0005-0000-0000-0000ED3C0000}"/>
    <cellStyle name="Normal 4 2 3 6 3 3 3" xfId="5958" xr:uid="{00000000-0005-0000-0000-0000EE3C0000}"/>
    <cellStyle name="Normal 4 2 3 6 3 3 3 2" xfId="11991" xr:uid="{00000000-0005-0000-0000-0000EF3C0000}"/>
    <cellStyle name="Normal 4 2 3 6 3 3 3 2 2" xfId="43276" xr:uid="{00000000-0005-0000-0000-0000F03C0000}"/>
    <cellStyle name="Normal 4 2 3 6 3 3 3 2 3" xfId="29866" xr:uid="{00000000-0005-0000-0000-0000F13C0000}"/>
    <cellStyle name="Normal 4 2 3 6 3 3 3 3" xfId="23894" xr:uid="{00000000-0005-0000-0000-0000F23C0000}"/>
    <cellStyle name="Normal 4 2 3 6 3 3 3 4" xfId="34320" xr:uid="{00000000-0005-0000-0000-0000F33C0000}"/>
    <cellStyle name="Normal 4 2 3 6 3 3 3 5" xfId="16492" xr:uid="{00000000-0005-0000-0000-0000F43C0000}"/>
    <cellStyle name="Normal 4 2 3 6 3 3 4" xfId="3967" xr:uid="{00000000-0005-0000-0000-0000F53C0000}"/>
    <cellStyle name="Normal 4 2 3 6 3 3 4 2" xfId="36746" xr:uid="{00000000-0005-0000-0000-0000F63C0000}"/>
    <cellStyle name="Normal 4 2 3 6 3 3 4 3" xfId="21904" xr:uid="{00000000-0005-0000-0000-0000F73C0000}"/>
    <cellStyle name="Normal 4 2 3 6 3 3 5" xfId="8944" xr:uid="{00000000-0005-0000-0000-0000F83C0000}"/>
    <cellStyle name="Normal 4 2 3 6 3 3 5 2" xfId="40290" xr:uid="{00000000-0005-0000-0000-0000F93C0000}"/>
    <cellStyle name="Normal 4 2 3 6 3 3 5 3" xfId="26880" xr:uid="{00000000-0005-0000-0000-0000FA3C0000}"/>
    <cellStyle name="Normal 4 2 3 6 3 3 6" xfId="19478" xr:uid="{00000000-0005-0000-0000-0000FB3C0000}"/>
    <cellStyle name="Normal 4 2 3 6 3 3 7" xfId="32330" xr:uid="{00000000-0005-0000-0000-0000FC3C0000}"/>
    <cellStyle name="Normal 4 2 3 6 3 3 8" xfId="14502" xr:uid="{00000000-0005-0000-0000-0000FD3C0000}"/>
    <cellStyle name="Normal 4 2 3 6 3 4" xfId="1975" xr:uid="{00000000-0005-0000-0000-0000FE3C0000}"/>
    <cellStyle name="Normal 4 2 3 6 3 4 2" xfId="6393" xr:uid="{00000000-0005-0000-0000-0000FF3C0000}"/>
    <cellStyle name="Normal 4 2 3 6 3 4 2 2" xfId="12426" xr:uid="{00000000-0005-0000-0000-0000003D0000}"/>
    <cellStyle name="Normal 4 2 3 6 3 4 2 2 2" xfId="43711" xr:uid="{00000000-0005-0000-0000-0000013D0000}"/>
    <cellStyle name="Normal 4 2 3 6 3 4 2 2 3" xfId="30301" xr:uid="{00000000-0005-0000-0000-0000023D0000}"/>
    <cellStyle name="Normal 4 2 3 6 3 4 2 3" xfId="37739" xr:uid="{00000000-0005-0000-0000-0000033D0000}"/>
    <cellStyle name="Normal 4 2 3 6 3 4 2 4" xfId="24329" xr:uid="{00000000-0005-0000-0000-0000043D0000}"/>
    <cellStyle name="Normal 4 2 3 6 3 4 3" xfId="9379" xr:uid="{00000000-0005-0000-0000-0000053D0000}"/>
    <cellStyle name="Normal 4 2 3 6 3 4 3 2" xfId="40725" xr:uid="{00000000-0005-0000-0000-0000063D0000}"/>
    <cellStyle name="Normal 4 2 3 6 3 4 3 3" xfId="27315" xr:uid="{00000000-0005-0000-0000-0000073D0000}"/>
    <cellStyle name="Normal 4 2 3 6 3 4 4" xfId="19913" xr:uid="{00000000-0005-0000-0000-0000083D0000}"/>
    <cellStyle name="Normal 4 2 3 6 3 4 5" xfId="34755" xr:uid="{00000000-0005-0000-0000-0000093D0000}"/>
    <cellStyle name="Normal 4 2 3 6 3 4 6" xfId="16927" xr:uid="{00000000-0005-0000-0000-00000A3D0000}"/>
    <cellStyle name="Normal 4 2 3 6 3 5" xfId="4962" xr:uid="{00000000-0005-0000-0000-00000B3D0000}"/>
    <cellStyle name="Normal 4 2 3 6 3 5 2" xfId="10997" xr:uid="{00000000-0005-0000-0000-00000C3D0000}"/>
    <cellStyle name="Normal 4 2 3 6 3 5 2 2" xfId="42282" xr:uid="{00000000-0005-0000-0000-00000D3D0000}"/>
    <cellStyle name="Normal 4 2 3 6 3 5 2 3" xfId="28872" xr:uid="{00000000-0005-0000-0000-00000E3D0000}"/>
    <cellStyle name="Normal 4 2 3 6 3 5 3" xfId="22899" xr:uid="{00000000-0005-0000-0000-00000F3D0000}"/>
    <cellStyle name="Normal 4 2 3 6 3 5 4" xfId="33325" xr:uid="{00000000-0005-0000-0000-0000103D0000}"/>
    <cellStyle name="Normal 4 2 3 6 3 5 5" xfId="15497" xr:uid="{00000000-0005-0000-0000-0000113D0000}"/>
    <cellStyle name="Normal 4 2 3 6 3 6" xfId="3406" xr:uid="{00000000-0005-0000-0000-0000123D0000}"/>
    <cellStyle name="Normal 4 2 3 6 3 6 2" xfId="36185" xr:uid="{00000000-0005-0000-0000-0000133D0000}"/>
    <cellStyle name="Normal 4 2 3 6 3 6 3" xfId="21343" xr:uid="{00000000-0005-0000-0000-0000143D0000}"/>
    <cellStyle name="Normal 4 2 3 6 3 7" xfId="7949" xr:uid="{00000000-0005-0000-0000-0000153D0000}"/>
    <cellStyle name="Normal 4 2 3 6 3 7 2" xfId="39295" xr:uid="{00000000-0005-0000-0000-0000163D0000}"/>
    <cellStyle name="Normal 4 2 3 6 3 7 3" xfId="25885" xr:uid="{00000000-0005-0000-0000-0000173D0000}"/>
    <cellStyle name="Normal 4 2 3 6 3 8" xfId="18483" xr:uid="{00000000-0005-0000-0000-0000183D0000}"/>
    <cellStyle name="Normal 4 2 3 6 3 9" xfId="31769" xr:uid="{00000000-0005-0000-0000-0000193D0000}"/>
    <cellStyle name="Normal 4 2 3 6 4" xfId="627" xr:uid="{00000000-0005-0000-0000-00001A3D0000}"/>
    <cellStyle name="Normal 4 2 3 6 4 10" xfId="14067" xr:uid="{00000000-0005-0000-0000-00001B3D0000}"/>
    <cellStyle name="Normal 4 2 3 6 4 2" xfId="1061" xr:uid="{00000000-0005-0000-0000-00001C3D0000}"/>
    <cellStyle name="Normal 4 2 3 6 4 2 2" xfId="3097" xr:uid="{00000000-0005-0000-0000-00001D3D0000}"/>
    <cellStyle name="Normal 4 2 3 6 4 2 2 2" xfId="7514" xr:uid="{00000000-0005-0000-0000-00001E3D0000}"/>
    <cellStyle name="Normal 4 2 3 6 4 2 2 2 2" xfId="13547" xr:uid="{00000000-0005-0000-0000-00001F3D0000}"/>
    <cellStyle name="Normal 4 2 3 6 4 2 2 2 2 2" xfId="44832" xr:uid="{00000000-0005-0000-0000-0000203D0000}"/>
    <cellStyle name="Normal 4 2 3 6 4 2 2 2 2 3" xfId="31422" xr:uid="{00000000-0005-0000-0000-0000213D0000}"/>
    <cellStyle name="Normal 4 2 3 6 4 2 2 2 3" xfId="38860" xr:uid="{00000000-0005-0000-0000-0000223D0000}"/>
    <cellStyle name="Normal 4 2 3 6 4 2 2 2 4" xfId="25450" xr:uid="{00000000-0005-0000-0000-0000233D0000}"/>
    <cellStyle name="Normal 4 2 3 6 4 2 2 3" xfId="10500" xr:uid="{00000000-0005-0000-0000-0000243D0000}"/>
    <cellStyle name="Normal 4 2 3 6 4 2 2 3 2" xfId="41846" xr:uid="{00000000-0005-0000-0000-0000253D0000}"/>
    <cellStyle name="Normal 4 2 3 6 4 2 2 3 3" xfId="28436" xr:uid="{00000000-0005-0000-0000-0000263D0000}"/>
    <cellStyle name="Normal 4 2 3 6 4 2 2 4" xfId="21034" xr:uid="{00000000-0005-0000-0000-0000273D0000}"/>
    <cellStyle name="Normal 4 2 3 6 4 2 2 5" xfId="35876" xr:uid="{00000000-0005-0000-0000-0000283D0000}"/>
    <cellStyle name="Normal 4 2 3 6 4 2 2 6" xfId="18048" xr:uid="{00000000-0005-0000-0000-0000293D0000}"/>
    <cellStyle name="Normal 4 2 3 6 4 2 3" xfId="5522" xr:uid="{00000000-0005-0000-0000-00002A3D0000}"/>
    <cellStyle name="Normal 4 2 3 6 4 2 3 2" xfId="11556" xr:uid="{00000000-0005-0000-0000-00002B3D0000}"/>
    <cellStyle name="Normal 4 2 3 6 4 2 3 2 2" xfId="42841" xr:uid="{00000000-0005-0000-0000-00002C3D0000}"/>
    <cellStyle name="Normal 4 2 3 6 4 2 3 2 3" xfId="29431" xr:uid="{00000000-0005-0000-0000-00002D3D0000}"/>
    <cellStyle name="Normal 4 2 3 6 4 2 3 3" xfId="23459" xr:uid="{00000000-0005-0000-0000-00002E3D0000}"/>
    <cellStyle name="Normal 4 2 3 6 4 2 3 4" xfId="33885" xr:uid="{00000000-0005-0000-0000-00002F3D0000}"/>
    <cellStyle name="Normal 4 2 3 6 4 2 3 5" xfId="16057" xr:uid="{00000000-0005-0000-0000-0000303D0000}"/>
    <cellStyle name="Normal 4 2 3 6 4 2 4" xfId="4527" xr:uid="{00000000-0005-0000-0000-0000313D0000}"/>
    <cellStyle name="Normal 4 2 3 6 4 2 4 2" xfId="37306" xr:uid="{00000000-0005-0000-0000-0000323D0000}"/>
    <cellStyle name="Normal 4 2 3 6 4 2 4 3" xfId="22464" xr:uid="{00000000-0005-0000-0000-0000333D0000}"/>
    <cellStyle name="Normal 4 2 3 6 4 2 5" xfId="8509" xr:uid="{00000000-0005-0000-0000-0000343D0000}"/>
    <cellStyle name="Normal 4 2 3 6 4 2 5 2" xfId="39855" xr:uid="{00000000-0005-0000-0000-0000353D0000}"/>
    <cellStyle name="Normal 4 2 3 6 4 2 5 3" xfId="26445" xr:uid="{00000000-0005-0000-0000-0000363D0000}"/>
    <cellStyle name="Normal 4 2 3 6 4 2 6" xfId="19043" xr:uid="{00000000-0005-0000-0000-0000373D0000}"/>
    <cellStyle name="Normal 4 2 3 6 4 2 7" xfId="32890" xr:uid="{00000000-0005-0000-0000-0000383D0000}"/>
    <cellStyle name="Normal 4 2 3 6 4 2 8" xfId="15062" xr:uid="{00000000-0005-0000-0000-0000393D0000}"/>
    <cellStyle name="Normal 4 2 3 6 4 3" xfId="1666" xr:uid="{00000000-0005-0000-0000-00003A3D0000}"/>
    <cellStyle name="Normal 4 2 3 6 4 3 2" xfId="2663" xr:uid="{00000000-0005-0000-0000-00003B3D0000}"/>
    <cellStyle name="Normal 4 2 3 6 4 3 2 2" xfId="7080" xr:uid="{00000000-0005-0000-0000-00003C3D0000}"/>
    <cellStyle name="Normal 4 2 3 6 4 3 2 2 2" xfId="13113" xr:uid="{00000000-0005-0000-0000-00003D3D0000}"/>
    <cellStyle name="Normal 4 2 3 6 4 3 2 2 2 2" xfId="44398" xr:uid="{00000000-0005-0000-0000-00003E3D0000}"/>
    <cellStyle name="Normal 4 2 3 6 4 3 2 2 2 3" xfId="30988" xr:uid="{00000000-0005-0000-0000-00003F3D0000}"/>
    <cellStyle name="Normal 4 2 3 6 4 3 2 2 3" xfId="38426" xr:uid="{00000000-0005-0000-0000-0000403D0000}"/>
    <cellStyle name="Normal 4 2 3 6 4 3 2 2 4" xfId="25016" xr:uid="{00000000-0005-0000-0000-0000413D0000}"/>
    <cellStyle name="Normal 4 2 3 6 4 3 2 3" xfId="10066" xr:uid="{00000000-0005-0000-0000-0000423D0000}"/>
    <cellStyle name="Normal 4 2 3 6 4 3 2 3 2" xfId="41412" xr:uid="{00000000-0005-0000-0000-0000433D0000}"/>
    <cellStyle name="Normal 4 2 3 6 4 3 2 3 3" xfId="28002" xr:uid="{00000000-0005-0000-0000-0000443D0000}"/>
    <cellStyle name="Normal 4 2 3 6 4 3 2 4" xfId="20600" xr:uid="{00000000-0005-0000-0000-0000453D0000}"/>
    <cellStyle name="Normal 4 2 3 6 4 3 2 5" xfId="35442" xr:uid="{00000000-0005-0000-0000-0000463D0000}"/>
    <cellStyle name="Normal 4 2 3 6 4 3 2 6" xfId="17614" xr:uid="{00000000-0005-0000-0000-0000473D0000}"/>
    <cellStyle name="Normal 4 2 3 6 4 3 3" xfId="6084" xr:uid="{00000000-0005-0000-0000-0000483D0000}"/>
    <cellStyle name="Normal 4 2 3 6 4 3 3 2" xfId="12117" xr:uid="{00000000-0005-0000-0000-0000493D0000}"/>
    <cellStyle name="Normal 4 2 3 6 4 3 3 2 2" xfId="43402" xr:uid="{00000000-0005-0000-0000-00004A3D0000}"/>
    <cellStyle name="Normal 4 2 3 6 4 3 3 2 3" xfId="29992" xr:uid="{00000000-0005-0000-0000-00004B3D0000}"/>
    <cellStyle name="Normal 4 2 3 6 4 3 3 3" xfId="24020" xr:uid="{00000000-0005-0000-0000-00004C3D0000}"/>
    <cellStyle name="Normal 4 2 3 6 4 3 3 4" xfId="34446" xr:uid="{00000000-0005-0000-0000-00004D3D0000}"/>
    <cellStyle name="Normal 4 2 3 6 4 3 3 5" xfId="16618" xr:uid="{00000000-0005-0000-0000-00004E3D0000}"/>
    <cellStyle name="Normal 4 2 3 6 4 3 4" xfId="4093" xr:uid="{00000000-0005-0000-0000-00004F3D0000}"/>
    <cellStyle name="Normal 4 2 3 6 4 3 4 2" xfId="36872" xr:uid="{00000000-0005-0000-0000-0000503D0000}"/>
    <cellStyle name="Normal 4 2 3 6 4 3 4 3" xfId="22030" xr:uid="{00000000-0005-0000-0000-0000513D0000}"/>
    <cellStyle name="Normal 4 2 3 6 4 3 5" xfId="9070" xr:uid="{00000000-0005-0000-0000-0000523D0000}"/>
    <cellStyle name="Normal 4 2 3 6 4 3 5 2" xfId="40416" xr:uid="{00000000-0005-0000-0000-0000533D0000}"/>
    <cellStyle name="Normal 4 2 3 6 4 3 5 3" xfId="27006" xr:uid="{00000000-0005-0000-0000-0000543D0000}"/>
    <cellStyle name="Normal 4 2 3 6 4 3 6" xfId="19604" xr:uid="{00000000-0005-0000-0000-0000553D0000}"/>
    <cellStyle name="Normal 4 2 3 6 4 3 7" xfId="32456" xr:uid="{00000000-0005-0000-0000-0000563D0000}"/>
    <cellStyle name="Normal 4 2 3 6 4 3 8" xfId="14628" xr:uid="{00000000-0005-0000-0000-0000573D0000}"/>
    <cellStyle name="Normal 4 2 3 6 4 4" xfId="2101" xr:uid="{00000000-0005-0000-0000-0000583D0000}"/>
    <cellStyle name="Normal 4 2 3 6 4 4 2" xfId="6519" xr:uid="{00000000-0005-0000-0000-0000593D0000}"/>
    <cellStyle name="Normal 4 2 3 6 4 4 2 2" xfId="12552" xr:uid="{00000000-0005-0000-0000-00005A3D0000}"/>
    <cellStyle name="Normal 4 2 3 6 4 4 2 2 2" xfId="43837" xr:uid="{00000000-0005-0000-0000-00005B3D0000}"/>
    <cellStyle name="Normal 4 2 3 6 4 4 2 2 3" xfId="30427" xr:uid="{00000000-0005-0000-0000-00005C3D0000}"/>
    <cellStyle name="Normal 4 2 3 6 4 4 2 3" xfId="37865" xr:uid="{00000000-0005-0000-0000-00005D3D0000}"/>
    <cellStyle name="Normal 4 2 3 6 4 4 2 4" xfId="24455" xr:uid="{00000000-0005-0000-0000-00005E3D0000}"/>
    <cellStyle name="Normal 4 2 3 6 4 4 3" xfId="9505" xr:uid="{00000000-0005-0000-0000-00005F3D0000}"/>
    <cellStyle name="Normal 4 2 3 6 4 4 3 2" xfId="40851" xr:uid="{00000000-0005-0000-0000-0000603D0000}"/>
    <cellStyle name="Normal 4 2 3 6 4 4 3 3" xfId="27441" xr:uid="{00000000-0005-0000-0000-0000613D0000}"/>
    <cellStyle name="Normal 4 2 3 6 4 4 4" xfId="20039" xr:uid="{00000000-0005-0000-0000-0000623D0000}"/>
    <cellStyle name="Normal 4 2 3 6 4 4 5" xfId="34881" xr:uid="{00000000-0005-0000-0000-0000633D0000}"/>
    <cellStyle name="Normal 4 2 3 6 4 4 6" xfId="17053" xr:uid="{00000000-0005-0000-0000-0000643D0000}"/>
    <cellStyle name="Normal 4 2 3 6 4 5" xfId="5088" xr:uid="{00000000-0005-0000-0000-0000653D0000}"/>
    <cellStyle name="Normal 4 2 3 6 4 5 2" xfId="11123" xr:uid="{00000000-0005-0000-0000-0000663D0000}"/>
    <cellStyle name="Normal 4 2 3 6 4 5 2 2" xfId="42408" xr:uid="{00000000-0005-0000-0000-0000673D0000}"/>
    <cellStyle name="Normal 4 2 3 6 4 5 2 3" xfId="28998" xr:uid="{00000000-0005-0000-0000-0000683D0000}"/>
    <cellStyle name="Normal 4 2 3 6 4 5 3" xfId="23025" xr:uid="{00000000-0005-0000-0000-0000693D0000}"/>
    <cellStyle name="Normal 4 2 3 6 4 5 4" xfId="33451" xr:uid="{00000000-0005-0000-0000-00006A3D0000}"/>
    <cellStyle name="Normal 4 2 3 6 4 5 5" xfId="15623" xr:uid="{00000000-0005-0000-0000-00006B3D0000}"/>
    <cellStyle name="Normal 4 2 3 6 4 6" xfId="3532" xr:uid="{00000000-0005-0000-0000-00006C3D0000}"/>
    <cellStyle name="Normal 4 2 3 6 4 6 2" xfId="36311" xr:uid="{00000000-0005-0000-0000-00006D3D0000}"/>
    <cellStyle name="Normal 4 2 3 6 4 6 3" xfId="21469" xr:uid="{00000000-0005-0000-0000-00006E3D0000}"/>
    <cellStyle name="Normal 4 2 3 6 4 7" xfId="8075" xr:uid="{00000000-0005-0000-0000-00006F3D0000}"/>
    <cellStyle name="Normal 4 2 3 6 4 7 2" xfId="39421" xr:uid="{00000000-0005-0000-0000-0000703D0000}"/>
    <cellStyle name="Normal 4 2 3 6 4 7 3" xfId="26011" xr:uid="{00000000-0005-0000-0000-0000713D0000}"/>
    <cellStyle name="Normal 4 2 3 6 4 8" xfId="18609" xr:uid="{00000000-0005-0000-0000-0000723D0000}"/>
    <cellStyle name="Normal 4 2 3 6 4 9" xfId="31895" xr:uid="{00000000-0005-0000-0000-0000733D0000}"/>
    <cellStyle name="Normal 4 2 3 6 5" xfId="279" xr:uid="{00000000-0005-0000-0000-0000743D0000}"/>
    <cellStyle name="Normal 4 2 3 6 5 2" xfId="1334" xr:uid="{00000000-0005-0000-0000-0000753D0000}"/>
    <cellStyle name="Normal 4 2 3 6 5 2 2" xfId="5752" xr:uid="{00000000-0005-0000-0000-0000763D0000}"/>
    <cellStyle name="Normal 4 2 3 6 5 2 2 2" xfId="11785" xr:uid="{00000000-0005-0000-0000-0000773D0000}"/>
    <cellStyle name="Normal 4 2 3 6 5 2 2 2 2" xfId="43070" xr:uid="{00000000-0005-0000-0000-0000783D0000}"/>
    <cellStyle name="Normal 4 2 3 6 5 2 2 2 3" xfId="29660" xr:uid="{00000000-0005-0000-0000-0000793D0000}"/>
    <cellStyle name="Normal 4 2 3 6 5 2 2 3" xfId="37409" xr:uid="{00000000-0005-0000-0000-00007A3D0000}"/>
    <cellStyle name="Normal 4 2 3 6 5 2 2 4" xfId="23688" xr:uid="{00000000-0005-0000-0000-00007B3D0000}"/>
    <cellStyle name="Normal 4 2 3 6 5 2 3" xfId="8738" xr:uid="{00000000-0005-0000-0000-00007C3D0000}"/>
    <cellStyle name="Normal 4 2 3 6 5 2 3 2" xfId="40084" xr:uid="{00000000-0005-0000-0000-00007D3D0000}"/>
    <cellStyle name="Normal 4 2 3 6 5 2 3 3" xfId="26674" xr:uid="{00000000-0005-0000-0000-00007E3D0000}"/>
    <cellStyle name="Normal 4 2 3 6 5 2 4" xfId="19272" xr:uid="{00000000-0005-0000-0000-00007F3D0000}"/>
    <cellStyle name="Normal 4 2 3 6 5 2 5" xfId="34114" xr:uid="{00000000-0005-0000-0000-0000803D0000}"/>
    <cellStyle name="Normal 4 2 3 6 5 2 6" xfId="16286" xr:uid="{00000000-0005-0000-0000-0000813D0000}"/>
    <cellStyle name="Normal 4 2 3 6 5 3" xfId="2331" xr:uid="{00000000-0005-0000-0000-0000823D0000}"/>
    <cellStyle name="Normal 4 2 3 6 5 3 2" xfId="6748" xr:uid="{00000000-0005-0000-0000-0000833D0000}"/>
    <cellStyle name="Normal 4 2 3 6 5 3 2 2" xfId="12781" xr:uid="{00000000-0005-0000-0000-0000843D0000}"/>
    <cellStyle name="Normal 4 2 3 6 5 3 2 2 2" xfId="44066" xr:uid="{00000000-0005-0000-0000-0000853D0000}"/>
    <cellStyle name="Normal 4 2 3 6 5 3 2 2 3" xfId="30656" xr:uid="{00000000-0005-0000-0000-0000863D0000}"/>
    <cellStyle name="Normal 4 2 3 6 5 3 2 3" xfId="38094" xr:uid="{00000000-0005-0000-0000-0000873D0000}"/>
    <cellStyle name="Normal 4 2 3 6 5 3 2 4" xfId="24684" xr:uid="{00000000-0005-0000-0000-0000883D0000}"/>
    <cellStyle name="Normal 4 2 3 6 5 3 3" xfId="9734" xr:uid="{00000000-0005-0000-0000-0000893D0000}"/>
    <cellStyle name="Normal 4 2 3 6 5 3 3 2" xfId="41080" xr:uid="{00000000-0005-0000-0000-00008A3D0000}"/>
    <cellStyle name="Normal 4 2 3 6 5 3 3 3" xfId="27670" xr:uid="{00000000-0005-0000-0000-00008B3D0000}"/>
    <cellStyle name="Normal 4 2 3 6 5 3 4" xfId="20268" xr:uid="{00000000-0005-0000-0000-00008C3D0000}"/>
    <cellStyle name="Normal 4 2 3 6 5 3 5" xfId="35110" xr:uid="{00000000-0005-0000-0000-00008D3D0000}"/>
    <cellStyle name="Normal 4 2 3 6 5 3 6" xfId="17282" xr:uid="{00000000-0005-0000-0000-00008E3D0000}"/>
    <cellStyle name="Normal 4 2 3 6 5 4" xfId="4756" xr:uid="{00000000-0005-0000-0000-00008F3D0000}"/>
    <cellStyle name="Normal 4 2 3 6 5 4 2" xfId="10790" xr:uid="{00000000-0005-0000-0000-0000903D0000}"/>
    <cellStyle name="Normal 4 2 3 6 5 4 2 2" xfId="42077" xr:uid="{00000000-0005-0000-0000-0000913D0000}"/>
    <cellStyle name="Normal 4 2 3 6 5 4 2 3" xfId="28667" xr:uid="{00000000-0005-0000-0000-0000923D0000}"/>
    <cellStyle name="Normal 4 2 3 6 5 4 3" xfId="22693" xr:uid="{00000000-0005-0000-0000-0000933D0000}"/>
    <cellStyle name="Normal 4 2 3 6 5 4 4" xfId="33119" xr:uid="{00000000-0005-0000-0000-0000943D0000}"/>
    <cellStyle name="Normal 4 2 3 6 5 4 5" xfId="15291" xr:uid="{00000000-0005-0000-0000-0000953D0000}"/>
    <cellStyle name="Normal 4 2 3 6 5 5" xfId="3761" xr:uid="{00000000-0005-0000-0000-0000963D0000}"/>
    <cellStyle name="Normal 4 2 3 6 5 5 2" xfId="36540" xr:uid="{00000000-0005-0000-0000-0000973D0000}"/>
    <cellStyle name="Normal 4 2 3 6 5 5 3" xfId="21698" xr:uid="{00000000-0005-0000-0000-0000983D0000}"/>
    <cellStyle name="Normal 4 2 3 6 5 6" xfId="7743" xr:uid="{00000000-0005-0000-0000-0000993D0000}"/>
    <cellStyle name="Normal 4 2 3 6 5 6 2" xfId="39089" xr:uid="{00000000-0005-0000-0000-00009A3D0000}"/>
    <cellStyle name="Normal 4 2 3 6 5 6 3" xfId="25679" xr:uid="{00000000-0005-0000-0000-00009B3D0000}"/>
    <cellStyle name="Normal 4 2 3 6 5 7" xfId="18277" xr:uid="{00000000-0005-0000-0000-00009C3D0000}"/>
    <cellStyle name="Normal 4 2 3 6 5 8" xfId="32124" xr:uid="{00000000-0005-0000-0000-00009D3D0000}"/>
    <cellStyle name="Normal 4 2 3 6 5 9" xfId="14296" xr:uid="{00000000-0005-0000-0000-00009E3D0000}"/>
    <cellStyle name="Normal 4 2 3 6 6" xfId="729" xr:uid="{00000000-0005-0000-0000-00009F3D0000}"/>
    <cellStyle name="Normal 4 2 3 6 6 2" xfId="2765" xr:uid="{00000000-0005-0000-0000-0000A03D0000}"/>
    <cellStyle name="Normal 4 2 3 6 6 2 2" xfId="7182" xr:uid="{00000000-0005-0000-0000-0000A13D0000}"/>
    <cellStyle name="Normal 4 2 3 6 6 2 2 2" xfId="13215" xr:uid="{00000000-0005-0000-0000-0000A23D0000}"/>
    <cellStyle name="Normal 4 2 3 6 6 2 2 2 2" xfId="44500" xr:uid="{00000000-0005-0000-0000-0000A33D0000}"/>
    <cellStyle name="Normal 4 2 3 6 6 2 2 2 3" xfId="31090" xr:uid="{00000000-0005-0000-0000-0000A43D0000}"/>
    <cellStyle name="Normal 4 2 3 6 6 2 2 3" xfId="38528" xr:uid="{00000000-0005-0000-0000-0000A53D0000}"/>
    <cellStyle name="Normal 4 2 3 6 6 2 2 4" xfId="25118" xr:uid="{00000000-0005-0000-0000-0000A63D0000}"/>
    <cellStyle name="Normal 4 2 3 6 6 2 3" xfId="10168" xr:uid="{00000000-0005-0000-0000-0000A73D0000}"/>
    <cellStyle name="Normal 4 2 3 6 6 2 3 2" xfId="41514" xr:uid="{00000000-0005-0000-0000-0000A83D0000}"/>
    <cellStyle name="Normal 4 2 3 6 6 2 3 3" xfId="28104" xr:uid="{00000000-0005-0000-0000-0000A93D0000}"/>
    <cellStyle name="Normal 4 2 3 6 6 2 4" xfId="20702" xr:uid="{00000000-0005-0000-0000-0000AA3D0000}"/>
    <cellStyle name="Normal 4 2 3 6 6 2 5" xfId="35544" xr:uid="{00000000-0005-0000-0000-0000AB3D0000}"/>
    <cellStyle name="Normal 4 2 3 6 6 2 6" xfId="17716" xr:uid="{00000000-0005-0000-0000-0000AC3D0000}"/>
    <cellStyle name="Normal 4 2 3 6 6 3" xfId="5190" xr:uid="{00000000-0005-0000-0000-0000AD3D0000}"/>
    <cellStyle name="Normal 4 2 3 6 6 3 2" xfId="11225" xr:uid="{00000000-0005-0000-0000-0000AE3D0000}"/>
    <cellStyle name="Normal 4 2 3 6 6 3 2 2" xfId="42510" xr:uid="{00000000-0005-0000-0000-0000AF3D0000}"/>
    <cellStyle name="Normal 4 2 3 6 6 3 2 3" xfId="29100" xr:uid="{00000000-0005-0000-0000-0000B03D0000}"/>
    <cellStyle name="Normal 4 2 3 6 6 3 3" xfId="23127" xr:uid="{00000000-0005-0000-0000-0000B13D0000}"/>
    <cellStyle name="Normal 4 2 3 6 6 3 4" xfId="33553" xr:uid="{00000000-0005-0000-0000-0000B23D0000}"/>
    <cellStyle name="Normal 4 2 3 6 6 3 5" xfId="15725" xr:uid="{00000000-0005-0000-0000-0000B33D0000}"/>
    <cellStyle name="Normal 4 2 3 6 6 4" xfId="4195" xr:uid="{00000000-0005-0000-0000-0000B43D0000}"/>
    <cellStyle name="Normal 4 2 3 6 6 4 2" xfId="36974" xr:uid="{00000000-0005-0000-0000-0000B53D0000}"/>
    <cellStyle name="Normal 4 2 3 6 6 4 3" xfId="22132" xr:uid="{00000000-0005-0000-0000-0000B63D0000}"/>
    <cellStyle name="Normal 4 2 3 6 6 5" xfId="8177" xr:uid="{00000000-0005-0000-0000-0000B73D0000}"/>
    <cellStyle name="Normal 4 2 3 6 6 5 2" xfId="39523" xr:uid="{00000000-0005-0000-0000-0000B83D0000}"/>
    <cellStyle name="Normal 4 2 3 6 6 5 3" xfId="26113" xr:uid="{00000000-0005-0000-0000-0000B93D0000}"/>
    <cellStyle name="Normal 4 2 3 6 6 6" xfId="18711" xr:uid="{00000000-0005-0000-0000-0000BA3D0000}"/>
    <cellStyle name="Normal 4 2 3 6 6 7" xfId="32558" xr:uid="{00000000-0005-0000-0000-0000BB3D0000}"/>
    <cellStyle name="Normal 4 2 3 6 6 8" xfId="14730" xr:uid="{00000000-0005-0000-0000-0000BC3D0000}"/>
    <cellStyle name="Normal 4 2 3 6 7" xfId="1232" xr:uid="{00000000-0005-0000-0000-0000BD3D0000}"/>
    <cellStyle name="Normal 4 2 3 6 7 2" xfId="2229" xr:uid="{00000000-0005-0000-0000-0000BE3D0000}"/>
    <cellStyle name="Normal 4 2 3 6 7 2 2" xfId="6646" xr:uid="{00000000-0005-0000-0000-0000BF3D0000}"/>
    <cellStyle name="Normal 4 2 3 6 7 2 2 2" xfId="12679" xr:uid="{00000000-0005-0000-0000-0000C03D0000}"/>
    <cellStyle name="Normal 4 2 3 6 7 2 2 2 2" xfId="43964" xr:uid="{00000000-0005-0000-0000-0000C13D0000}"/>
    <cellStyle name="Normal 4 2 3 6 7 2 2 2 3" xfId="30554" xr:uid="{00000000-0005-0000-0000-0000C23D0000}"/>
    <cellStyle name="Normal 4 2 3 6 7 2 2 3" xfId="37992" xr:uid="{00000000-0005-0000-0000-0000C33D0000}"/>
    <cellStyle name="Normal 4 2 3 6 7 2 2 4" xfId="24582" xr:uid="{00000000-0005-0000-0000-0000C43D0000}"/>
    <cellStyle name="Normal 4 2 3 6 7 2 3" xfId="9632" xr:uid="{00000000-0005-0000-0000-0000C53D0000}"/>
    <cellStyle name="Normal 4 2 3 6 7 2 3 2" xfId="40978" xr:uid="{00000000-0005-0000-0000-0000C63D0000}"/>
    <cellStyle name="Normal 4 2 3 6 7 2 3 3" xfId="27568" xr:uid="{00000000-0005-0000-0000-0000C73D0000}"/>
    <cellStyle name="Normal 4 2 3 6 7 2 4" xfId="20166" xr:uid="{00000000-0005-0000-0000-0000C83D0000}"/>
    <cellStyle name="Normal 4 2 3 6 7 2 5" xfId="35008" xr:uid="{00000000-0005-0000-0000-0000C93D0000}"/>
    <cellStyle name="Normal 4 2 3 6 7 2 6" xfId="17180" xr:uid="{00000000-0005-0000-0000-0000CA3D0000}"/>
    <cellStyle name="Normal 4 2 3 6 7 3" xfId="5650" xr:uid="{00000000-0005-0000-0000-0000CB3D0000}"/>
    <cellStyle name="Normal 4 2 3 6 7 3 2" xfId="11683" xr:uid="{00000000-0005-0000-0000-0000CC3D0000}"/>
    <cellStyle name="Normal 4 2 3 6 7 3 2 2" xfId="42968" xr:uid="{00000000-0005-0000-0000-0000CD3D0000}"/>
    <cellStyle name="Normal 4 2 3 6 7 3 2 3" xfId="29558" xr:uid="{00000000-0005-0000-0000-0000CE3D0000}"/>
    <cellStyle name="Normal 4 2 3 6 7 3 3" xfId="23586" xr:uid="{00000000-0005-0000-0000-0000CF3D0000}"/>
    <cellStyle name="Normal 4 2 3 6 7 3 4" xfId="34012" xr:uid="{00000000-0005-0000-0000-0000D03D0000}"/>
    <cellStyle name="Normal 4 2 3 6 7 3 5" xfId="16184" xr:uid="{00000000-0005-0000-0000-0000D13D0000}"/>
    <cellStyle name="Normal 4 2 3 6 7 4" xfId="3659" xr:uid="{00000000-0005-0000-0000-0000D23D0000}"/>
    <cellStyle name="Normal 4 2 3 6 7 4 2" xfId="36438" xr:uid="{00000000-0005-0000-0000-0000D33D0000}"/>
    <cellStyle name="Normal 4 2 3 6 7 4 3" xfId="21596" xr:uid="{00000000-0005-0000-0000-0000D43D0000}"/>
    <cellStyle name="Normal 4 2 3 6 7 5" xfId="8636" xr:uid="{00000000-0005-0000-0000-0000D53D0000}"/>
    <cellStyle name="Normal 4 2 3 6 7 5 2" xfId="39982" xr:uid="{00000000-0005-0000-0000-0000D63D0000}"/>
    <cellStyle name="Normal 4 2 3 6 7 5 3" xfId="26572" xr:uid="{00000000-0005-0000-0000-0000D73D0000}"/>
    <cellStyle name="Normal 4 2 3 6 7 6" xfId="19170" xr:uid="{00000000-0005-0000-0000-0000D83D0000}"/>
    <cellStyle name="Normal 4 2 3 6 7 7" xfId="32022" xr:uid="{00000000-0005-0000-0000-0000D93D0000}"/>
    <cellStyle name="Normal 4 2 3 6 7 8" xfId="14194" xr:uid="{00000000-0005-0000-0000-0000DA3D0000}"/>
    <cellStyle name="Normal 4 2 3 6 8" xfId="1769" xr:uid="{00000000-0005-0000-0000-0000DB3D0000}"/>
    <cellStyle name="Normal 4 2 3 6 8 2" xfId="6187" xr:uid="{00000000-0005-0000-0000-0000DC3D0000}"/>
    <cellStyle name="Normal 4 2 3 6 8 2 2" xfId="12220" xr:uid="{00000000-0005-0000-0000-0000DD3D0000}"/>
    <cellStyle name="Normal 4 2 3 6 8 2 2 2" xfId="43505" xr:uid="{00000000-0005-0000-0000-0000DE3D0000}"/>
    <cellStyle name="Normal 4 2 3 6 8 2 2 3" xfId="30095" xr:uid="{00000000-0005-0000-0000-0000DF3D0000}"/>
    <cellStyle name="Normal 4 2 3 6 8 2 3" xfId="37533" xr:uid="{00000000-0005-0000-0000-0000E03D0000}"/>
    <cellStyle name="Normal 4 2 3 6 8 2 4" xfId="24123" xr:uid="{00000000-0005-0000-0000-0000E13D0000}"/>
    <cellStyle name="Normal 4 2 3 6 8 3" xfId="9173" xr:uid="{00000000-0005-0000-0000-0000E23D0000}"/>
    <cellStyle name="Normal 4 2 3 6 8 3 2" xfId="40519" xr:uid="{00000000-0005-0000-0000-0000E33D0000}"/>
    <cellStyle name="Normal 4 2 3 6 8 3 3" xfId="27109" xr:uid="{00000000-0005-0000-0000-0000E43D0000}"/>
    <cellStyle name="Normal 4 2 3 6 8 4" xfId="19707" xr:uid="{00000000-0005-0000-0000-0000E53D0000}"/>
    <cellStyle name="Normal 4 2 3 6 8 5" xfId="34549" xr:uid="{00000000-0005-0000-0000-0000E63D0000}"/>
    <cellStyle name="Normal 4 2 3 6 8 6" xfId="16721" xr:uid="{00000000-0005-0000-0000-0000E73D0000}"/>
    <cellStyle name="Normal 4 2 3 6 9" xfId="4654" xr:uid="{00000000-0005-0000-0000-0000E83D0000}"/>
    <cellStyle name="Normal 4 2 3 6 9 2" xfId="10688" xr:uid="{00000000-0005-0000-0000-0000E93D0000}"/>
    <cellStyle name="Normal 4 2 3 6 9 2 2" xfId="41975" xr:uid="{00000000-0005-0000-0000-0000EA3D0000}"/>
    <cellStyle name="Normal 4 2 3 6 9 2 3" xfId="28565" xr:uid="{00000000-0005-0000-0000-0000EB3D0000}"/>
    <cellStyle name="Normal 4 2 3 6 9 3" xfId="22591" xr:uid="{00000000-0005-0000-0000-0000EC3D0000}"/>
    <cellStyle name="Normal 4 2 3 6 9 4" xfId="33017" xr:uid="{00000000-0005-0000-0000-0000ED3D0000}"/>
    <cellStyle name="Normal 4 2 3 6 9 5" xfId="15189" xr:uid="{00000000-0005-0000-0000-0000EE3D0000}"/>
    <cellStyle name="Normal 4 2 3 7" xfId="201" xr:uid="{00000000-0005-0000-0000-0000EF3D0000}"/>
    <cellStyle name="Normal 4 2 3 7 10" xfId="3224" xr:uid="{00000000-0005-0000-0000-0000F03D0000}"/>
    <cellStyle name="Normal 4 2 3 7 10 2" xfId="36003" xr:uid="{00000000-0005-0000-0000-0000F13D0000}"/>
    <cellStyle name="Normal 4 2 3 7 10 3" xfId="21161" xr:uid="{00000000-0005-0000-0000-0000F23D0000}"/>
    <cellStyle name="Normal 4 2 3 7 11" xfId="7665" xr:uid="{00000000-0005-0000-0000-0000F33D0000}"/>
    <cellStyle name="Normal 4 2 3 7 11 2" xfId="39011" xr:uid="{00000000-0005-0000-0000-0000F43D0000}"/>
    <cellStyle name="Normal 4 2 3 7 11 3" xfId="25601" xr:uid="{00000000-0005-0000-0000-0000F53D0000}"/>
    <cellStyle name="Normal 4 2 3 7 12" xfId="18199" xr:uid="{00000000-0005-0000-0000-0000F63D0000}"/>
    <cellStyle name="Normal 4 2 3 7 13" xfId="31587" xr:uid="{00000000-0005-0000-0000-0000F73D0000}"/>
    <cellStyle name="Normal 4 2 3 7 14" xfId="13759" xr:uid="{00000000-0005-0000-0000-0000F83D0000}"/>
    <cellStyle name="Normal 4 2 3 7 2" xfId="423" xr:uid="{00000000-0005-0000-0000-0000F93D0000}"/>
    <cellStyle name="Normal 4 2 3 7 2 10" xfId="13863" xr:uid="{00000000-0005-0000-0000-0000FA3D0000}"/>
    <cellStyle name="Normal 4 2 3 7 2 2" xfId="857" xr:uid="{00000000-0005-0000-0000-0000FB3D0000}"/>
    <cellStyle name="Normal 4 2 3 7 2 2 2" xfId="2893" xr:uid="{00000000-0005-0000-0000-0000FC3D0000}"/>
    <cellStyle name="Normal 4 2 3 7 2 2 2 2" xfId="7310" xr:uid="{00000000-0005-0000-0000-0000FD3D0000}"/>
    <cellStyle name="Normal 4 2 3 7 2 2 2 2 2" xfId="13343" xr:uid="{00000000-0005-0000-0000-0000FE3D0000}"/>
    <cellStyle name="Normal 4 2 3 7 2 2 2 2 2 2" xfId="44628" xr:uid="{00000000-0005-0000-0000-0000FF3D0000}"/>
    <cellStyle name="Normal 4 2 3 7 2 2 2 2 2 3" xfId="31218" xr:uid="{00000000-0005-0000-0000-0000003E0000}"/>
    <cellStyle name="Normal 4 2 3 7 2 2 2 2 3" xfId="38656" xr:uid="{00000000-0005-0000-0000-0000013E0000}"/>
    <cellStyle name="Normal 4 2 3 7 2 2 2 2 4" xfId="25246" xr:uid="{00000000-0005-0000-0000-0000023E0000}"/>
    <cellStyle name="Normal 4 2 3 7 2 2 2 3" xfId="10296" xr:uid="{00000000-0005-0000-0000-0000033E0000}"/>
    <cellStyle name="Normal 4 2 3 7 2 2 2 3 2" xfId="41642" xr:uid="{00000000-0005-0000-0000-0000043E0000}"/>
    <cellStyle name="Normal 4 2 3 7 2 2 2 3 3" xfId="28232" xr:uid="{00000000-0005-0000-0000-0000053E0000}"/>
    <cellStyle name="Normal 4 2 3 7 2 2 2 4" xfId="20830" xr:uid="{00000000-0005-0000-0000-0000063E0000}"/>
    <cellStyle name="Normal 4 2 3 7 2 2 2 5" xfId="35672" xr:uid="{00000000-0005-0000-0000-0000073E0000}"/>
    <cellStyle name="Normal 4 2 3 7 2 2 2 6" xfId="17844" xr:uid="{00000000-0005-0000-0000-0000083E0000}"/>
    <cellStyle name="Normal 4 2 3 7 2 2 3" xfId="5318" xr:uid="{00000000-0005-0000-0000-0000093E0000}"/>
    <cellStyle name="Normal 4 2 3 7 2 2 3 2" xfId="11352" xr:uid="{00000000-0005-0000-0000-00000A3E0000}"/>
    <cellStyle name="Normal 4 2 3 7 2 2 3 2 2" xfId="42637" xr:uid="{00000000-0005-0000-0000-00000B3E0000}"/>
    <cellStyle name="Normal 4 2 3 7 2 2 3 2 3" xfId="29227" xr:uid="{00000000-0005-0000-0000-00000C3E0000}"/>
    <cellStyle name="Normal 4 2 3 7 2 2 3 3" xfId="23255" xr:uid="{00000000-0005-0000-0000-00000D3E0000}"/>
    <cellStyle name="Normal 4 2 3 7 2 2 3 4" xfId="33681" xr:uid="{00000000-0005-0000-0000-00000E3E0000}"/>
    <cellStyle name="Normal 4 2 3 7 2 2 3 5" xfId="15853" xr:uid="{00000000-0005-0000-0000-00000F3E0000}"/>
    <cellStyle name="Normal 4 2 3 7 2 2 4" xfId="4323" xr:uid="{00000000-0005-0000-0000-0000103E0000}"/>
    <cellStyle name="Normal 4 2 3 7 2 2 4 2" xfId="37102" xr:uid="{00000000-0005-0000-0000-0000113E0000}"/>
    <cellStyle name="Normal 4 2 3 7 2 2 4 3" xfId="22260" xr:uid="{00000000-0005-0000-0000-0000123E0000}"/>
    <cellStyle name="Normal 4 2 3 7 2 2 5" xfId="8305" xr:uid="{00000000-0005-0000-0000-0000133E0000}"/>
    <cellStyle name="Normal 4 2 3 7 2 2 5 2" xfId="39651" xr:uid="{00000000-0005-0000-0000-0000143E0000}"/>
    <cellStyle name="Normal 4 2 3 7 2 2 5 3" xfId="26241" xr:uid="{00000000-0005-0000-0000-0000153E0000}"/>
    <cellStyle name="Normal 4 2 3 7 2 2 6" xfId="18839" xr:uid="{00000000-0005-0000-0000-0000163E0000}"/>
    <cellStyle name="Normal 4 2 3 7 2 2 7" xfId="32686" xr:uid="{00000000-0005-0000-0000-0000173E0000}"/>
    <cellStyle name="Normal 4 2 3 7 2 2 8" xfId="14858" xr:uid="{00000000-0005-0000-0000-0000183E0000}"/>
    <cellStyle name="Normal 4 2 3 7 2 3" xfId="1462" xr:uid="{00000000-0005-0000-0000-0000193E0000}"/>
    <cellStyle name="Normal 4 2 3 7 2 3 2" xfId="2459" xr:uid="{00000000-0005-0000-0000-00001A3E0000}"/>
    <cellStyle name="Normal 4 2 3 7 2 3 2 2" xfId="6876" xr:uid="{00000000-0005-0000-0000-00001B3E0000}"/>
    <cellStyle name="Normal 4 2 3 7 2 3 2 2 2" xfId="12909" xr:uid="{00000000-0005-0000-0000-00001C3E0000}"/>
    <cellStyle name="Normal 4 2 3 7 2 3 2 2 2 2" xfId="44194" xr:uid="{00000000-0005-0000-0000-00001D3E0000}"/>
    <cellStyle name="Normal 4 2 3 7 2 3 2 2 2 3" xfId="30784" xr:uid="{00000000-0005-0000-0000-00001E3E0000}"/>
    <cellStyle name="Normal 4 2 3 7 2 3 2 2 3" xfId="38222" xr:uid="{00000000-0005-0000-0000-00001F3E0000}"/>
    <cellStyle name="Normal 4 2 3 7 2 3 2 2 4" xfId="24812" xr:uid="{00000000-0005-0000-0000-0000203E0000}"/>
    <cellStyle name="Normal 4 2 3 7 2 3 2 3" xfId="9862" xr:uid="{00000000-0005-0000-0000-0000213E0000}"/>
    <cellStyle name="Normal 4 2 3 7 2 3 2 3 2" xfId="41208" xr:uid="{00000000-0005-0000-0000-0000223E0000}"/>
    <cellStyle name="Normal 4 2 3 7 2 3 2 3 3" xfId="27798" xr:uid="{00000000-0005-0000-0000-0000233E0000}"/>
    <cellStyle name="Normal 4 2 3 7 2 3 2 4" xfId="20396" xr:uid="{00000000-0005-0000-0000-0000243E0000}"/>
    <cellStyle name="Normal 4 2 3 7 2 3 2 5" xfId="35238" xr:uid="{00000000-0005-0000-0000-0000253E0000}"/>
    <cellStyle name="Normal 4 2 3 7 2 3 2 6" xfId="17410" xr:uid="{00000000-0005-0000-0000-0000263E0000}"/>
    <cellStyle name="Normal 4 2 3 7 2 3 3" xfId="5880" xr:uid="{00000000-0005-0000-0000-0000273E0000}"/>
    <cellStyle name="Normal 4 2 3 7 2 3 3 2" xfId="11913" xr:uid="{00000000-0005-0000-0000-0000283E0000}"/>
    <cellStyle name="Normal 4 2 3 7 2 3 3 2 2" xfId="43198" xr:uid="{00000000-0005-0000-0000-0000293E0000}"/>
    <cellStyle name="Normal 4 2 3 7 2 3 3 2 3" xfId="29788" xr:uid="{00000000-0005-0000-0000-00002A3E0000}"/>
    <cellStyle name="Normal 4 2 3 7 2 3 3 3" xfId="23816" xr:uid="{00000000-0005-0000-0000-00002B3E0000}"/>
    <cellStyle name="Normal 4 2 3 7 2 3 3 4" xfId="34242" xr:uid="{00000000-0005-0000-0000-00002C3E0000}"/>
    <cellStyle name="Normal 4 2 3 7 2 3 3 5" xfId="16414" xr:uid="{00000000-0005-0000-0000-00002D3E0000}"/>
    <cellStyle name="Normal 4 2 3 7 2 3 4" xfId="3889" xr:uid="{00000000-0005-0000-0000-00002E3E0000}"/>
    <cellStyle name="Normal 4 2 3 7 2 3 4 2" xfId="36668" xr:uid="{00000000-0005-0000-0000-00002F3E0000}"/>
    <cellStyle name="Normal 4 2 3 7 2 3 4 3" xfId="21826" xr:uid="{00000000-0005-0000-0000-0000303E0000}"/>
    <cellStyle name="Normal 4 2 3 7 2 3 5" xfId="8866" xr:uid="{00000000-0005-0000-0000-0000313E0000}"/>
    <cellStyle name="Normal 4 2 3 7 2 3 5 2" xfId="40212" xr:uid="{00000000-0005-0000-0000-0000323E0000}"/>
    <cellStyle name="Normal 4 2 3 7 2 3 5 3" xfId="26802" xr:uid="{00000000-0005-0000-0000-0000333E0000}"/>
    <cellStyle name="Normal 4 2 3 7 2 3 6" xfId="19400" xr:uid="{00000000-0005-0000-0000-0000343E0000}"/>
    <cellStyle name="Normal 4 2 3 7 2 3 7" xfId="32252" xr:uid="{00000000-0005-0000-0000-0000353E0000}"/>
    <cellStyle name="Normal 4 2 3 7 2 3 8" xfId="14424" xr:uid="{00000000-0005-0000-0000-0000363E0000}"/>
    <cellStyle name="Normal 4 2 3 7 2 4" xfId="1897" xr:uid="{00000000-0005-0000-0000-0000373E0000}"/>
    <cellStyle name="Normal 4 2 3 7 2 4 2" xfId="6315" xr:uid="{00000000-0005-0000-0000-0000383E0000}"/>
    <cellStyle name="Normal 4 2 3 7 2 4 2 2" xfId="12348" xr:uid="{00000000-0005-0000-0000-0000393E0000}"/>
    <cellStyle name="Normal 4 2 3 7 2 4 2 2 2" xfId="43633" xr:uid="{00000000-0005-0000-0000-00003A3E0000}"/>
    <cellStyle name="Normal 4 2 3 7 2 4 2 2 3" xfId="30223" xr:uid="{00000000-0005-0000-0000-00003B3E0000}"/>
    <cellStyle name="Normal 4 2 3 7 2 4 2 3" xfId="37661" xr:uid="{00000000-0005-0000-0000-00003C3E0000}"/>
    <cellStyle name="Normal 4 2 3 7 2 4 2 4" xfId="24251" xr:uid="{00000000-0005-0000-0000-00003D3E0000}"/>
    <cellStyle name="Normal 4 2 3 7 2 4 3" xfId="9301" xr:uid="{00000000-0005-0000-0000-00003E3E0000}"/>
    <cellStyle name="Normal 4 2 3 7 2 4 3 2" xfId="40647" xr:uid="{00000000-0005-0000-0000-00003F3E0000}"/>
    <cellStyle name="Normal 4 2 3 7 2 4 3 3" xfId="27237" xr:uid="{00000000-0005-0000-0000-0000403E0000}"/>
    <cellStyle name="Normal 4 2 3 7 2 4 4" xfId="19835" xr:uid="{00000000-0005-0000-0000-0000413E0000}"/>
    <cellStyle name="Normal 4 2 3 7 2 4 5" xfId="34677" xr:uid="{00000000-0005-0000-0000-0000423E0000}"/>
    <cellStyle name="Normal 4 2 3 7 2 4 6" xfId="16849" xr:uid="{00000000-0005-0000-0000-0000433E0000}"/>
    <cellStyle name="Normal 4 2 3 7 2 5" xfId="4884" xr:uid="{00000000-0005-0000-0000-0000443E0000}"/>
    <cellStyle name="Normal 4 2 3 7 2 5 2" xfId="10919" xr:uid="{00000000-0005-0000-0000-0000453E0000}"/>
    <cellStyle name="Normal 4 2 3 7 2 5 2 2" xfId="42204" xr:uid="{00000000-0005-0000-0000-0000463E0000}"/>
    <cellStyle name="Normal 4 2 3 7 2 5 2 3" xfId="28794" xr:uid="{00000000-0005-0000-0000-0000473E0000}"/>
    <cellStyle name="Normal 4 2 3 7 2 5 3" xfId="22821" xr:uid="{00000000-0005-0000-0000-0000483E0000}"/>
    <cellStyle name="Normal 4 2 3 7 2 5 4" xfId="33247" xr:uid="{00000000-0005-0000-0000-0000493E0000}"/>
    <cellStyle name="Normal 4 2 3 7 2 5 5" xfId="15419" xr:uid="{00000000-0005-0000-0000-00004A3E0000}"/>
    <cellStyle name="Normal 4 2 3 7 2 6" xfId="3328" xr:uid="{00000000-0005-0000-0000-00004B3E0000}"/>
    <cellStyle name="Normal 4 2 3 7 2 6 2" xfId="36107" xr:uid="{00000000-0005-0000-0000-00004C3E0000}"/>
    <cellStyle name="Normal 4 2 3 7 2 6 3" xfId="21265" xr:uid="{00000000-0005-0000-0000-00004D3E0000}"/>
    <cellStyle name="Normal 4 2 3 7 2 7" xfId="7871" xr:uid="{00000000-0005-0000-0000-00004E3E0000}"/>
    <cellStyle name="Normal 4 2 3 7 2 7 2" xfId="39217" xr:uid="{00000000-0005-0000-0000-00004F3E0000}"/>
    <cellStyle name="Normal 4 2 3 7 2 7 3" xfId="25807" xr:uid="{00000000-0005-0000-0000-0000503E0000}"/>
    <cellStyle name="Normal 4 2 3 7 2 8" xfId="18405" xr:uid="{00000000-0005-0000-0000-0000513E0000}"/>
    <cellStyle name="Normal 4 2 3 7 2 9" xfId="31691" xr:uid="{00000000-0005-0000-0000-0000523E0000}"/>
    <cellStyle name="Normal 4 2 3 7 3" xfId="525" xr:uid="{00000000-0005-0000-0000-0000533E0000}"/>
    <cellStyle name="Normal 4 2 3 7 3 10" xfId="13965" xr:uid="{00000000-0005-0000-0000-0000543E0000}"/>
    <cellStyle name="Normal 4 2 3 7 3 2" xfId="959" xr:uid="{00000000-0005-0000-0000-0000553E0000}"/>
    <cellStyle name="Normal 4 2 3 7 3 2 2" xfId="2995" xr:uid="{00000000-0005-0000-0000-0000563E0000}"/>
    <cellStyle name="Normal 4 2 3 7 3 2 2 2" xfId="7412" xr:uid="{00000000-0005-0000-0000-0000573E0000}"/>
    <cellStyle name="Normal 4 2 3 7 3 2 2 2 2" xfId="13445" xr:uid="{00000000-0005-0000-0000-0000583E0000}"/>
    <cellStyle name="Normal 4 2 3 7 3 2 2 2 2 2" xfId="44730" xr:uid="{00000000-0005-0000-0000-0000593E0000}"/>
    <cellStyle name="Normal 4 2 3 7 3 2 2 2 2 3" xfId="31320" xr:uid="{00000000-0005-0000-0000-00005A3E0000}"/>
    <cellStyle name="Normal 4 2 3 7 3 2 2 2 3" xfId="38758" xr:uid="{00000000-0005-0000-0000-00005B3E0000}"/>
    <cellStyle name="Normal 4 2 3 7 3 2 2 2 4" xfId="25348" xr:uid="{00000000-0005-0000-0000-00005C3E0000}"/>
    <cellStyle name="Normal 4 2 3 7 3 2 2 3" xfId="10398" xr:uid="{00000000-0005-0000-0000-00005D3E0000}"/>
    <cellStyle name="Normal 4 2 3 7 3 2 2 3 2" xfId="41744" xr:uid="{00000000-0005-0000-0000-00005E3E0000}"/>
    <cellStyle name="Normal 4 2 3 7 3 2 2 3 3" xfId="28334" xr:uid="{00000000-0005-0000-0000-00005F3E0000}"/>
    <cellStyle name="Normal 4 2 3 7 3 2 2 4" xfId="20932" xr:uid="{00000000-0005-0000-0000-0000603E0000}"/>
    <cellStyle name="Normal 4 2 3 7 3 2 2 5" xfId="35774" xr:uid="{00000000-0005-0000-0000-0000613E0000}"/>
    <cellStyle name="Normal 4 2 3 7 3 2 2 6" xfId="17946" xr:uid="{00000000-0005-0000-0000-0000623E0000}"/>
    <cellStyle name="Normal 4 2 3 7 3 2 3" xfId="5420" xr:uid="{00000000-0005-0000-0000-0000633E0000}"/>
    <cellStyle name="Normal 4 2 3 7 3 2 3 2" xfId="11454" xr:uid="{00000000-0005-0000-0000-0000643E0000}"/>
    <cellStyle name="Normal 4 2 3 7 3 2 3 2 2" xfId="42739" xr:uid="{00000000-0005-0000-0000-0000653E0000}"/>
    <cellStyle name="Normal 4 2 3 7 3 2 3 2 3" xfId="29329" xr:uid="{00000000-0005-0000-0000-0000663E0000}"/>
    <cellStyle name="Normal 4 2 3 7 3 2 3 3" xfId="23357" xr:uid="{00000000-0005-0000-0000-0000673E0000}"/>
    <cellStyle name="Normal 4 2 3 7 3 2 3 4" xfId="33783" xr:uid="{00000000-0005-0000-0000-0000683E0000}"/>
    <cellStyle name="Normal 4 2 3 7 3 2 3 5" xfId="15955" xr:uid="{00000000-0005-0000-0000-0000693E0000}"/>
    <cellStyle name="Normal 4 2 3 7 3 2 4" xfId="4425" xr:uid="{00000000-0005-0000-0000-00006A3E0000}"/>
    <cellStyle name="Normal 4 2 3 7 3 2 4 2" xfId="37204" xr:uid="{00000000-0005-0000-0000-00006B3E0000}"/>
    <cellStyle name="Normal 4 2 3 7 3 2 4 3" xfId="22362" xr:uid="{00000000-0005-0000-0000-00006C3E0000}"/>
    <cellStyle name="Normal 4 2 3 7 3 2 5" xfId="8407" xr:uid="{00000000-0005-0000-0000-00006D3E0000}"/>
    <cellStyle name="Normal 4 2 3 7 3 2 5 2" xfId="39753" xr:uid="{00000000-0005-0000-0000-00006E3E0000}"/>
    <cellStyle name="Normal 4 2 3 7 3 2 5 3" xfId="26343" xr:uid="{00000000-0005-0000-0000-00006F3E0000}"/>
    <cellStyle name="Normal 4 2 3 7 3 2 6" xfId="18941" xr:uid="{00000000-0005-0000-0000-0000703E0000}"/>
    <cellStyle name="Normal 4 2 3 7 3 2 7" xfId="32788" xr:uid="{00000000-0005-0000-0000-0000713E0000}"/>
    <cellStyle name="Normal 4 2 3 7 3 2 8" xfId="14960" xr:uid="{00000000-0005-0000-0000-0000723E0000}"/>
    <cellStyle name="Normal 4 2 3 7 3 3" xfId="1564" xr:uid="{00000000-0005-0000-0000-0000733E0000}"/>
    <cellStyle name="Normal 4 2 3 7 3 3 2" xfId="2561" xr:uid="{00000000-0005-0000-0000-0000743E0000}"/>
    <cellStyle name="Normal 4 2 3 7 3 3 2 2" xfId="6978" xr:uid="{00000000-0005-0000-0000-0000753E0000}"/>
    <cellStyle name="Normal 4 2 3 7 3 3 2 2 2" xfId="13011" xr:uid="{00000000-0005-0000-0000-0000763E0000}"/>
    <cellStyle name="Normal 4 2 3 7 3 3 2 2 2 2" xfId="44296" xr:uid="{00000000-0005-0000-0000-0000773E0000}"/>
    <cellStyle name="Normal 4 2 3 7 3 3 2 2 2 3" xfId="30886" xr:uid="{00000000-0005-0000-0000-0000783E0000}"/>
    <cellStyle name="Normal 4 2 3 7 3 3 2 2 3" xfId="38324" xr:uid="{00000000-0005-0000-0000-0000793E0000}"/>
    <cellStyle name="Normal 4 2 3 7 3 3 2 2 4" xfId="24914" xr:uid="{00000000-0005-0000-0000-00007A3E0000}"/>
    <cellStyle name="Normal 4 2 3 7 3 3 2 3" xfId="9964" xr:uid="{00000000-0005-0000-0000-00007B3E0000}"/>
    <cellStyle name="Normal 4 2 3 7 3 3 2 3 2" xfId="41310" xr:uid="{00000000-0005-0000-0000-00007C3E0000}"/>
    <cellStyle name="Normal 4 2 3 7 3 3 2 3 3" xfId="27900" xr:uid="{00000000-0005-0000-0000-00007D3E0000}"/>
    <cellStyle name="Normal 4 2 3 7 3 3 2 4" xfId="20498" xr:uid="{00000000-0005-0000-0000-00007E3E0000}"/>
    <cellStyle name="Normal 4 2 3 7 3 3 2 5" xfId="35340" xr:uid="{00000000-0005-0000-0000-00007F3E0000}"/>
    <cellStyle name="Normal 4 2 3 7 3 3 2 6" xfId="17512" xr:uid="{00000000-0005-0000-0000-0000803E0000}"/>
    <cellStyle name="Normal 4 2 3 7 3 3 3" xfId="5982" xr:uid="{00000000-0005-0000-0000-0000813E0000}"/>
    <cellStyle name="Normal 4 2 3 7 3 3 3 2" xfId="12015" xr:uid="{00000000-0005-0000-0000-0000823E0000}"/>
    <cellStyle name="Normal 4 2 3 7 3 3 3 2 2" xfId="43300" xr:uid="{00000000-0005-0000-0000-0000833E0000}"/>
    <cellStyle name="Normal 4 2 3 7 3 3 3 2 3" xfId="29890" xr:uid="{00000000-0005-0000-0000-0000843E0000}"/>
    <cellStyle name="Normal 4 2 3 7 3 3 3 3" xfId="23918" xr:uid="{00000000-0005-0000-0000-0000853E0000}"/>
    <cellStyle name="Normal 4 2 3 7 3 3 3 4" xfId="34344" xr:uid="{00000000-0005-0000-0000-0000863E0000}"/>
    <cellStyle name="Normal 4 2 3 7 3 3 3 5" xfId="16516" xr:uid="{00000000-0005-0000-0000-0000873E0000}"/>
    <cellStyle name="Normal 4 2 3 7 3 3 4" xfId="3991" xr:uid="{00000000-0005-0000-0000-0000883E0000}"/>
    <cellStyle name="Normal 4 2 3 7 3 3 4 2" xfId="36770" xr:uid="{00000000-0005-0000-0000-0000893E0000}"/>
    <cellStyle name="Normal 4 2 3 7 3 3 4 3" xfId="21928" xr:uid="{00000000-0005-0000-0000-00008A3E0000}"/>
    <cellStyle name="Normal 4 2 3 7 3 3 5" xfId="8968" xr:uid="{00000000-0005-0000-0000-00008B3E0000}"/>
    <cellStyle name="Normal 4 2 3 7 3 3 5 2" xfId="40314" xr:uid="{00000000-0005-0000-0000-00008C3E0000}"/>
    <cellStyle name="Normal 4 2 3 7 3 3 5 3" xfId="26904" xr:uid="{00000000-0005-0000-0000-00008D3E0000}"/>
    <cellStyle name="Normal 4 2 3 7 3 3 6" xfId="19502" xr:uid="{00000000-0005-0000-0000-00008E3E0000}"/>
    <cellStyle name="Normal 4 2 3 7 3 3 7" xfId="32354" xr:uid="{00000000-0005-0000-0000-00008F3E0000}"/>
    <cellStyle name="Normal 4 2 3 7 3 3 8" xfId="14526" xr:uid="{00000000-0005-0000-0000-0000903E0000}"/>
    <cellStyle name="Normal 4 2 3 7 3 4" xfId="1999" xr:uid="{00000000-0005-0000-0000-0000913E0000}"/>
    <cellStyle name="Normal 4 2 3 7 3 4 2" xfId="6417" xr:uid="{00000000-0005-0000-0000-0000923E0000}"/>
    <cellStyle name="Normal 4 2 3 7 3 4 2 2" xfId="12450" xr:uid="{00000000-0005-0000-0000-0000933E0000}"/>
    <cellStyle name="Normal 4 2 3 7 3 4 2 2 2" xfId="43735" xr:uid="{00000000-0005-0000-0000-0000943E0000}"/>
    <cellStyle name="Normal 4 2 3 7 3 4 2 2 3" xfId="30325" xr:uid="{00000000-0005-0000-0000-0000953E0000}"/>
    <cellStyle name="Normal 4 2 3 7 3 4 2 3" xfId="37763" xr:uid="{00000000-0005-0000-0000-0000963E0000}"/>
    <cellStyle name="Normal 4 2 3 7 3 4 2 4" xfId="24353" xr:uid="{00000000-0005-0000-0000-0000973E0000}"/>
    <cellStyle name="Normal 4 2 3 7 3 4 3" xfId="9403" xr:uid="{00000000-0005-0000-0000-0000983E0000}"/>
    <cellStyle name="Normal 4 2 3 7 3 4 3 2" xfId="40749" xr:uid="{00000000-0005-0000-0000-0000993E0000}"/>
    <cellStyle name="Normal 4 2 3 7 3 4 3 3" xfId="27339" xr:uid="{00000000-0005-0000-0000-00009A3E0000}"/>
    <cellStyle name="Normal 4 2 3 7 3 4 4" xfId="19937" xr:uid="{00000000-0005-0000-0000-00009B3E0000}"/>
    <cellStyle name="Normal 4 2 3 7 3 4 5" xfId="34779" xr:uid="{00000000-0005-0000-0000-00009C3E0000}"/>
    <cellStyle name="Normal 4 2 3 7 3 4 6" xfId="16951" xr:uid="{00000000-0005-0000-0000-00009D3E0000}"/>
    <cellStyle name="Normal 4 2 3 7 3 5" xfId="4986" xr:uid="{00000000-0005-0000-0000-00009E3E0000}"/>
    <cellStyle name="Normal 4 2 3 7 3 5 2" xfId="11021" xr:uid="{00000000-0005-0000-0000-00009F3E0000}"/>
    <cellStyle name="Normal 4 2 3 7 3 5 2 2" xfId="42306" xr:uid="{00000000-0005-0000-0000-0000A03E0000}"/>
    <cellStyle name="Normal 4 2 3 7 3 5 2 3" xfId="28896" xr:uid="{00000000-0005-0000-0000-0000A13E0000}"/>
    <cellStyle name="Normal 4 2 3 7 3 5 3" xfId="22923" xr:uid="{00000000-0005-0000-0000-0000A23E0000}"/>
    <cellStyle name="Normal 4 2 3 7 3 5 4" xfId="33349" xr:uid="{00000000-0005-0000-0000-0000A33E0000}"/>
    <cellStyle name="Normal 4 2 3 7 3 5 5" xfId="15521" xr:uid="{00000000-0005-0000-0000-0000A43E0000}"/>
    <cellStyle name="Normal 4 2 3 7 3 6" xfId="3430" xr:uid="{00000000-0005-0000-0000-0000A53E0000}"/>
    <cellStyle name="Normal 4 2 3 7 3 6 2" xfId="36209" xr:uid="{00000000-0005-0000-0000-0000A63E0000}"/>
    <cellStyle name="Normal 4 2 3 7 3 6 3" xfId="21367" xr:uid="{00000000-0005-0000-0000-0000A73E0000}"/>
    <cellStyle name="Normal 4 2 3 7 3 7" xfId="7973" xr:uid="{00000000-0005-0000-0000-0000A83E0000}"/>
    <cellStyle name="Normal 4 2 3 7 3 7 2" xfId="39319" xr:uid="{00000000-0005-0000-0000-0000A93E0000}"/>
    <cellStyle name="Normal 4 2 3 7 3 7 3" xfId="25909" xr:uid="{00000000-0005-0000-0000-0000AA3E0000}"/>
    <cellStyle name="Normal 4 2 3 7 3 8" xfId="18507" xr:uid="{00000000-0005-0000-0000-0000AB3E0000}"/>
    <cellStyle name="Normal 4 2 3 7 3 9" xfId="31793" xr:uid="{00000000-0005-0000-0000-0000AC3E0000}"/>
    <cellStyle name="Normal 4 2 3 7 4" xfId="651" xr:uid="{00000000-0005-0000-0000-0000AD3E0000}"/>
    <cellStyle name="Normal 4 2 3 7 4 10" xfId="14091" xr:uid="{00000000-0005-0000-0000-0000AE3E0000}"/>
    <cellStyle name="Normal 4 2 3 7 4 2" xfId="1085" xr:uid="{00000000-0005-0000-0000-0000AF3E0000}"/>
    <cellStyle name="Normal 4 2 3 7 4 2 2" xfId="3121" xr:uid="{00000000-0005-0000-0000-0000B03E0000}"/>
    <cellStyle name="Normal 4 2 3 7 4 2 2 2" xfId="7538" xr:uid="{00000000-0005-0000-0000-0000B13E0000}"/>
    <cellStyle name="Normal 4 2 3 7 4 2 2 2 2" xfId="13571" xr:uid="{00000000-0005-0000-0000-0000B23E0000}"/>
    <cellStyle name="Normal 4 2 3 7 4 2 2 2 2 2" xfId="44856" xr:uid="{00000000-0005-0000-0000-0000B33E0000}"/>
    <cellStyle name="Normal 4 2 3 7 4 2 2 2 2 3" xfId="31446" xr:uid="{00000000-0005-0000-0000-0000B43E0000}"/>
    <cellStyle name="Normal 4 2 3 7 4 2 2 2 3" xfId="38884" xr:uid="{00000000-0005-0000-0000-0000B53E0000}"/>
    <cellStyle name="Normal 4 2 3 7 4 2 2 2 4" xfId="25474" xr:uid="{00000000-0005-0000-0000-0000B63E0000}"/>
    <cellStyle name="Normal 4 2 3 7 4 2 2 3" xfId="10524" xr:uid="{00000000-0005-0000-0000-0000B73E0000}"/>
    <cellStyle name="Normal 4 2 3 7 4 2 2 3 2" xfId="41870" xr:uid="{00000000-0005-0000-0000-0000B83E0000}"/>
    <cellStyle name="Normal 4 2 3 7 4 2 2 3 3" xfId="28460" xr:uid="{00000000-0005-0000-0000-0000B93E0000}"/>
    <cellStyle name="Normal 4 2 3 7 4 2 2 4" xfId="21058" xr:uid="{00000000-0005-0000-0000-0000BA3E0000}"/>
    <cellStyle name="Normal 4 2 3 7 4 2 2 5" xfId="35900" xr:uid="{00000000-0005-0000-0000-0000BB3E0000}"/>
    <cellStyle name="Normal 4 2 3 7 4 2 2 6" xfId="18072" xr:uid="{00000000-0005-0000-0000-0000BC3E0000}"/>
    <cellStyle name="Normal 4 2 3 7 4 2 3" xfId="5546" xr:uid="{00000000-0005-0000-0000-0000BD3E0000}"/>
    <cellStyle name="Normal 4 2 3 7 4 2 3 2" xfId="11580" xr:uid="{00000000-0005-0000-0000-0000BE3E0000}"/>
    <cellStyle name="Normal 4 2 3 7 4 2 3 2 2" xfId="42865" xr:uid="{00000000-0005-0000-0000-0000BF3E0000}"/>
    <cellStyle name="Normal 4 2 3 7 4 2 3 2 3" xfId="29455" xr:uid="{00000000-0005-0000-0000-0000C03E0000}"/>
    <cellStyle name="Normal 4 2 3 7 4 2 3 3" xfId="23483" xr:uid="{00000000-0005-0000-0000-0000C13E0000}"/>
    <cellStyle name="Normal 4 2 3 7 4 2 3 4" xfId="33909" xr:uid="{00000000-0005-0000-0000-0000C23E0000}"/>
    <cellStyle name="Normal 4 2 3 7 4 2 3 5" xfId="16081" xr:uid="{00000000-0005-0000-0000-0000C33E0000}"/>
    <cellStyle name="Normal 4 2 3 7 4 2 4" xfId="4551" xr:uid="{00000000-0005-0000-0000-0000C43E0000}"/>
    <cellStyle name="Normal 4 2 3 7 4 2 4 2" xfId="37330" xr:uid="{00000000-0005-0000-0000-0000C53E0000}"/>
    <cellStyle name="Normal 4 2 3 7 4 2 4 3" xfId="22488" xr:uid="{00000000-0005-0000-0000-0000C63E0000}"/>
    <cellStyle name="Normal 4 2 3 7 4 2 5" xfId="8533" xr:uid="{00000000-0005-0000-0000-0000C73E0000}"/>
    <cellStyle name="Normal 4 2 3 7 4 2 5 2" xfId="39879" xr:uid="{00000000-0005-0000-0000-0000C83E0000}"/>
    <cellStyle name="Normal 4 2 3 7 4 2 5 3" xfId="26469" xr:uid="{00000000-0005-0000-0000-0000C93E0000}"/>
    <cellStyle name="Normal 4 2 3 7 4 2 6" xfId="19067" xr:uid="{00000000-0005-0000-0000-0000CA3E0000}"/>
    <cellStyle name="Normal 4 2 3 7 4 2 7" xfId="32914" xr:uid="{00000000-0005-0000-0000-0000CB3E0000}"/>
    <cellStyle name="Normal 4 2 3 7 4 2 8" xfId="15086" xr:uid="{00000000-0005-0000-0000-0000CC3E0000}"/>
    <cellStyle name="Normal 4 2 3 7 4 3" xfId="1690" xr:uid="{00000000-0005-0000-0000-0000CD3E0000}"/>
    <cellStyle name="Normal 4 2 3 7 4 3 2" xfId="2687" xr:uid="{00000000-0005-0000-0000-0000CE3E0000}"/>
    <cellStyle name="Normal 4 2 3 7 4 3 2 2" xfId="7104" xr:uid="{00000000-0005-0000-0000-0000CF3E0000}"/>
    <cellStyle name="Normal 4 2 3 7 4 3 2 2 2" xfId="13137" xr:uid="{00000000-0005-0000-0000-0000D03E0000}"/>
    <cellStyle name="Normal 4 2 3 7 4 3 2 2 2 2" xfId="44422" xr:uid="{00000000-0005-0000-0000-0000D13E0000}"/>
    <cellStyle name="Normal 4 2 3 7 4 3 2 2 2 3" xfId="31012" xr:uid="{00000000-0005-0000-0000-0000D23E0000}"/>
    <cellStyle name="Normal 4 2 3 7 4 3 2 2 3" xfId="38450" xr:uid="{00000000-0005-0000-0000-0000D33E0000}"/>
    <cellStyle name="Normal 4 2 3 7 4 3 2 2 4" xfId="25040" xr:uid="{00000000-0005-0000-0000-0000D43E0000}"/>
    <cellStyle name="Normal 4 2 3 7 4 3 2 3" xfId="10090" xr:uid="{00000000-0005-0000-0000-0000D53E0000}"/>
    <cellStyle name="Normal 4 2 3 7 4 3 2 3 2" xfId="41436" xr:uid="{00000000-0005-0000-0000-0000D63E0000}"/>
    <cellStyle name="Normal 4 2 3 7 4 3 2 3 3" xfId="28026" xr:uid="{00000000-0005-0000-0000-0000D73E0000}"/>
    <cellStyle name="Normal 4 2 3 7 4 3 2 4" xfId="20624" xr:uid="{00000000-0005-0000-0000-0000D83E0000}"/>
    <cellStyle name="Normal 4 2 3 7 4 3 2 5" xfId="35466" xr:uid="{00000000-0005-0000-0000-0000D93E0000}"/>
    <cellStyle name="Normal 4 2 3 7 4 3 2 6" xfId="17638" xr:uid="{00000000-0005-0000-0000-0000DA3E0000}"/>
    <cellStyle name="Normal 4 2 3 7 4 3 3" xfId="6108" xr:uid="{00000000-0005-0000-0000-0000DB3E0000}"/>
    <cellStyle name="Normal 4 2 3 7 4 3 3 2" xfId="12141" xr:uid="{00000000-0005-0000-0000-0000DC3E0000}"/>
    <cellStyle name="Normal 4 2 3 7 4 3 3 2 2" xfId="43426" xr:uid="{00000000-0005-0000-0000-0000DD3E0000}"/>
    <cellStyle name="Normal 4 2 3 7 4 3 3 2 3" xfId="30016" xr:uid="{00000000-0005-0000-0000-0000DE3E0000}"/>
    <cellStyle name="Normal 4 2 3 7 4 3 3 3" xfId="24044" xr:uid="{00000000-0005-0000-0000-0000DF3E0000}"/>
    <cellStyle name="Normal 4 2 3 7 4 3 3 4" xfId="34470" xr:uid="{00000000-0005-0000-0000-0000E03E0000}"/>
    <cellStyle name="Normal 4 2 3 7 4 3 3 5" xfId="16642" xr:uid="{00000000-0005-0000-0000-0000E13E0000}"/>
    <cellStyle name="Normal 4 2 3 7 4 3 4" xfId="4117" xr:uid="{00000000-0005-0000-0000-0000E23E0000}"/>
    <cellStyle name="Normal 4 2 3 7 4 3 4 2" xfId="36896" xr:uid="{00000000-0005-0000-0000-0000E33E0000}"/>
    <cellStyle name="Normal 4 2 3 7 4 3 4 3" xfId="22054" xr:uid="{00000000-0005-0000-0000-0000E43E0000}"/>
    <cellStyle name="Normal 4 2 3 7 4 3 5" xfId="9094" xr:uid="{00000000-0005-0000-0000-0000E53E0000}"/>
    <cellStyle name="Normal 4 2 3 7 4 3 5 2" xfId="40440" xr:uid="{00000000-0005-0000-0000-0000E63E0000}"/>
    <cellStyle name="Normal 4 2 3 7 4 3 5 3" xfId="27030" xr:uid="{00000000-0005-0000-0000-0000E73E0000}"/>
    <cellStyle name="Normal 4 2 3 7 4 3 6" xfId="19628" xr:uid="{00000000-0005-0000-0000-0000E83E0000}"/>
    <cellStyle name="Normal 4 2 3 7 4 3 7" xfId="32480" xr:uid="{00000000-0005-0000-0000-0000E93E0000}"/>
    <cellStyle name="Normal 4 2 3 7 4 3 8" xfId="14652" xr:uid="{00000000-0005-0000-0000-0000EA3E0000}"/>
    <cellStyle name="Normal 4 2 3 7 4 4" xfId="2125" xr:uid="{00000000-0005-0000-0000-0000EB3E0000}"/>
    <cellStyle name="Normal 4 2 3 7 4 4 2" xfId="6543" xr:uid="{00000000-0005-0000-0000-0000EC3E0000}"/>
    <cellStyle name="Normal 4 2 3 7 4 4 2 2" xfId="12576" xr:uid="{00000000-0005-0000-0000-0000ED3E0000}"/>
    <cellStyle name="Normal 4 2 3 7 4 4 2 2 2" xfId="43861" xr:uid="{00000000-0005-0000-0000-0000EE3E0000}"/>
    <cellStyle name="Normal 4 2 3 7 4 4 2 2 3" xfId="30451" xr:uid="{00000000-0005-0000-0000-0000EF3E0000}"/>
    <cellStyle name="Normal 4 2 3 7 4 4 2 3" xfId="37889" xr:uid="{00000000-0005-0000-0000-0000F03E0000}"/>
    <cellStyle name="Normal 4 2 3 7 4 4 2 4" xfId="24479" xr:uid="{00000000-0005-0000-0000-0000F13E0000}"/>
    <cellStyle name="Normal 4 2 3 7 4 4 3" xfId="9529" xr:uid="{00000000-0005-0000-0000-0000F23E0000}"/>
    <cellStyle name="Normal 4 2 3 7 4 4 3 2" xfId="40875" xr:uid="{00000000-0005-0000-0000-0000F33E0000}"/>
    <cellStyle name="Normal 4 2 3 7 4 4 3 3" xfId="27465" xr:uid="{00000000-0005-0000-0000-0000F43E0000}"/>
    <cellStyle name="Normal 4 2 3 7 4 4 4" xfId="20063" xr:uid="{00000000-0005-0000-0000-0000F53E0000}"/>
    <cellStyle name="Normal 4 2 3 7 4 4 5" xfId="34905" xr:uid="{00000000-0005-0000-0000-0000F63E0000}"/>
    <cellStyle name="Normal 4 2 3 7 4 4 6" xfId="17077" xr:uid="{00000000-0005-0000-0000-0000F73E0000}"/>
    <cellStyle name="Normal 4 2 3 7 4 5" xfId="5112" xr:uid="{00000000-0005-0000-0000-0000F83E0000}"/>
    <cellStyle name="Normal 4 2 3 7 4 5 2" xfId="11147" xr:uid="{00000000-0005-0000-0000-0000F93E0000}"/>
    <cellStyle name="Normal 4 2 3 7 4 5 2 2" xfId="42432" xr:uid="{00000000-0005-0000-0000-0000FA3E0000}"/>
    <cellStyle name="Normal 4 2 3 7 4 5 2 3" xfId="29022" xr:uid="{00000000-0005-0000-0000-0000FB3E0000}"/>
    <cellStyle name="Normal 4 2 3 7 4 5 3" xfId="23049" xr:uid="{00000000-0005-0000-0000-0000FC3E0000}"/>
    <cellStyle name="Normal 4 2 3 7 4 5 4" xfId="33475" xr:uid="{00000000-0005-0000-0000-0000FD3E0000}"/>
    <cellStyle name="Normal 4 2 3 7 4 5 5" xfId="15647" xr:uid="{00000000-0005-0000-0000-0000FE3E0000}"/>
    <cellStyle name="Normal 4 2 3 7 4 6" xfId="3556" xr:uid="{00000000-0005-0000-0000-0000FF3E0000}"/>
    <cellStyle name="Normal 4 2 3 7 4 6 2" xfId="36335" xr:uid="{00000000-0005-0000-0000-0000003F0000}"/>
    <cellStyle name="Normal 4 2 3 7 4 6 3" xfId="21493" xr:uid="{00000000-0005-0000-0000-0000013F0000}"/>
    <cellStyle name="Normal 4 2 3 7 4 7" xfId="8099" xr:uid="{00000000-0005-0000-0000-0000023F0000}"/>
    <cellStyle name="Normal 4 2 3 7 4 7 2" xfId="39445" xr:uid="{00000000-0005-0000-0000-0000033F0000}"/>
    <cellStyle name="Normal 4 2 3 7 4 7 3" xfId="26035" xr:uid="{00000000-0005-0000-0000-0000043F0000}"/>
    <cellStyle name="Normal 4 2 3 7 4 8" xfId="18633" xr:uid="{00000000-0005-0000-0000-0000053F0000}"/>
    <cellStyle name="Normal 4 2 3 7 4 9" xfId="31919" xr:uid="{00000000-0005-0000-0000-0000063F0000}"/>
    <cellStyle name="Normal 4 2 3 7 5" xfId="303" xr:uid="{00000000-0005-0000-0000-0000073F0000}"/>
    <cellStyle name="Normal 4 2 3 7 5 2" xfId="1358" xr:uid="{00000000-0005-0000-0000-0000083F0000}"/>
    <cellStyle name="Normal 4 2 3 7 5 2 2" xfId="5776" xr:uid="{00000000-0005-0000-0000-0000093F0000}"/>
    <cellStyle name="Normal 4 2 3 7 5 2 2 2" xfId="11809" xr:uid="{00000000-0005-0000-0000-00000A3F0000}"/>
    <cellStyle name="Normal 4 2 3 7 5 2 2 2 2" xfId="43094" xr:uid="{00000000-0005-0000-0000-00000B3F0000}"/>
    <cellStyle name="Normal 4 2 3 7 5 2 2 2 3" xfId="29684" xr:uid="{00000000-0005-0000-0000-00000C3F0000}"/>
    <cellStyle name="Normal 4 2 3 7 5 2 2 3" xfId="37433" xr:uid="{00000000-0005-0000-0000-00000D3F0000}"/>
    <cellStyle name="Normal 4 2 3 7 5 2 2 4" xfId="23712" xr:uid="{00000000-0005-0000-0000-00000E3F0000}"/>
    <cellStyle name="Normal 4 2 3 7 5 2 3" xfId="8762" xr:uid="{00000000-0005-0000-0000-00000F3F0000}"/>
    <cellStyle name="Normal 4 2 3 7 5 2 3 2" xfId="40108" xr:uid="{00000000-0005-0000-0000-0000103F0000}"/>
    <cellStyle name="Normal 4 2 3 7 5 2 3 3" xfId="26698" xr:uid="{00000000-0005-0000-0000-0000113F0000}"/>
    <cellStyle name="Normal 4 2 3 7 5 2 4" xfId="19296" xr:uid="{00000000-0005-0000-0000-0000123F0000}"/>
    <cellStyle name="Normal 4 2 3 7 5 2 5" xfId="34138" xr:uid="{00000000-0005-0000-0000-0000133F0000}"/>
    <cellStyle name="Normal 4 2 3 7 5 2 6" xfId="16310" xr:uid="{00000000-0005-0000-0000-0000143F0000}"/>
    <cellStyle name="Normal 4 2 3 7 5 3" xfId="2355" xr:uid="{00000000-0005-0000-0000-0000153F0000}"/>
    <cellStyle name="Normal 4 2 3 7 5 3 2" xfId="6772" xr:uid="{00000000-0005-0000-0000-0000163F0000}"/>
    <cellStyle name="Normal 4 2 3 7 5 3 2 2" xfId="12805" xr:uid="{00000000-0005-0000-0000-0000173F0000}"/>
    <cellStyle name="Normal 4 2 3 7 5 3 2 2 2" xfId="44090" xr:uid="{00000000-0005-0000-0000-0000183F0000}"/>
    <cellStyle name="Normal 4 2 3 7 5 3 2 2 3" xfId="30680" xr:uid="{00000000-0005-0000-0000-0000193F0000}"/>
    <cellStyle name="Normal 4 2 3 7 5 3 2 3" xfId="38118" xr:uid="{00000000-0005-0000-0000-00001A3F0000}"/>
    <cellStyle name="Normal 4 2 3 7 5 3 2 4" xfId="24708" xr:uid="{00000000-0005-0000-0000-00001B3F0000}"/>
    <cellStyle name="Normal 4 2 3 7 5 3 3" xfId="9758" xr:uid="{00000000-0005-0000-0000-00001C3F0000}"/>
    <cellStyle name="Normal 4 2 3 7 5 3 3 2" xfId="41104" xr:uid="{00000000-0005-0000-0000-00001D3F0000}"/>
    <cellStyle name="Normal 4 2 3 7 5 3 3 3" xfId="27694" xr:uid="{00000000-0005-0000-0000-00001E3F0000}"/>
    <cellStyle name="Normal 4 2 3 7 5 3 4" xfId="20292" xr:uid="{00000000-0005-0000-0000-00001F3F0000}"/>
    <cellStyle name="Normal 4 2 3 7 5 3 5" xfId="35134" xr:uid="{00000000-0005-0000-0000-0000203F0000}"/>
    <cellStyle name="Normal 4 2 3 7 5 3 6" xfId="17306" xr:uid="{00000000-0005-0000-0000-0000213F0000}"/>
    <cellStyle name="Normal 4 2 3 7 5 4" xfId="4780" xr:uid="{00000000-0005-0000-0000-0000223F0000}"/>
    <cellStyle name="Normal 4 2 3 7 5 4 2" xfId="10814" xr:uid="{00000000-0005-0000-0000-0000233F0000}"/>
    <cellStyle name="Normal 4 2 3 7 5 4 2 2" xfId="42101" xr:uid="{00000000-0005-0000-0000-0000243F0000}"/>
    <cellStyle name="Normal 4 2 3 7 5 4 2 3" xfId="28691" xr:uid="{00000000-0005-0000-0000-0000253F0000}"/>
    <cellStyle name="Normal 4 2 3 7 5 4 3" xfId="22717" xr:uid="{00000000-0005-0000-0000-0000263F0000}"/>
    <cellStyle name="Normal 4 2 3 7 5 4 4" xfId="33143" xr:uid="{00000000-0005-0000-0000-0000273F0000}"/>
    <cellStyle name="Normal 4 2 3 7 5 4 5" xfId="15315" xr:uid="{00000000-0005-0000-0000-0000283F0000}"/>
    <cellStyle name="Normal 4 2 3 7 5 5" xfId="3785" xr:uid="{00000000-0005-0000-0000-0000293F0000}"/>
    <cellStyle name="Normal 4 2 3 7 5 5 2" xfId="36564" xr:uid="{00000000-0005-0000-0000-00002A3F0000}"/>
    <cellStyle name="Normal 4 2 3 7 5 5 3" xfId="21722" xr:uid="{00000000-0005-0000-0000-00002B3F0000}"/>
    <cellStyle name="Normal 4 2 3 7 5 6" xfId="7767" xr:uid="{00000000-0005-0000-0000-00002C3F0000}"/>
    <cellStyle name="Normal 4 2 3 7 5 6 2" xfId="39113" xr:uid="{00000000-0005-0000-0000-00002D3F0000}"/>
    <cellStyle name="Normal 4 2 3 7 5 6 3" xfId="25703" xr:uid="{00000000-0005-0000-0000-00002E3F0000}"/>
    <cellStyle name="Normal 4 2 3 7 5 7" xfId="18301" xr:uid="{00000000-0005-0000-0000-00002F3F0000}"/>
    <cellStyle name="Normal 4 2 3 7 5 8" xfId="32148" xr:uid="{00000000-0005-0000-0000-0000303F0000}"/>
    <cellStyle name="Normal 4 2 3 7 5 9" xfId="14320" xr:uid="{00000000-0005-0000-0000-0000313F0000}"/>
    <cellStyle name="Normal 4 2 3 7 6" xfId="753" xr:uid="{00000000-0005-0000-0000-0000323F0000}"/>
    <cellStyle name="Normal 4 2 3 7 6 2" xfId="2789" xr:uid="{00000000-0005-0000-0000-0000333F0000}"/>
    <cellStyle name="Normal 4 2 3 7 6 2 2" xfId="7206" xr:uid="{00000000-0005-0000-0000-0000343F0000}"/>
    <cellStyle name="Normal 4 2 3 7 6 2 2 2" xfId="13239" xr:uid="{00000000-0005-0000-0000-0000353F0000}"/>
    <cellStyle name="Normal 4 2 3 7 6 2 2 2 2" xfId="44524" xr:uid="{00000000-0005-0000-0000-0000363F0000}"/>
    <cellStyle name="Normal 4 2 3 7 6 2 2 2 3" xfId="31114" xr:uid="{00000000-0005-0000-0000-0000373F0000}"/>
    <cellStyle name="Normal 4 2 3 7 6 2 2 3" xfId="38552" xr:uid="{00000000-0005-0000-0000-0000383F0000}"/>
    <cellStyle name="Normal 4 2 3 7 6 2 2 4" xfId="25142" xr:uid="{00000000-0005-0000-0000-0000393F0000}"/>
    <cellStyle name="Normal 4 2 3 7 6 2 3" xfId="10192" xr:uid="{00000000-0005-0000-0000-00003A3F0000}"/>
    <cellStyle name="Normal 4 2 3 7 6 2 3 2" xfId="41538" xr:uid="{00000000-0005-0000-0000-00003B3F0000}"/>
    <cellStyle name="Normal 4 2 3 7 6 2 3 3" xfId="28128" xr:uid="{00000000-0005-0000-0000-00003C3F0000}"/>
    <cellStyle name="Normal 4 2 3 7 6 2 4" xfId="20726" xr:uid="{00000000-0005-0000-0000-00003D3F0000}"/>
    <cellStyle name="Normal 4 2 3 7 6 2 5" xfId="35568" xr:uid="{00000000-0005-0000-0000-00003E3F0000}"/>
    <cellStyle name="Normal 4 2 3 7 6 2 6" xfId="17740" xr:uid="{00000000-0005-0000-0000-00003F3F0000}"/>
    <cellStyle name="Normal 4 2 3 7 6 3" xfId="5214" xr:uid="{00000000-0005-0000-0000-0000403F0000}"/>
    <cellStyle name="Normal 4 2 3 7 6 3 2" xfId="11249" xr:uid="{00000000-0005-0000-0000-0000413F0000}"/>
    <cellStyle name="Normal 4 2 3 7 6 3 2 2" xfId="42534" xr:uid="{00000000-0005-0000-0000-0000423F0000}"/>
    <cellStyle name="Normal 4 2 3 7 6 3 2 3" xfId="29124" xr:uid="{00000000-0005-0000-0000-0000433F0000}"/>
    <cellStyle name="Normal 4 2 3 7 6 3 3" xfId="23151" xr:uid="{00000000-0005-0000-0000-0000443F0000}"/>
    <cellStyle name="Normal 4 2 3 7 6 3 4" xfId="33577" xr:uid="{00000000-0005-0000-0000-0000453F0000}"/>
    <cellStyle name="Normal 4 2 3 7 6 3 5" xfId="15749" xr:uid="{00000000-0005-0000-0000-0000463F0000}"/>
    <cellStyle name="Normal 4 2 3 7 6 4" xfId="4219" xr:uid="{00000000-0005-0000-0000-0000473F0000}"/>
    <cellStyle name="Normal 4 2 3 7 6 4 2" xfId="36998" xr:uid="{00000000-0005-0000-0000-0000483F0000}"/>
    <cellStyle name="Normal 4 2 3 7 6 4 3" xfId="22156" xr:uid="{00000000-0005-0000-0000-0000493F0000}"/>
    <cellStyle name="Normal 4 2 3 7 6 5" xfId="8201" xr:uid="{00000000-0005-0000-0000-00004A3F0000}"/>
    <cellStyle name="Normal 4 2 3 7 6 5 2" xfId="39547" xr:uid="{00000000-0005-0000-0000-00004B3F0000}"/>
    <cellStyle name="Normal 4 2 3 7 6 5 3" xfId="26137" xr:uid="{00000000-0005-0000-0000-00004C3F0000}"/>
    <cellStyle name="Normal 4 2 3 7 6 6" xfId="18735" xr:uid="{00000000-0005-0000-0000-00004D3F0000}"/>
    <cellStyle name="Normal 4 2 3 7 6 7" xfId="32582" xr:uid="{00000000-0005-0000-0000-00004E3F0000}"/>
    <cellStyle name="Normal 4 2 3 7 6 8" xfId="14754" xr:uid="{00000000-0005-0000-0000-00004F3F0000}"/>
    <cellStyle name="Normal 4 2 3 7 7" xfId="1256" xr:uid="{00000000-0005-0000-0000-0000503F0000}"/>
    <cellStyle name="Normal 4 2 3 7 7 2" xfId="2253" xr:uid="{00000000-0005-0000-0000-0000513F0000}"/>
    <cellStyle name="Normal 4 2 3 7 7 2 2" xfId="6670" xr:uid="{00000000-0005-0000-0000-0000523F0000}"/>
    <cellStyle name="Normal 4 2 3 7 7 2 2 2" xfId="12703" xr:uid="{00000000-0005-0000-0000-0000533F0000}"/>
    <cellStyle name="Normal 4 2 3 7 7 2 2 2 2" xfId="43988" xr:uid="{00000000-0005-0000-0000-0000543F0000}"/>
    <cellStyle name="Normal 4 2 3 7 7 2 2 2 3" xfId="30578" xr:uid="{00000000-0005-0000-0000-0000553F0000}"/>
    <cellStyle name="Normal 4 2 3 7 7 2 2 3" xfId="38016" xr:uid="{00000000-0005-0000-0000-0000563F0000}"/>
    <cellStyle name="Normal 4 2 3 7 7 2 2 4" xfId="24606" xr:uid="{00000000-0005-0000-0000-0000573F0000}"/>
    <cellStyle name="Normal 4 2 3 7 7 2 3" xfId="9656" xr:uid="{00000000-0005-0000-0000-0000583F0000}"/>
    <cellStyle name="Normal 4 2 3 7 7 2 3 2" xfId="41002" xr:uid="{00000000-0005-0000-0000-0000593F0000}"/>
    <cellStyle name="Normal 4 2 3 7 7 2 3 3" xfId="27592" xr:uid="{00000000-0005-0000-0000-00005A3F0000}"/>
    <cellStyle name="Normal 4 2 3 7 7 2 4" xfId="20190" xr:uid="{00000000-0005-0000-0000-00005B3F0000}"/>
    <cellStyle name="Normal 4 2 3 7 7 2 5" xfId="35032" xr:uid="{00000000-0005-0000-0000-00005C3F0000}"/>
    <cellStyle name="Normal 4 2 3 7 7 2 6" xfId="17204" xr:uid="{00000000-0005-0000-0000-00005D3F0000}"/>
    <cellStyle name="Normal 4 2 3 7 7 3" xfId="5674" xr:uid="{00000000-0005-0000-0000-00005E3F0000}"/>
    <cellStyle name="Normal 4 2 3 7 7 3 2" xfId="11707" xr:uid="{00000000-0005-0000-0000-00005F3F0000}"/>
    <cellStyle name="Normal 4 2 3 7 7 3 2 2" xfId="42992" xr:uid="{00000000-0005-0000-0000-0000603F0000}"/>
    <cellStyle name="Normal 4 2 3 7 7 3 2 3" xfId="29582" xr:uid="{00000000-0005-0000-0000-0000613F0000}"/>
    <cellStyle name="Normal 4 2 3 7 7 3 3" xfId="23610" xr:uid="{00000000-0005-0000-0000-0000623F0000}"/>
    <cellStyle name="Normal 4 2 3 7 7 3 4" xfId="34036" xr:uid="{00000000-0005-0000-0000-0000633F0000}"/>
    <cellStyle name="Normal 4 2 3 7 7 3 5" xfId="16208" xr:uid="{00000000-0005-0000-0000-0000643F0000}"/>
    <cellStyle name="Normal 4 2 3 7 7 4" xfId="3683" xr:uid="{00000000-0005-0000-0000-0000653F0000}"/>
    <cellStyle name="Normal 4 2 3 7 7 4 2" xfId="36462" xr:uid="{00000000-0005-0000-0000-0000663F0000}"/>
    <cellStyle name="Normal 4 2 3 7 7 4 3" xfId="21620" xr:uid="{00000000-0005-0000-0000-0000673F0000}"/>
    <cellStyle name="Normal 4 2 3 7 7 5" xfId="8660" xr:uid="{00000000-0005-0000-0000-0000683F0000}"/>
    <cellStyle name="Normal 4 2 3 7 7 5 2" xfId="40006" xr:uid="{00000000-0005-0000-0000-0000693F0000}"/>
    <cellStyle name="Normal 4 2 3 7 7 5 3" xfId="26596" xr:uid="{00000000-0005-0000-0000-00006A3F0000}"/>
    <cellStyle name="Normal 4 2 3 7 7 6" xfId="19194" xr:uid="{00000000-0005-0000-0000-00006B3F0000}"/>
    <cellStyle name="Normal 4 2 3 7 7 7" xfId="32046" xr:uid="{00000000-0005-0000-0000-00006C3F0000}"/>
    <cellStyle name="Normal 4 2 3 7 7 8" xfId="14218" xr:uid="{00000000-0005-0000-0000-00006D3F0000}"/>
    <cellStyle name="Normal 4 2 3 7 8" xfId="1793" xr:uid="{00000000-0005-0000-0000-00006E3F0000}"/>
    <cellStyle name="Normal 4 2 3 7 8 2" xfId="6211" xr:uid="{00000000-0005-0000-0000-00006F3F0000}"/>
    <cellStyle name="Normal 4 2 3 7 8 2 2" xfId="12244" xr:uid="{00000000-0005-0000-0000-0000703F0000}"/>
    <cellStyle name="Normal 4 2 3 7 8 2 2 2" xfId="43529" xr:uid="{00000000-0005-0000-0000-0000713F0000}"/>
    <cellStyle name="Normal 4 2 3 7 8 2 2 3" xfId="30119" xr:uid="{00000000-0005-0000-0000-0000723F0000}"/>
    <cellStyle name="Normal 4 2 3 7 8 2 3" xfId="37557" xr:uid="{00000000-0005-0000-0000-0000733F0000}"/>
    <cellStyle name="Normal 4 2 3 7 8 2 4" xfId="24147" xr:uid="{00000000-0005-0000-0000-0000743F0000}"/>
    <cellStyle name="Normal 4 2 3 7 8 3" xfId="9197" xr:uid="{00000000-0005-0000-0000-0000753F0000}"/>
    <cellStyle name="Normal 4 2 3 7 8 3 2" xfId="40543" xr:uid="{00000000-0005-0000-0000-0000763F0000}"/>
    <cellStyle name="Normal 4 2 3 7 8 3 3" xfId="27133" xr:uid="{00000000-0005-0000-0000-0000773F0000}"/>
    <cellStyle name="Normal 4 2 3 7 8 4" xfId="19731" xr:uid="{00000000-0005-0000-0000-0000783F0000}"/>
    <cellStyle name="Normal 4 2 3 7 8 5" xfId="34573" xr:uid="{00000000-0005-0000-0000-0000793F0000}"/>
    <cellStyle name="Normal 4 2 3 7 8 6" xfId="16745" xr:uid="{00000000-0005-0000-0000-00007A3F0000}"/>
    <cellStyle name="Normal 4 2 3 7 9" xfId="4678" xr:uid="{00000000-0005-0000-0000-00007B3F0000}"/>
    <cellStyle name="Normal 4 2 3 7 9 2" xfId="10712" xr:uid="{00000000-0005-0000-0000-00007C3F0000}"/>
    <cellStyle name="Normal 4 2 3 7 9 2 2" xfId="41999" xr:uid="{00000000-0005-0000-0000-00007D3F0000}"/>
    <cellStyle name="Normal 4 2 3 7 9 2 3" xfId="28589" xr:uid="{00000000-0005-0000-0000-00007E3F0000}"/>
    <cellStyle name="Normal 4 2 3 7 9 3" xfId="22615" xr:uid="{00000000-0005-0000-0000-00007F3F0000}"/>
    <cellStyle name="Normal 4 2 3 7 9 4" xfId="33041" xr:uid="{00000000-0005-0000-0000-0000803F0000}"/>
    <cellStyle name="Normal 4 2 3 7 9 5" xfId="15213" xr:uid="{00000000-0005-0000-0000-0000813F0000}"/>
    <cellStyle name="Normal 4 2 3 8" xfId="125" xr:uid="{00000000-0005-0000-0000-0000823F0000}"/>
    <cellStyle name="Normal 4 2 3 8 10" xfId="18123" xr:uid="{00000000-0005-0000-0000-0000833F0000}"/>
    <cellStyle name="Normal 4 2 3 8 11" xfId="31615" xr:uid="{00000000-0005-0000-0000-0000843F0000}"/>
    <cellStyle name="Normal 4 2 3 8 12" xfId="13787" xr:uid="{00000000-0005-0000-0000-0000853F0000}"/>
    <cellStyle name="Normal 4 2 3 8 2" xfId="575" xr:uid="{00000000-0005-0000-0000-0000863F0000}"/>
    <cellStyle name="Normal 4 2 3 8 2 10" xfId="14015" xr:uid="{00000000-0005-0000-0000-0000873F0000}"/>
    <cellStyle name="Normal 4 2 3 8 2 2" xfId="1009" xr:uid="{00000000-0005-0000-0000-0000883F0000}"/>
    <cellStyle name="Normal 4 2 3 8 2 2 2" xfId="3045" xr:uid="{00000000-0005-0000-0000-0000893F0000}"/>
    <cellStyle name="Normal 4 2 3 8 2 2 2 2" xfId="7462" xr:uid="{00000000-0005-0000-0000-00008A3F0000}"/>
    <cellStyle name="Normal 4 2 3 8 2 2 2 2 2" xfId="13495" xr:uid="{00000000-0005-0000-0000-00008B3F0000}"/>
    <cellStyle name="Normal 4 2 3 8 2 2 2 2 2 2" xfId="44780" xr:uid="{00000000-0005-0000-0000-00008C3F0000}"/>
    <cellStyle name="Normal 4 2 3 8 2 2 2 2 2 3" xfId="31370" xr:uid="{00000000-0005-0000-0000-00008D3F0000}"/>
    <cellStyle name="Normal 4 2 3 8 2 2 2 2 3" xfId="38808" xr:uid="{00000000-0005-0000-0000-00008E3F0000}"/>
    <cellStyle name="Normal 4 2 3 8 2 2 2 2 4" xfId="25398" xr:uid="{00000000-0005-0000-0000-00008F3F0000}"/>
    <cellStyle name="Normal 4 2 3 8 2 2 2 3" xfId="10448" xr:uid="{00000000-0005-0000-0000-0000903F0000}"/>
    <cellStyle name="Normal 4 2 3 8 2 2 2 3 2" xfId="41794" xr:uid="{00000000-0005-0000-0000-0000913F0000}"/>
    <cellStyle name="Normal 4 2 3 8 2 2 2 3 3" xfId="28384" xr:uid="{00000000-0005-0000-0000-0000923F0000}"/>
    <cellStyle name="Normal 4 2 3 8 2 2 2 4" xfId="20982" xr:uid="{00000000-0005-0000-0000-0000933F0000}"/>
    <cellStyle name="Normal 4 2 3 8 2 2 2 5" xfId="35824" xr:uid="{00000000-0005-0000-0000-0000943F0000}"/>
    <cellStyle name="Normal 4 2 3 8 2 2 2 6" xfId="17996" xr:uid="{00000000-0005-0000-0000-0000953F0000}"/>
    <cellStyle name="Normal 4 2 3 8 2 2 3" xfId="5470" xr:uid="{00000000-0005-0000-0000-0000963F0000}"/>
    <cellStyle name="Normal 4 2 3 8 2 2 3 2" xfId="11504" xr:uid="{00000000-0005-0000-0000-0000973F0000}"/>
    <cellStyle name="Normal 4 2 3 8 2 2 3 2 2" xfId="42789" xr:uid="{00000000-0005-0000-0000-0000983F0000}"/>
    <cellStyle name="Normal 4 2 3 8 2 2 3 2 3" xfId="29379" xr:uid="{00000000-0005-0000-0000-0000993F0000}"/>
    <cellStyle name="Normal 4 2 3 8 2 2 3 3" xfId="23407" xr:uid="{00000000-0005-0000-0000-00009A3F0000}"/>
    <cellStyle name="Normal 4 2 3 8 2 2 3 4" xfId="33833" xr:uid="{00000000-0005-0000-0000-00009B3F0000}"/>
    <cellStyle name="Normal 4 2 3 8 2 2 3 5" xfId="16005" xr:uid="{00000000-0005-0000-0000-00009C3F0000}"/>
    <cellStyle name="Normal 4 2 3 8 2 2 4" xfId="4475" xr:uid="{00000000-0005-0000-0000-00009D3F0000}"/>
    <cellStyle name="Normal 4 2 3 8 2 2 4 2" xfId="37254" xr:uid="{00000000-0005-0000-0000-00009E3F0000}"/>
    <cellStyle name="Normal 4 2 3 8 2 2 4 3" xfId="22412" xr:uid="{00000000-0005-0000-0000-00009F3F0000}"/>
    <cellStyle name="Normal 4 2 3 8 2 2 5" xfId="8457" xr:uid="{00000000-0005-0000-0000-0000A03F0000}"/>
    <cellStyle name="Normal 4 2 3 8 2 2 5 2" xfId="39803" xr:uid="{00000000-0005-0000-0000-0000A13F0000}"/>
    <cellStyle name="Normal 4 2 3 8 2 2 5 3" xfId="26393" xr:uid="{00000000-0005-0000-0000-0000A23F0000}"/>
    <cellStyle name="Normal 4 2 3 8 2 2 6" xfId="18991" xr:uid="{00000000-0005-0000-0000-0000A33F0000}"/>
    <cellStyle name="Normal 4 2 3 8 2 2 7" xfId="32838" xr:uid="{00000000-0005-0000-0000-0000A43F0000}"/>
    <cellStyle name="Normal 4 2 3 8 2 2 8" xfId="15010" xr:uid="{00000000-0005-0000-0000-0000A53F0000}"/>
    <cellStyle name="Normal 4 2 3 8 2 3" xfId="1614" xr:uid="{00000000-0005-0000-0000-0000A63F0000}"/>
    <cellStyle name="Normal 4 2 3 8 2 3 2" xfId="2611" xr:uid="{00000000-0005-0000-0000-0000A73F0000}"/>
    <cellStyle name="Normal 4 2 3 8 2 3 2 2" xfId="7028" xr:uid="{00000000-0005-0000-0000-0000A83F0000}"/>
    <cellStyle name="Normal 4 2 3 8 2 3 2 2 2" xfId="13061" xr:uid="{00000000-0005-0000-0000-0000A93F0000}"/>
    <cellStyle name="Normal 4 2 3 8 2 3 2 2 2 2" xfId="44346" xr:uid="{00000000-0005-0000-0000-0000AA3F0000}"/>
    <cellStyle name="Normal 4 2 3 8 2 3 2 2 2 3" xfId="30936" xr:uid="{00000000-0005-0000-0000-0000AB3F0000}"/>
    <cellStyle name="Normal 4 2 3 8 2 3 2 2 3" xfId="38374" xr:uid="{00000000-0005-0000-0000-0000AC3F0000}"/>
    <cellStyle name="Normal 4 2 3 8 2 3 2 2 4" xfId="24964" xr:uid="{00000000-0005-0000-0000-0000AD3F0000}"/>
    <cellStyle name="Normal 4 2 3 8 2 3 2 3" xfId="10014" xr:uid="{00000000-0005-0000-0000-0000AE3F0000}"/>
    <cellStyle name="Normal 4 2 3 8 2 3 2 3 2" xfId="41360" xr:uid="{00000000-0005-0000-0000-0000AF3F0000}"/>
    <cellStyle name="Normal 4 2 3 8 2 3 2 3 3" xfId="27950" xr:uid="{00000000-0005-0000-0000-0000B03F0000}"/>
    <cellStyle name="Normal 4 2 3 8 2 3 2 4" xfId="20548" xr:uid="{00000000-0005-0000-0000-0000B13F0000}"/>
    <cellStyle name="Normal 4 2 3 8 2 3 2 5" xfId="35390" xr:uid="{00000000-0005-0000-0000-0000B23F0000}"/>
    <cellStyle name="Normal 4 2 3 8 2 3 2 6" xfId="17562" xr:uid="{00000000-0005-0000-0000-0000B33F0000}"/>
    <cellStyle name="Normal 4 2 3 8 2 3 3" xfId="6032" xr:uid="{00000000-0005-0000-0000-0000B43F0000}"/>
    <cellStyle name="Normal 4 2 3 8 2 3 3 2" xfId="12065" xr:uid="{00000000-0005-0000-0000-0000B53F0000}"/>
    <cellStyle name="Normal 4 2 3 8 2 3 3 2 2" xfId="43350" xr:uid="{00000000-0005-0000-0000-0000B63F0000}"/>
    <cellStyle name="Normal 4 2 3 8 2 3 3 2 3" xfId="29940" xr:uid="{00000000-0005-0000-0000-0000B73F0000}"/>
    <cellStyle name="Normal 4 2 3 8 2 3 3 3" xfId="23968" xr:uid="{00000000-0005-0000-0000-0000B83F0000}"/>
    <cellStyle name="Normal 4 2 3 8 2 3 3 4" xfId="34394" xr:uid="{00000000-0005-0000-0000-0000B93F0000}"/>
    <cellStyle name="Normal 4 2 3 8 2 3 3 5" xfId="16566" xr:uid="{00000000-0005-0000-0000-0000BA3F0000}"/>
    <cellStyle name="Normal 4 2 3 8 2 3 4" xfId="4041" xr:uid="{00000000-0005-0000-0000-0000BB3F0000}"/>
    <cellStyle name="Normal 4 2 3 8 2 3 4 2" xfId="36820" xr:uid="{00000000-0005-0000-0000-0000BC3F0000}"/>
    <cellStyle name="Normal 4 2 3 8 2 3 4 3" xfId="21978" xr:uid="{00000000-0005-0000-0000-0000BD3F0000}"/>
    <cellStyle name="Normal 4 2 3 8 2 3 5" xfId="9018" xr:uid="{00000000-0005-0000-0000-0000BE3F0000}"/>
    <cellStyle name="Normal 4 2 3 8 2 3 5 2" xfId="40364" xr:uid="{00000000-0005-0000-0000-0000BF3F0000}"/>
    <cellStyle name="Normal 4 2 3 8 2 3 5 3" xfId="26954" xr:uid="{00000000-0005-0000-0000-0000C03F0000}"/>
    <cellStyle name="Normal 4 2 3 8 2 3 6" xfId="19552" xr:uid="{00000000-0005-0000-0000-0000C13F0000}"/>
    <cellStyle name="Normal 4 2 3 8 2 3 7" xfId="32404" xr:uid="{00000000-0005-0000-0000-0000C23F0000}"/>
    <cellStyle name="Normal 4 2 3 8 2 3 8" xfId="14576" xr:uid="{00000000-0005-0000-0000-0000C33F0000}"/>
    <cellStyle name="Normal 4 2 3 8 2 4" xfId="2049" xr:uid="{00000000-0005-0000-0000-0000C43F0000}"/>
    <cellStyle name="Normal 4 2 3 8 2 4 2" xfId="6467" xr:uid="{00000000-0005-0000-0000-0000C53F0000}"/>
    <cellStyle name="Normal 4 2 3 8 2 4 2 2" xfId="12500" xr:uid="{00000000-0005-0000-0000-0000C63F0000}"/>
    <cellStyle name="Normal 4 2 3 8 2 4 2 2 2" xfId="43785" xr:uid="{00000000-0005-0000-0000-0000C73F0000}"/>
    <cellStyle name="Normal 4 2 3 8 2 4 2 2 3" xfId="30375" xr:uid="{00000000-0005-0000-0000-0000C83F0000}"/>
    <cellStyle name="Normal 4 2 3 8 2 4 2 3" xfId="37813" xr:uid="{00000000-0005-0000-0000-0000C93F0000}"/>
    <cellStyle name="Normal 4 2 3 8 2 4 2 4" xfId="24403" xr:uid="{00000000-0005-0000-0000-0000CA3F0000}"/>
    <cellStyle name="Normal 4 2 3 8 2 4 3" xfId="9453" xr:uid="{00000000-0005-0000-0000-0000CB3F0000}"/>
    <cellStyle name="Normal 4 2 3 8 2 4 3 2" xfId="40799" xr:uid="{00000000-0005-0000-0000-0000CC3F0000}"/>
    <cellStyle name="Normal 4 2 3 8 2 4 3 3" xfId="27389" xr:uid="{00000000-0005-0000-0000-0000CD3F0000}"/>
    <cellStyle name="Normal 4 2 3 8 2 4 4" xfId="19987" xr:uid="{00000000-0005-0000-0000-0000CE3F0000}"/>
    <cellStyle name="Normal 4 2 3 8 2 4 5" xfId="34829" xr:uid="{00000000-0005-0000-0000-0000CF3F0000}"/>
    <cellStyle name="Normal 4 2 3 8 2 4 6" xfId="17001" xr:uid="{00000000-0005-0000-0000-0000D03F0000}"/>
    <cellStyle name="Normal 4 2 3 8 2 5" xfId="5036" xr:uid="{00000000-0005-0000-0000-0000D13F0000}"/>
    <cellStyle name="Normal 4 2 3 8 2 5 2" xfId="11071" xr:uid="{00000000-0005-0000-0000-0000D23F0000}"/>
    <cellStyle name="Normal 4 2 3 8 2 5 2 2" xfId="42356" xr:uid="{00000000-0005-0000-0000-0000D33F0000}"/>
    <cellStyle name="Normal 4 2 3 8 2 5 2 3" xfId="28946" xr:uid="{00000000-0005-0000-0000-0000D43F0000}"/>
    <cellStyle name="Normal 4 2 3 8 2 5 3" xfId="22973" xr:uid="{00000000-0005-0000-0000-0000D53F0000}"/>
    <cellStyle name="Normal 4 2 3 8 2 5 4" xfId="33399" xr:uid="{00000000-0005-0000-0000-0000D63F0000}"/>
    <cellStyle name="Normal 4 2 3 8 2 5 5" xfId="15571" xr:uid="{00000000-0005-0000-0000-0000D73F0000}"/>
    <cellStyle name="Normal 4 2 3 8 2 6" xfId="3480" xr:uid="{00000000-0005-0000-0000-0000D83F0000}"/>
    <cellStyle name="Normal 4 2 3 8 2 6 2" xfId="36259" xr:uid="{00000000-0005-0000-0000-0000D93F0000}"/>
    <cellStyle name="Normal 4 2 3 8 2 6 3" xfId="21417" xr:uid="{00000000-0005-0000-0000-0000DA3F0000}"/>
    <cellStyle name="Normal 4 2 3 8 2 7" xfId="8023" xr:uid="{00000000-0005-0000-0000-0000DB3F0000}"/>
    <cellStyle name="Normal 4 2 3 8 2 7 2" xfId="39369" xr:uid="{00000000-0005-0000-0000-0000DC3F0000}"/>
    <cellStyle name="Normal 4 2 3 8 2 7 3" xfId="25959" xr:uid="{00000000-0005-0000-0000-0000DD3F0000}"/>
    <cellStyle name="Normal 4 2 3 8 2 8" xfId="18557" xr:uid="{00000000-0005-0000-0000-0000DE3F0000}"/>
    <cellStyle name="Normal 4 2 3 8 2 9" xfId="31843" xr:uid="{00000000-0005-0000-0000-0000DF3F0000}"/>
    <cellStyle name="Normal 4 2 3 8 3" xfId="347" xr:uid="{00000000-0005-0000-0000-0000E03F0000}"/>
    <cellStyle name="Normal 4 2 3 8 3 2" xfId="1386" xr:uid="{00000000-0005-0000-0000-0000E13F0000}"/>
    <cellStyle name="Normal 4 2 3 8 3 2 2" xfId="5804" xr:uid="{00000000-0005-0000-0000-0000E23F0000}"/>
    <cellStyle name="Normal 4 2 3 8 3 2 2 2" xfId="11837" xr:uid="{00000000-0005-0000-0000-0000E33F0000}"/>
    <cellStyle name="Normal 4 2 3 8 3 2 2 2 2" xfId="43122" xr:uid="{00000000-0005-0000-0000-0000E43F0000}"/>
    <cellStyle name="Normal 4 2 3 8 3 2 2 2 3" xfId="29712" xr:uid="{00000000-0005-0000-0000-0000E53F0000}"/>
    <cellStyle name="Normal 4 2 3 8 3 2 2 3" xfId="37457" xr:uid="{00000000-0005-0000-0000-0000E63F0000}"/>
    <cellStyle name="Normal 4 2 3 8 3 2 2 4" xfId="23740" xr:uid="{00000000-0005-0000-0000-0000E73F0000}"/>
    <cellStyle name="Normal 4 2 3 8 3 2 3" xfId="8790" xr:uid="{00000000-0005-0000-0000-0000E83F0000}"/>
    <cellStyle name="Normal 4 2 3 8 3 2 3 2" xfId="40136" xr:uid="{00000000-0005-0000-0000-0000E93F0000}"/>
    <cellStyle name="Normal 4 2 3 8 3 2 3 3" xfId="26726" xr:uid="{00000000-0005-0000-0000-0000EA3F0000}"/>
    <cellStyle name="Normal 4 2 3 8 3 2 4" xfId="19324" xr:uid="{00000000-0005-0000-0000-0000EB3F0000}"/>
    <cellStyle name="Normal 4 2 3 8 3 2 5" xfId="34166" xr:uid="{00000000-0005-0000-0000-0000EC3F0000}"/>
    <cellStyle name="Normal 4 2 3 8 3 2 6" xfId="16338" xr:uid="{00000000-0005-0000-0000-0000ED3F0000}"/>
    <cellStyle name="Normal 4 2 3 8 3 3" xfId="2383" xr:uid="{00000000-0005-0000-0000-0000EE3F0000}"/>
    <cellStyle name="Normal 4 2 3 8 3 3 2" xfId="6800" xr:uid="{00000000-0005-0000-0000-0000EF3F0000}"/>
    <cellStyle name="Normal 4 2 3 8 3 3 2 2" xfId="12833" xr:uid="{00000000-0005-0000-0000-0000F03F0000}"/>
    <cellStyle name="Normal 4 2 3 8 3 3 2 2 2" xfId="44118" xr:uid="{00000000-0005-0000-0000-0000F13F0000}"/>
    <cellStyle name="Normal 4 2 3 8 3 3 2 2 3" xfId="30708" xr:uid="{00000000-0005-0000-0000-0000F23F0000}"/>
    <cellStyle name="Normal 4 2 3 8 3 3 2 3" xfId="38146" xr:uid="{00000000-0005-0000-0000-0000F33F0000}"/>
    <cellStyle name="Normal 4 2 3 8 3 3 2 4" xfId="24736" xr:uid="{00000000-0005-0000-0000-0000F43F0000}"/>
    <cellStyle name="Normal 4 2 3 8 3 3 3" xfId="9786" xr:uid="{00000000-0005-0000-0000-0000F53F0000}"/>
    <cellStyle name="Normal 4 2 3 8 3 3 3 2" xfId="41132" xr:uid="{00000000-0005-0000-0000-0000F63F0000}"/>
    <cellStyle name="Normal 4 2 3 8 3 3 3 3" xfId="27722" xr:uid="{00000000-0005-0000-0000-0000F73F0000}"/>
    <cellStyle name="Normal 4 2 3 8 3 3 4" xfId="20320" xr:uid="{00000000-0005-0000-0000-0000F83F0000}"/>
    <cellStyle name="Normal 4 2 3 8 3 3 5" xfId="35162" xr:uid="{00000000-0005-0000-0000-0000F93F0000}"/>
    <cellStyle name="Normal 4 2 3 8 3 3 6" xfId="17334" xr:uid="{00000000-0005-0000-0000-0000FA3F0000}"/>
    <cellStyle name="Normal 4 2 3 8 3 4" xfId="4808" xr:uid="{00000000-0005-0000-0000-0000FB3F0000}"/>
    <cellStyle name="Normal 4 2 3 8 3 4 2" xfId="10843" xr:uid="{00000000-0005-0000-0000-0000FC3F0000}"/>
    <cellStyle name="Normal 4 2 3 8 3 4 2 2" xfId="42128" xr:uid="{00000000-0005-0000-0000-0000FD3F0000}"/>
    <cellStyle name="Normal 4 2 3 8 3 4 2 3" xfId="28718" xr:uid="{00000000-0005-0000-0000-0000FE3F0000}"/>
    <cellStyle name="Normal 4 2 3 8 3 4 3" xfId="22745" xr:uid="{00000000-0005-0000-0000-0000FF3F0000}"/>
    <cellStyle name="Normal 4 2 3 8 3 4 4" xfId="33171" xr:uid="{00000000-0005-0000-0000-000000400000}"/>
    <cellStyle name="Normal 4 2 3 8 3 4 5" xfId="15343" xr:uid="{00000000-0005-0000-0000-000001400000}"/>
    <cellStyle name="Normal 4 2 3 8 3 5" xfId="3813" xr:uid="{00000000-0005-0000-0000-000002400000}"/>
    <cellStyle name="Normal 4 2 3 8 3 5 2" xfId="36592" xr:uid="{00000000-0005-0000-0000-000003400000}"/>
    <cellStyle name="Normal 4 2 3 8 3 5 3" xfId="21750" xr:uid="{00000000-0005-0000-0000-000004400000}"/>
    <cellStyle name="Normal 4 2 3 8 3 6" xfId="7795" xr:uid="{00000000-0005-0000-0000-000005400000}"/>
    <cellStyle name="Normal 4 2 3 8 3 6 2" xfId="39141" xr:uid="{00000000-0005-0000-0000-000006400000}"/>
    <cellStyle name="Normal 4 2 3 8 3 6 3" xfId="25731" xr:uid="{00000000-0005-0000-0000-000007400000}"/>
    <cellStyle name="Normal 4 2 3 8 3 7" xfId="18329" xr:uid="{00000000-0005-0000-0000-000008400000}"/>
    <cellStyle name="Normal 4 2 3 8 3 8" xfId="32176" xr:uid="{00000000-0005-0000-0000-000009400000}"/>
    <cellStyle name="Normal 4 2 3 8 3 9" xfId="14348" xr:uid="{00000000-0005-0000-0000-00000A400000}"/>
    <cellStyle name="Normal 4 2 3 8 4" xfId="781" xr:uid="{00000000-0005-0000-0000-00000B400000}"/>
    <cellStyle name="Normal 4 2 3 8 4 2" xfId="2817" xr:uid="{00000000-0005-0000-0000-00000C400000}"/>
    <cellStyle name="Normal 4 2 3 8 4 2 2" xfId="7234" xr:uid="{00000000-0005-0000-0000-00000D400000}"/>
    <cellStyle name="Normal 4 2 3 8 4 2 2 2" xfId="13267" xr:uid="{00000000-0005-0000-0000-00000E400000}"/>
    <cellStyle name="Normal 4 2 3 8 4 2 2 2 2" xfId="44552" xr:uid="{00000000-0005-0000-0000-00000F400000}"/>
    <cellStyle name="Normal 4 2 3 8 4 2 2 2 3" xfId="31142" xr:uid="{00000000-0005-0000-0000-000010400000}"/>
    <cellStyle name="Normal 4 2 3 8 4 2 2 3" xfId="38580" xr:uid="{00000000-0005-0000-0000-000011400000}"/>
    <cellStyle name="Normal 4 2 3 8 4 2 2 4" xfId="25170" xr:uid="{00000000-0005-0000-0000-000012400000}"/>
    <cellStyle name="Normal 4 2 3 8 4 2 3" xfId="10220" xr:uid="{00000000-0005-0000-0000-000013400000}"/>
    <cellStyle name="Normal 4 2 3 8 4 2 3 2" xfId="41566" xr:uid="{00000000-0005-0000-0000-000014400000}"/>
    <cellStyle name="Normal 4 2 3 8 4 2 3 3" xfId="28156" xr:uid="{00000000-0005-0000-0000-000015400000}"/>
    <cellStyle name="Normal 4 2 3 8 4 2 4" xfId="20754" xr:uid="{00000000-0005-0000-0000-000016400000}"/>
    <cellStyle name="Normal 4 2 3 8 4 2 5" xfId="35596" xr:uid="{00000000-0005-0000-0000-000017400000}"/>
    <cellStyle name="Normal 4 2 3 8 4 2 6" xfId="17768" xr:uid="{00000000-0005-0000-0000-000018400000}"/>
    <cellStyle name="Normal 4 2 3 8 4 3" xfId="5242" xr:uid="{00000000-0005-0000-0000-000019400000}"/>
    <cellStyle name="Normal 4 2 3 8 4 3 2" xfId="11276" xr:uid="{00000000-0005-0000-0000-00001A400000}"/>
    <cellStyle name="Normal 4 2 3 8 4 3 2 2" xfId="42561" xr:uid="{00000000-0005-0000-0000-00001B400000}"/>
    <cellStyle name="Normal 4 2 3 8 4 3 2 3" xfId="29151" xr:uid="{00000000-0005-0000-0000-00001C400000}"/>
    <cellStyle name="Normal 4 2 3 8 4 3 3" xfId="23179" xr:uid="{00000000-0005-0000-0000-00001D400000}"/>
    <cellStyle name="Normal 4 2 3 8 4 3 4" xfId="33605" xr:uid="{00000000-0005-0000-0000-00001E400000}"/>
    <cellStyle name="Normal 4 2 3 8 4 3 5" xfId="15777" xr:uid="{00000000-0005-0000-0000-00001F400000}"/>
    <cellStyle name="Normal 4 2 3 8 4 4" xfId="4247" xr:uid="{00000000-0005-0000-0000-000020400000}"/>
    <cellStyle name="Normal 4 2 3 8 4 4 2" xfId="37026" xr:uid="{00000000-0005-0000-0000-000021400000}"/>
    <cellStyle name="Normal 4 2 3 8 4 4 3" xfId="22184" xr:uid="{00000000-0005-0000-0000-000022400000}"/>
    <cellStyle name="Normal 4 2 3 8 4 5" xfId="8229" xr:uid="{00000000-0005-0000-0000-000023400000}"/>
    <cellStyle name="Normal 4 2 3 8 4 5 2" xfId="39575" xr:uid="{00000000-0005-0000-0000-000024400000}"/>
    <cellStyle name="Normal 4 2 3 8 4 5 3" xfId="26165" xr:uid="{00000000-0005-0000-0000-000025400000}"/>
    <cellStyle name="Normal 4 2 3 8 4 6" xfId="18763" xr:uid="{00000000-0005-0000-0000-000026400000}"/>
    <cellStyle name="Normal 4 2 3 8 4 7" xfId="32610" xr:uid="{00000000-0005-0000-0000-000027400000}"/>
    <cellStyle name="Normal 4 2 3 8 4 8" xfId="14782" xr:uid="{00000000-0005-0000-0000-000028400000}"/>
    <cellStyle name="Normal 4 2 3 8 5" xfId="1180" xr:uid="{00000000-0005-0000-0000-000029400000}"/>
    <cellStyle name="Normal 4 2 3 8 5 2" xfId="2177" xr:uid="{00000000-0005-0000-0000-00002A400000}"/>
    <cellStyle name="Normal 4 2 3 8 5 2 2" xfId="6594" xr:uid="{00000000-0005-0000-0000-00002B400000}"/>
    <cellStyle name="Normal 4 2 3 8 5 2 2 2" xfId="12627" xr:uid="{00000000-0005-0000-0000-00002C400000}"/>
    <cellStyle name="Normal 4 2 3 8 5 2 2 2 2" xfId="43912" xr:uid="{00000000-0005-0000-0000-00002D400000}"/>
    <cellStyle name="Normal 4 2 3 8 5 2 2 2 3" xfId="30502" xr:uid="{00000000-0005-0000-0000-00002E400000}"/>
    <cellStyle name="Normal 4 2 3 8 5 2 2 3" xfId="37940" xr:uid="{00000000-0005-0000-0000-00002F400000}"/>
    <cellStyle name="Normal 4 2 3 8 5 2 2 4" xfId="24530" xr:uid="{00000000-0005-0000-0000-000030400000}"/>
    <cellStyle name="Normal 4 2 3 8 5 2 3" xfId="9580" xr:uid="{00000000-0005-0000-0000-000031400000}"/>
    <cellStyle name="Normal 4 2 3 8 5 2 3 2" xfId="40926" xr:uid="{00000000-0005-0000-0000-000032400000}"/>
    <cellStyle name="Normal 4 2 3 8 5 2 3 3" xfId="27516" xr:uid="{00000000-0005-0000-0000-000033400000}"/>
    <cellStyle name="Normal 4 2 3 8 5 2 4" xfId="20114" xr:uid="{00000000-0005-0000-0000-000034400000}"/>
    <cellStyle name="Normal 4 2 3 8 5 2 5" xfId="34956" xr:uid="{00000000-0005-0000-0000-000035400000}"/>
    <cellStyle name="Normal 4 2 3 8 5 2 6" xfId="17128" xr:uid="{00000000-0005-0000-0000-000036400000}"/>
    <cellStyle name="Normal 4 2 3 8 5 3" xfId="5598" xr:uid="{00000000-0005-0000-0000-000037400000}"/>
    <cellStyle name="Normal 4 2 3 8 5 3 2" xfId="11631" xr:uid="{00000000-0005-0000-0000-000038400000}"/>
    <cellStyle name="Normal 4 2 3 8 5 3 2 2" xfId="42916" xr:uid="{00000000-0005-0000-0000-000039400000}"/>
    <cellStyle name="Normal 4 2 3 8 5 3 2 3" xfId="29506" xr:uid="{00000000-0005-0000-0000-00003A400000}"/>
    <cellStyle name="Normal 4 2 3 8 5 3 3" xfId="23534" xr:uid="{00000000-0005-0000-0000-00003B400000}"/>
    <cellStyle name="Normal 4 2 3 8 5 3 4" xfId="33960" xr:uid="{00000000-0005-0000-0000-00003C400000}"/>
    <cellStyle name="Normal 4 2 3 8 5 3 5" xfId="16132" xr:uid="{00000000-0005-0000-0000-00003D400000}"/>
    <cellStyle name="Normal 4 2 3 8 5 4" xfId="3607" xr:uid="{00000000-0005-0000-0000-00003E400000}"/>
    <cellStyle name="Normal 4 2 3 8 5 4 2" xfId="36386" xr:uid="{00000000-0005-0000-0000-00003F400000}"/>
    <cellStyle name="Normal 4 2 3 8 5 4 3" xfId="21544" xr:uid="{00000000-0005-0000-0000-000040400000}"/>
    <cellStyle name="Normal 4 2 3 8 5 5" xfId="8584" xr:uid="{00000000-0005-0000-0000-000041400000}"/>
    <cellStyle name="Normal 4 2 3 8 5 5 2" xfId="39930" xr:uid="{00000000-0005-0000-0000-000042400000}"/>
    <cellStyle name="Normal 4 2 3 8 5 5 3" xfId="26520" xr:uid="{00000000-0005-0000-0000-000043400000}"/>
    <cellStyle name="Normal 4 2 3 8 5 6" xfId="19118" xr:uid="{00000000-0005-0000-0000-000044400000}"/>
    <cellStyle name="Normal 4 2 3 8 5 7" xfId="31970" xr:uid="{00000000-0005-0000-0000-000045400000}"/>
    <cellStyle name="Normal 4 2 3 8 5 8" xfId="14142" xr:uid="{00000000-0005-0000-0000-000046400000}"/>
    <cellStyle name="Normal 4 2 3 8 6" xfId="1821" xr:uid="{00000000-0005-0000-0000-000047400000}"/>
    <cellStyle name="Normal 4 2 3 8 6 2" xfId="6239" xr:uid="{00000000-0005-0000-0000-000048400000}"/>
    <cellStyle name="Normal 4 2 3 8 6 2 2" xfId="12272" xr:uid="{00000000-0005-0000-0000-000049400000}"/>
    <cellStyle name="Normal 4 2 3 8 6 2 2 2" xfId="43557" xr:uid="{00000000-0005-0000-0000-00004A400000}"/>
    <cellStyle name="Normal 4 2 3 8 6 2 2 3" xfId="30147" xr:uid="{00000000-0005-0000-0000-00004B400000}"/>
    <cellStyle name="Normal 4 2 3 8 6 2 3" xfId="37585" xr:uid="{00000000-0005-0000-0000-00004C400000}"/>
    <cellStyle name="Normal 4 2 3 8 6 2 4" xfId="24175" xr:uid="{00000000-0005-0000-0000-00004D400000}"/>
    <cellStyle name="Normal 4 2 3 8 6 3" xfId="9225" xr:uid="{00000000-0005-0000-0000-00004E400000}"/>
    <cellStyle name="Normal 4 2 3 8 6 3 2" xfId="40571" xr:uid="{00000000-0005-0000-0000-00004F400000}"/>
    <cellStyle name="Normal 4 2 3 8 6 3 3" xfId="27161" xr:uid="{00000000-0005-0000-0000-000050400000}"/>
    <cellStyle name="Normal 4 2 3 8 6 4" xfId="19759" xr:uid="{00000000-0005-0000-0000-000051400000}"/>
    <cellStyle name="Normal 4 2 3 8 6 5" xfId="34601" xr:uid="{00000000-0005-0000-0000-000052400000}"/>
    <cellStyle name="Normal 4 2 3 8 6 6" xfId="16773" xr:uid="{00000000-0005-0000-0000-000053400000}"/>
    <cellStyle name="Normal 4 2 3 8 7" xfId="4602" xr:uid="{00000000-0005-0000-0000-000054400000}"/>
    <cellStyle name="Normal 4 2 3 8 7 2" xfId="10636" xr:uid="{00000000-0005-0000-0000-000055400000}"/>
    <cellStyle name="Normal 4 2 3 8 7 2 2" xfId="41923" xr:uid="{00000000-0005-0000-0000-000056400000}"/>
    <cellStyle name="Normal 4 2 3 8 7 2 3" xfId="28513" xr:uid="{00000000-0005-0000-0000-000057400000}"/>
    <cellStyle name="Normal 4 2 3 8 7 3" xfId="22539" xr:uid="{00000000-0005-0000-0000-000058400000}"/>
    <cellStyle name="Normal 4 2 3 8 7 4" xfId="32965" xr:uid="{00000000-0005-0000-0000-000059400000}"/>
    <cellStyle name="Normal 4 2 3 8 7 5" xfId="15137" xr:uid="{00000000-0005-0000-0000-00005A400000}"/>
    <cellStyle name="Normal 4 2 3 8 8" xfId="3252" xr:uid="{00000000-0005-0000-0000-00005B400000}"/>
    <cellStyle name="Normal 4 2 3 8 8 2" xfId="36031" xr:uid="{00000000-0005-0000-0000-00005C400000}"/>
    <cellStyle name="Normal 4 2 3 8 8 3" xfId="21189" xr:uid="{00000000-0005-0000-0000-00005D400000}"/>
    <cellStyle name="Normal 4 2 3 8 9" xfId="7589" xr:uid="{00000000-0005-0000-0000-00005E400000}"/>
    <cellStyle name="Normal 4 2 3 8 9 2" xfId="38935" xr:uid="{00000000-0005-0000-0000-00005F400000}"/>
    <cellStyle name="Normal 4 2 3 8 9 3" xfId="25525" xr:uid="{00000000-0005-0000-0000-000060400000}"/>
    <cellStyle name="Normal 4 2 3 9" xfId="449" xr:uid="{00000000-0005-0000-0000-000061400000}"/>
    <cellStyle name="Normal 4 2 3 9 10" xfId="13889" xr:uid="{00000000-0005-0000-0000-000062400000}"/>
    <cellStyle name="Normal 4 2 3 9 2" xfId="883" xr:uid="{00000000-0005-0000-0000-000063400000}"/>
    <cellStyle name="Normal 4 2 3 9 2 2" xfId="2919" xr:uid="{00000000-0005-0000-0000-000064400000}"/>
    <cellStyle name="Normal 4 2 3 9 2 2 2" xfId="7336" xr:uid="{00000000-0005-0000-0000-000065400000}"/>
    <cellStyle name="Normal 4 2 3 9 2 2 2 2" xfId="13369" xr:uid="{00000000-0005-0000-0000-000066400000}"/>
    <cellStyle name="Normal 4 2 3 9 2 2 2 2 2" xfId="44654" xr:uid="{00000000-0005-0000-0000-000067400000}"/>
    <cellStyle name="Normal 4 2 3 9 2 2 2 2 3" xfId="31244" xr:uid="{00000000-0005-0000-0000-000068400000}"/>
    <cellStyle name="Normal 4 2 3 9 2 2 2 3" xfId="38682" xr:uid="{00000000-0005-0000-0000-000069400000}"/>
    <cellStyle name="Normal 4 2 3 9 2 2 2 4" xfId="25272" xr:uid="{00000000-0005-0000-0000-00006A400000}"/>
    <cellStyle name="Normal 4 2 3 9 2 2 3" xfId="10322" xr:uid="{00000000-0005-0000-0000-00006B400000}"/>
    <cellStyle name="Normal 4 2 3 9 2 2 3 2" xfId="41668" xr:uid="{00000000-0005-0000-0000-00006C400000}"/>
    <cellStyle name="Normal 4 2 3 9 2 2 3 3" xfId="28258" xr:uid="{00000000-0005-0000-0000-00006D400000}"/>
    <cellStyle name="Normal 4 2 3 9 2 2 4" xfId="20856" xr:uid="{00000000-0005-0000-0000-00006E400000}"/>
    <cellStyle name="Normal 4 2 3 9 2 2 5" xfId="35698" xr:uid="{00000000-0005-0000-0000-00006F400000}"/>
    <cellStyle name="Normal 4 2 3 9 2 2 6" xfId="17870" xr:uid="{00000000-0005-0000-0000-000070400000}"/>
    <cellStyle name="Normal 4 2 3 9 2 3" xfId="5344" xr:uid="{00000000-0005-0000-0000-000071400000}"/>
    <cellStyle name="Normal 4 2 3 9 2 3 2" xfId="11378" xr:uid="{00000000-0005-0000-0000-000072400000}"/>
    <cellStyle name="Normal 4 2 3 9 2 3 2 2" xfId="42663" xr:uid="{00000000-0005-0000-0000-000073400000}"/>
    <cellStyle name="Normal 4 2 3 9 2 3 2 3" xfId="29253" xr:uid="{00000000-0005-0000-0000-000074400000}"/>
    <cellStyle name="Normal 4 2 3 9 2 3 3" xfId="23281" xr:uid="{00000000-0005-0000-0000-000075400000}"/>
    <cellStyle name="Normal 4 2 3 9 2 3 4" xfId="33707" xr:uid="{00000000-0005-0000-0000-000076400000}"/>
    <cellStyle name="Normal 4 2 3 9 2 3 5" xfId="15879" xr:uid="{00000000-0005-0000-0000-000077400000}"/>
    <cellStyle name="Normal 4 2 3 9 2 4" xfId="4349" xr:uid="{00000000-0005-0000-0000-000078400000}"/>
    <cellStyle name="Normal 4 2 3 9 2 4 2" xfId="37128" xr:uid="{00000000-0005-0000-0000-000079400000}"/>
    <cellStyle name="Normal 4 2 3 9 2 4 3" xfId="22286" xr:uid="{00000000-0005-0000-0000-00007A400000}"/>
    <cellStyle name="Normal 4 2 3 9 2 5" xfId="8331" xr:uid="{00000000-0005-0000-0000-00007B400000}"/>
    <cellStyle name="Normal 4 2 3 9 2 5 2" xfId="39677" xr:uid="{00000000-0005-0000-0000-00007C400000}"/>
    <cellStyle name="Normal 4 2 3 9 2 5 3" xfId="26267" xr:uid="{00000000-0005-0000-0000-00007D400000}"/>
    <cellStyle name="Normal 4 2 3 9 2 6" xfId="18865" xr:uid="{00000000-0005-0000-0000-00007E400000}"/>
    <cellStyle name="Normal 4 2 3 9 2 7" xfId="32712" xr:uid="{00000000-0005-0000-0000-00007F400000}"/>
    <cellStyle name="Normal 4 2 3 9 2 8" xfId="14884" xr:uid="{00000000-0005-0000-0000-000080400000}"/>
    <cellStyle name="Normal 4 2 3 9 3" xfId="1488" xr:uid="{00000000-0005-0000-0000-000081400000}"/>
    <cellStyle name="Normal 4 2 3 9 3 2" xfId="2485" xr:uid="{00000000-0005-0000-0000-000082400000}"/>
    <cellStyle name="Normal 4 2 3 9 3 2 2" xfId="6902" xr:uid="{00000000-0005-0000-0000-000083400000}"/>
    <cellStyle name="Normal 4 2 3 9 3 2 2 2" xfId="12935" xr:uid="{00000000-0005-0000-0000-000084400000}"/>
    <cellStyle name="Normal 4 2 3 9 3 2 2 2 2" xfId="44220" xr:uid="{00000000-0005-0000-0000-000085400000}"/>
    <cellStyle name="Normal 4 2 3 9 3 2 2 2 3" xfId="30810" xr:uid="{00000000-0005-0000-0000-000086400000}"/>
    <cellStyle name="Normal 4 2 3 9 3 2 2 3" xfId="38248" xr:uid="{00000000-0005-0000-0000-000087400000}"/>
    <cellStyle name="Normal 4 2 3 9 3 2 2 4" xfId="24838" xr:uid="{00000000-0005-0000-0000-000088400000}"/>
    <cellStyle name="Normal 4 2 3 9 3 2 3" xfId="9888" xr:uid="{00000000-0005-0000-0000-000089400000}"/>
    <cellStyle name="Normal 4 2 3 9 3 2 3 2" xfId="41234" xr:uid="{00000000-0005-0000-0000-00008A400000}"/>
    <cellStyle name="Normal 4 2 3 9 3 2 3 3" xfId="27824" xr:uid="{00000000-0005-0000-0000-00008B400000}"/>
    <cellStyle name="Normal 4 2 3 9 3 2 4" xfId="20422" xr:uid="{00000000-0005-0000-0000-00008C400000}"/>
    <cellStyle name="Normal 4 2 3 9 3 2 5" xfId="35264" xr:uid="{00000000-0005-0000-0000-00008D400000}"/>
    <cellStyle name="Normal 4 2 3 9 3 2 6" xfId="17436" xr:uid="{00000000-0005-0000-0000-00008E400000}"/>
    <cellStyle name="Normal 4 2 3 9 3 3" xfId="5906" xr:uid="{00000000-0005-0000-0000-00008F400000}"/>
    <cellStyle name="Normal 4 2 3 9 3 3 2" xfId="11939" xr:uid="{00000000-0005-0000-0000-000090400000}"/>
    <cellStyle name="Normal 4 2 3 9 3 3 2 2" xfId="43224" xr:uid="{00000000-0005-0000-0000-000091400000}"/>
    <cellStyle name="Normal 4 2 3 9 3 3 2 3" xfId="29814" xr:uid="{00000000-0005-0000-0000-000092400000}"/>
    <cellStyle name="Normal 4 2 3 9 3 3 3" xfId="23842" xr:uid="{00000000-0005-0000-0000-000093400000}"/>
    <cellStyle name="Normal 4 2 3 9 3 3 4" xfId="34268" xr:uid="{00000000-0005-0000-0000-000094400000}"/>
    <cellStyle name="Normal 4 2 3 9 3 3 5" xfId="16440" xr:uid="{00000000-0005-0000-0000-000095400000}"/>
    <cellStyle name="Normal 4 2 3 9 3 4" xfId="3915" xr:uid="{00000000-0005-0000-0000-000096400000}"/>
    <cellStyle name="Normal 4 2 3 9 3 4 2" xfId="36694" xr:uid="{00000000-0005-0000-0000-000097400000}"/>
    <cellStyle name="Normal 4 2 3 9 3 4 3" xfId="21852" xr:uid="{00000000-0005-0000-0000-000098400000}"/>
    <cellStyle name="Normal 4 2 3 9 3 5" xfId="8892" xr:uid="{00000000-0005-0000-0000-000099400000}"/>
    <cellStyle name="Normal 4 2 3 9 3 5 2" xfId="40238" xr:uid="{00000000-0005-0000-0000-00009A400000}"/>
    <cellStyle name="Normal 4 2 3 9 3 5 3" xfId="26828" xr:uid="{00000000-0005-0000-0000-00009B400000}"/>
    <cellStyle name="Normal 4 2 3 9 3 6" xfId="19426" xr:uid="{00000000-0005-0000-0000-00009C400000}"/>
    <cellStyle name="Normal 4 2 3 9 3 7" xfId="32278" xr:uid="{00000000-0005-0000-0000-00009D400000}"/>
    <cellStyle name="Normal 4 2 3 9 3 8" xfId="14450" xr:uid="{00000000-0005-0000-0000-00009E400000}"/>
    <cellStyle name="Normal 4 2 3 9 4" xfId="1923" xr:uid="{00000000-0005-0000-0000-00009F400000}"/>
    <cellStyle name="Normal 4 2 3 9 4 2" xfId="6341" xr:uid="{00000000-0005-0000-0000-0000A0400000}"/>
    <cellStyle name="Normal 4 2 3 9 4 2 2" xfId="12374" xr:uid="{00000000-0005-0000-0000-0000A1400000}"/>
    <cellStyle name="Normal 4 2 3 9 4 2 2 2" xfId="43659" xr:uid="{00000000-0005-0000-0000-0000A2400000}"/>
    <cellStyle name="Normal 4 2 3 9 4 2 2 3" xfId="30249" xr:uid="{00000000-0005-0000-0000-0000A3400000}"/>
    <cellStyle name="Normal 4 2 3 9 4 2 3" xfId="37687" xr:uid="{00000000-0005-0000-0000-0000A4400000}"/>
    <cellStyle name="Normal 4 2 3 9 4 2 4" xfId="24277" xr:uid="{00000000-0005-0000-0000-0000A5400000}"/>
    <cellStyle name="Normal 4 2 3 9 4 3" xfId="9327" xr:uid="{00000000-0005-0000-0000-0000A6400000}"/>
    <cellStyle name="Normal 4 2 3 9 4 3 2" xfId="40673" xr:uid="{00000000-0005-0000-0000-0000A7400000}"/>
    <cellStyle name="Normal 4 2 3 9 4 3 3" xfId="27263" xr:uid="{00000000-0005-0000-0000-0000A8400000}"/>
    <cellStyle name="Normal 4 2 3 9 4 4" xfId="19861" xr:uid="{00000000-0005-0000-0000-0000A9400000}"/>
    <cellStyle name="Normal 4 2 3 9 4 5" xfId="34703" xr:uid="{00000000-0005-0000-0000-0000AA400000}"/>
    <cellStyle name="Normal 4 2 3 9 4 6" xfId="16875" xr:uid="{00000000-0005-0000-0000-0000AB400000}"/>
    <cellStyle name="Normal 4 2 3 9 5" xfId="4910" xr:uid="{00000000-0005-0000-0000-0000AC400000}"/>
    <cellStyle name="Normal 4 2 3 9 5 2" xfId="10945" xr:uid="{00000000-0005-0000-0000-0000AD400000}"/>
    <cellStyle name="Normal 4 2 3 9 5 2 2" xfId="42230" xr:uid="{00000000-0005-0000-0000-0000AE400000}"/>
    <cellStyle name="Normal 4 2 3 9 5 2 3" xfId="28820" xr:uid="{00000000-0005-0000-0000-0000AF400000}"/>
    <cellStyle name="Normal 4 2 3 9 5 3" xfId="22847" xr:uid="{00000000-0005-0000-0000-0000B0400000}"/>
    <cellStyle name="Normal 4 2 3 9 5 4" xfId="33273" xr:uid="{00000000-0005-0000-0000-0000B1400000}"/>
    <cellStyle name="Normal 4 2 3 9 5 5" xfId="15445" xr:uid="{00000000-0005-0000-0000-0000B2400000}"/>
    <cellStyle name="Normal 4 2 3 9 6" xfId="3354" xr:uid="{00000000-0005-0000-0000-0000B3400000}"/>
    <cellStyle name="Normal 4 2 3 9 6 2" xfId="36133" xr:uid="{00000000-0005-0000-0000-0000B4400000}"/>
    <cellStyle name="Normal 4 2 3 9 6 3" xfId="21291" xr:uid="{00000000-0005-0000-0000-0000B5400000}"/>
    <cellStyle name="Normal 4 2 3 9 7" xfId="7897" xr:uid="{00000000-0005-0000-0000-0000B6400000}"/>
    <cellStyle name="Normal 4 2 3 9 7 2" xfId="39243" xr:uid="{00000000-0005-0000-0000-0000B7400000}"/>
    <cellStyle name="Normal 4 2 3 9 7 3" xfId="25833" xr:uid="{00000000-0005-0000-0000-0000B8400000}"/>
    <cellStyle name="Normal 4 2 3 9 8" xfId="18431" xr:uid="{00000000-0005-0000-0000-0000B9400000}"/>
    <cellStyle name="Normal 4 2 3 9 9" xfId="31717" xr:uid="{00000000-0005-0000-0000-0000BA400000}"/>
    <cellStyle name="Normal 4 2 4" xfId="109" xr:uid="{00000000-0005-0000-0000-0000BB400000}"/>
    <cellStyle name="Normal 4 2 4 10" xfId="679" xr:uid="{00000000-0005-0000-0000-0000BC400000}"/>
    <cellStyle name="Normal 4 2 4 10 2" xfId="2715" xr:uid="{00000000-0005-0000-0000-0000BD400000}"/>
    <cellStyle name="Normal 4 2 4 10 2 2" xfId="7132" xr:uid="{00000000-0005-0000-0000-0000BE400000}"/>
    <cellStyle name="Normal 4 2 4 10 2 2 2" xfId="13165" xr:uid="{00000000-0005-0000-0000-0000BF400000}"/>
    <cellStyle name="Normal 4 2 4 10 2 2 2 2" xfId="44450" xr:uid="{00000000-0005-0000-0000-0000C0400000}"/>
    <cellStyle name="Normal 4 2 4 10 2 2 2 3" xfId="31040" xr:uid="{00000000-0005-0000-0000-0000C1400000}"/>
    <cellStyle name="Normal 4 2 4 10 2 2 3" xfId="38478" xr:uid="{00000000-0005-0000-0000-0000C2400000}"/>
    <cellStyle name="Normal 4 2 4 10 2 2 4" xfId="25068" xr:uid="{00000000-0005-0000-0000-0000C3400000}"/>
    <cellStyle name="Normal 4 2 4 10 2 3" xfId="10118" xr:uid="{00000000-0005-0000-0000-0000C4400000}"/>
    <cellStyle name="Normal 4 2 4 10 2 3 2" xfId="41464" xr:uid="{00000000-0005-0000-0000-0000C5400000}"/>
    <cellStyle name="Normal 4 2 4 10 2 3 3" xfId="28054" xr:uid="{00000000-0005-0000-0000-0000C6400000}"/>
    <cellStyle name="Normal 4 2 4 10 2 4" xfId="20652" xr:uid="{00000000-0005-0000-0000-0000C7400000}"/>
    <cellStyle name="Normal 4 2 4 10 2 5" xfId="35494" xr:uid="{00000000-0005-0000-0000-0000C8400000}"/>
    <cellStyle name="Normal 4 2 4 10 2 6" xfId="17666" xr:uid="{00000000-0005-0000-0000-0000C9400000}"/>
    <cellStyle name="Normal 4 2 4 10 3" xfId="5140" xr:uid="{00000000-0005-0000-0000-0000CA400000}"/>
    <cellStyle name="Normal 4 2 4 10 3 2" xfId="11175" xr:uid="{00000000-0005-0000-0000-0000CB400000}"/>
    <cellStyle name="Normal 4 2 4 10 3 2 2" xfId="42460" xr:uid="{00000000-0005-0000-0000-0000CC400000}"/>
    <cellStyle name="Normal 4 2 4 10 3 2 3" xfId="29050" xr:uid="{00000000-0005-0000-0000-0000CD400000}"/>
    <cellStyle name="Normal 4 2 4 10 3 3" xfId="23077" xr:uid="{00000000-0005-0000-0000-0000CE400000}"/>
    <cellStyle name="Normal 4 2 4 10 3 4" xfId="33503" xr:uid="{00000000-0005-0000-0000-0000CF400000}"/>
    <cellStyle name="Normal 4 2 4 10 3 5" xfId="15675" xr:uid="{00000000-0005-0000-0000-0000D0400000}"/>
    <cellStyle name="Normal 4 2 4 10 4" xfId="4145" xr:uid="{00000000-0005-0000-0000-0000D1400000}"/>
    <cellStyle name="Normal 4 2 4 10 4 2" xfId="36924" xr:uid="{00000000-0005-0000-0000-0000D2400000}"/>
    <cellStyle name="Normal 4 2 4 10 4 3" xfId="22082" xr:uid="{00000000-0005-0000-0000-0000D3400000}"/>
    <cellStyle name="Normal 4 2 4 10 5" xfId="8127" xr:uid="{00000000-0005-0000-0000-0000D4400000}"/>
    <cellStyle name="Normal 4 2 4 10 5 2" xfId="39473" xr:uid="{00000000-0005-0000-0000-0000D5400000}"/>
    <cellStyle name="Normal 4 2 4 10 5 3" xfId="26063" xr:uid="{00000000-0005-0000-0000-0000D6400000}"/>
    <cellStyle name="Normal 4 2 4 10 6" xfId="18661" xr:uid="{00000000-0005-0000-0000-0000D7400000}"/>
    <cellStyle name="Normal 4 2 4 10 7" xfId="32508" xr:uid="{00000000-0005-0000-0000-0000D8400000}"/>
    <cellStyle name="Normal 4 2 4 10 8" xfId="14680" xr:uid="{00000000-0005-0000-0000-0000D9400000}"/>
    <cellStyle name="Normal 4 2 4 11" xfId="1164" xr:uid="{00000000-0005-0000-0000-0000DA400000}"/>
    <cellStyle name="Normal 4 2 4 11 2" xfId="2161" xr:uid="{00000000-0005-0000-0000-0000DB400000}"/>
    <cellStyle name="Normal 4 2 4 11 2 2" xfId="6578" xr:uid="{00000000-0005-0000-0000-0000DC400000}"/>
    <cellStyle name="Normal 4 2 4 11 2 2 2" xfId="12611" xr:uid="{00000000-0005-0000-0000-0000DD400000}"/>
    <cellStyle name="Normal 4 2 4 11 2 2 2 2" xfId="43896" xr:uid="{00000000-0005-0000-0000-0000DE400000}"/>
    <cellStyle name="Normal 4 2 4 11 2 2 2 3" xfId="30486" xr:uid="{00000000-0005-0000-0000-0000DF400000}"/>
    <cellStyle name="Normal 4 2 4 11 2 2 3" xfId="37924" xr:uid="{00000000-0005-0000-0000-0000E0400000}"/>
    <cellStyle name="Normal 4 2 4 11 2 2 4" xfId="24514" xr:uid="{00000000-0005-0000-0000-0000E1400000}"/>
    <cellStyle name="Normal 4 2 4 11 2 3" xfId="9564" xr:uid="{00000000-0005-0000-0000-0000E2400000}"/>
    <cellStyle name="Normal 4 2 4 11 2 3 2" xfId="40910" xr:uid="{00000000-0005-0000-0000-0000E3400000}"/>
    <cellStyle name="Normal 4 2 4 11 2 3 3" xfId="27500" xr:uid="{00000000-0005-0000-0000-0000E4400000}"/>
    <cellStyle name="Normal 4 2 4 11 2 4" xfId="20098" xr:uid="{00000000-0005-0000-0000-0000E5400000}"/>
    <cellStyle name="Normal 4 2 4 11 2 5" xfId="34940" xr:uid="{00000000-0005-0000-0000-0000E6400000}"/>
    <cellStyle name="Normal 4 2 4 11 2 6" xfId="17112" xr:uid="{00000000-0005-0000-0000-0000E7400000}"/>
    <cellStyle name="Normal 4 2 4 11 3" xfId="5582" xr:uid="{00000000-0005-0000-0000-0000E8400000}"/>
    <cellStyle name="Normal 4 2 4 11 3 2" xfId="11615" xr:uid="{00000000-0005-0000-0000-0000E9400000}"/>
    <cellStyle name="Normal 4 2 4 11 3 2 2" xfId="42900" xr:uid="{00000000-0005-0000-0000-0000EA400000}"/>
    <cellStyle name="Normal 4 2 4 11 3 2 3" xfId="29490" xr:uid="{00000000-0005-0000-0000-0000EB400000}"/>
    <cellStyle name="Normal 4 2 4 11 3 3" xfId="23518" xr:uid="{00000000-0005-0000-0000-0000EC400000}"/>
    <cellStyle name="Normal 4 2 4 11 3 4" xfId="33944" xr:uid="{00000000-0005-0000-0000-0000ED400000}"/>
    <cellStyle name="Normal 4 2 4 11 3 5" xfId="16116" xr:uid="{00000000-0005-0000-0000-0000EE400000}"/>
    <cellStyle name="Normal 4 2 4 11 4" xfId="3591" xr:uid="{00000000-0005-0000-0000-0000EF400000}"/>
    <cellStyle name="Normal 4 2 4 11 4 2" xfId="36370" xr:uid="{00000000-0005-0000-0000-0000F0400000}"/>
    <cellStyle name="Normal 4 2 4 11 4 3" xfId="21528" xr:uid="{00000000-0005-0000-0000-0000F1400000}"/>
    <cellStyle name="Normal 4 2 4 11 5" xfId="8568" xr:uid="{00000000-0005-0000-0000-0000F2400000}"/>
    <cellStyle name="Normal 4 2 4 11 5 2" xfId="39914" xr:uid="{00000000-0005-0000-0000-0000F3400000}"/>
    <cellStyle name="Normal 4 2 4 11 5 3" xfId="26504" xr:uid="{00000000-0005-0000-0000-0000F4400000}"/>
    <cellStyle name="Normal 4 2 4 11 6" xfId="19102" xr:uid="{00000000-0005-0000-0000-0000F5400000}"/>
    <cellStyle name="Normal 4 2 4 11 7" xfId="31954" xr:uid="{00000000-0005-0000-0000-0000F6400000}"/>
    <cellStyle name="Normal 4 2 4 11 8" xfId="14126" xr:uid="{00000000-0005-0000-0000-0000F7400000}"/>
    <cellStyle name="Normal 4 2 4 12" xfId="1719" xr:uid="{00000000-0005-0000-0000-0000F8400000}"/>
    <cellStyle name="Normal 4 2 4 12 2" xfId="6137" xr:uid="{00000000-0005-0000-0000-0000F9400000}"/>
    <cellStyle name="Normal 4 2 4 12 2 2" xfId="12170" xr:uid="{00000000-0005-0000-0000-0000FA400000}"/>
    <cellStyle name="Normal 4 2 4 12 2 2 2" xfId="43455" xr:uid="{00000000-0005-0000-0000-0000FB400000}"/>
    <cellStyle name="Normal 4 2 4 12 2 2 3" xfId="30045" xr:uid="{00000000-0005-0000-0000-0000FC400000}"/>
    <cellStyle name="Normal 4 2 4 12 2 3" xfId="37483" xr:uid="{00000000-0005-0000-0000-0000FD400000}"/>
    <cellStyle name="Normal 4 2 4 12 2 4" xfId="24073" xr:uid="{00000000-0005-0000-0000-0000FE400000}"/>
    <cellStyle name="Normal 4 2 4 12 3" xfId="9123" xr:uid="{00000000-0005-0000-0000-0000FF400000}"/>
    <cellStyle name="Normal 4 2 4 12 3 2" xfId="40469" xr:uid="{00000000-0005-0000-0000-000000410000}"/>
    <cellStyle name="Normal 4 2 4 12 3 3" xfId="27059" xr:uid="{00000000-0005-0000-0000-000001410000}"/>
    <cellStyle name="Normal 4 2 4 12 4" xfId="19657" xr:uid="{00000000-0005-0000-0000-000002410000}"/>
    <cellStyle name="Normal 4 2 4 12 5" xfId="34499" xr:uid="{00000000-0005-0000-0000-000003410000}"/>
    <cellStyle name="Normal 4 2 4 12 6" xfId="16671" xr:uid="{00000000-0005-0000-0000-000004410000}"/>
    <cellStyle name="Normal 4 2 4 13" xfId="4586" xr:uid="{00000000-0005-0000-0000-000005410000}"/>
    <cellStyle name="Normal 4 2 4 13 2" xfId="10620" xr:uid="{00000000-0005-0000-0000-000006410000}"/>
    <cellStyle name="Normal 4 2 4 13 2 2" xfId="41907" xr:uid="{00000000-0005-0000-0000-000007410000}"/>
    <cellStyle name="Normal 4 2 4 13 2 3" xfId="28497" xr:uid="{00000000-0005-0000-0000-000008410000}"/>
    <cellStyle name="Normal 4 2 4 13 3" xfId="22523" xr:uid="{00000000-0005-0000-0000-000009410000}"/>
    <cellStyle name="Normal 4 2 4 13 4" xfId="32949" xr:uid="{00000000-0005-0000-0000-00000A410000}"/>
    <cellStyle name="Normal 4 2 4 13 5" xfId="15121" xr:uid="{00000000-0005-0000-0000-00000B410000}"/>
    <cellStyle name="Normal 4 2 4 14" xfId="3150" xr:uid="{00000000-0005-0000-0000-00000C410000}"/>
    <cellStyle name="Normal 4 2 4 14 2" xfId="35929" xr:uid="{00000000-0005-0000-0000-00000D410000}"/>
    <cellStyle name="Normal 4 2 4 14 3" xfId="21087" xr:uid="{00000000-0005-0000-0000-00000E410000}"/>
    <cellStyle name="Normal 4 2 4 15" xfId="7573" xr:uid="{00000000-0005-0000-0000-00000F410000}"/>
    <cellStyle name="Normal 4 2 4 15 2" xfId="38919" xr:uid="{00000000-0005-0000-0000-000010410000}"/>
    <cellStyle name="Normal 4 2 4 15 3" xfId="25509" xr:uid="{00000000-0005-0000-0000-000011410000}"/>
    <cellStyle name="Normal 4 2 4 16" xfId="18107" xr:uid="{00000000-0005-0000-0000-000012410000}"/>
    <cellStyle name="Normal 4 2 4 17" xfId="31513" xr:uid="{00000000-0005-0000-0000-000013410000}"/>
    <cellStyle name="Normal 4 2 4 18" xfId="13685" xr:uid="{00000000-0005-0000-0000-000014410000}"/>
    <cellStyle name="Normal 4 2 4 2" xfId="145" xr:uid="{00000000-0005-0000-0000-000015410000}"/>
    <cellStyle name="Normal 4 2 4 2 10" xfId="3168" xr:uid="{00000000-0005-0000-0000-000016410000}"/>
    <cellStyle name="Normal 4 2 4 2 10 2" xfId="35947" xr:uid="{00000000-0005-0000-0000-000017410000}"/>
    <cellStyle name="Normal 4 2 4 2 10 3" xfId="21105" xr:uid="{00000000-0005-0000-0000-000018410000}"/>
    <cellStyle name="Normal 4 2 4 2 11" xfId="7609" xr:uid="{00000000-0005-0000-0000-000019410000}"/>
    <cellStyle name="Normal 4 2 4 2 11 2" xfId="38955" xr:uid="{00000000-0005-0000-0000-00001A410000}"/>
    <cellStyle name="Normal 4 2 4 2 11 3" xfId="25545" xr:uid="{00000000-0005-0000-0000-00001B410000}"/>
    <cellStyle name="Normal 4 2 4 2 12" xfId="18143" xr:uid="{00000000-0005-0000-0000-00001C410000}"/>
    <cellStyle name="Normal 4 2 4 2 13" xfId="31531" xr:uid="{00000000-0005-0000-0000-00001D410000}"/>
    <cellStyle name="Normal 4 2 4 2 14" xfId="13703" xr:uid="{00000000-0005-0000-0000-00001E410000}"/>
    <cellStyle name="Normal 4 2 4 2 2" xfId="367" xr:uid="{00000000-0005-0000-0000-00001F410000}"/>
    <cellStyle name="Normal 4 2 4 2 2 10" xfId="13807" xr:uid="{00000000-0005-0000-0000-000020410000}"/>
    <cellStyle name="Normal 4 2 4 2 2 2" xfId="801" xr:uid="{00000000-0005-0000-0000-000021410000}"/>
    <cellStyle name="Normal 4 2 4 2 2 2 2" xfId="2837" xr:uid="{00000000-0005-0000-0000-000022410000}"/>
    <cellStyle name="Normal 4 2 4 2 2 2 2 2" xfId="7254" xr:uid="{00000000-0005-0000-0000-000023410000}"/>
    <cellStyle name="Normal 4 2 4 2 2 2 2 2 2" xfId="13287" xr:uid="{00000000-0005-0000-0000-000024410000}"/>
    <cellStyle name="Normal 4 2 4 2 2 2 2 2 2 2" xfId="44572" xr:uid="{00000000-0005-0000-0000-000025410000}"/>
    <cellStyle name="Normal 4 2 4 2 2 2 2 2 2 3" xfId="31162" xr:uid="{00000000-0005-0000-0000-000026410000}"/>
    <cellStyle name="Normal 4 2 4 2 2 2 2 2 3" xfId="38600" xr:uid="{00000000-0005-0000-0000-000027410000}"/>
    <cellStyle name="Normal 4 2 4 2 2 2 2 2 4" xfId="25190" xr:uid="{00000000-0005-0000-0000-000028410000}"/>
    <cellStyle name="Normal 4 2 4 2 2 2 2 3" xfId="10240" xr:uid="{00000000-0005-0000-0000-000029410000}"/>
    <cellStyle name="Normal 4 2 4 2 2 2 2 3 2" xfId="41586" xr:uid="{00000000-0005-0000-0000-00002A410000}"/>
    <cellStyle name="Normal 4 2 4 2 2 2 2 3 3" xfId="28176" xr:uid="{00000000-0005-0000-0000-00002B410000}"/>
    <cellStyle name="Normal 4 2 4 2 2 2 2 4" xfId="20774" xr:uid="{00000000-0005-0000-0000-00002C410000}"/>
    <cellStyle name="Normal 4 2 4 2 2 2 2 5" xfId="35616" xr:uid="{00000000-0005-0000-0000-00002D410000}"/>
    <cellStyle name="Normal 4 2 4 2 2 2 2 6" xfId="17788" xr:uid="{00000000-0005-0000-0000-00002E410000}"/>
    <cellStyle name="Normal 4 2 4 2 2 2 3" xfId="5262" xr:uid="{00000000-0005-0000-0000-00002F410000}"/>
    <cellStyle name="Normal 4 2 4 2 2 2 3 2" xfId="11296" xr:uid="{00000000-0005-0000-0000-000030410000}"/>
    <cellStyle name="Normal 4 2 4 2 2 2 3 2 2" xfId="42581" xr:uid="{00000000-0005-0000-0000-000031410000}"/>
    <cellStyle name="Normal 4 2 4 2 2 2 3 2 3" xfId="29171" xr:uid="{00000000-0005-0000-0000-000032410000}"/>
    <cellStyle name="Normal 4 2 4 2 2 2 3 3" xfId="23199" xr:uid="{00000000-0005-0000-0000-000033410000}"/>
    <cellStyle name="Normal 4 2 4 2 2 2 3 4" xfId="33625" xr:uid="{00000000-0005-0000-0000-000034410000}"/>
    <cellStyle name="Normal 4 2 4 2 2 2 3 5" xfId="15797" xr:uid="{00000000-0005-0000-0000-000035410000}"/>
    <cellStyle name="Normal 4 2 4 2 2 2 4" xfId="4267" xr:uid="{00000000-0005-0000-0000-000036410000}"/>
    <cellStyle name="Normal 4 2 4 2 2 2 4 2" xfId="37046" xr:uid="{00000000-0005-0000-0000-000037410000}"/>
    <cellStyle name="Normal 4 2 4 2 2 2 4 3" xfId="22204" xr:uid="{00000000-0005-0000-0000-000038410000}"/>
    <cellStyle name="Normal 4 2 4 2 2 2 5" xfId="8249" xr:uid="{00000000-0005-0000-0000-000039410000}"/>
    <cellStyle name="Normal 4 2 4 2 2 2 5 2" xfId="39595" xr:uid="{00000000-0005-0000-0000-00003A410000}"/>
    <cellStyle name="Normal 4 2 4 2 2 2 5 3" xfId="26185" xr:uid="{00000000-0005-0000-0000-00003B410000}"/>
    <cellStyle name="Normal 4 2 4 2 2 2 6" xfId="18783" xr:uid="{00000000-0005-0000-0000-00003C410000}"/>
    <cellStyle name="Normal 4 2 4 2 2 2 7" xfId="32630" xr:uid="{00000000-0005-0000-0000-00003D410000}"/>
    <cellStyle name="Normal 4 2 4 2 2 2 8" xfId="14802" xr:uid="{00000000-0005-0000-0000-00003E410000}"/>
    <cellStyle name="Normal 4 2 4 2 2 3" xfId="1406" xr:uid="{00000000-0005-0000-0000-00003F410000}"/>
    <cellStyle name="Normal 4 2 4 2 2 3 2" xfId="2403" xr:uid="{00000000-0005-0000-0000-000040410000}"/>
    <cellStyle name="Normal 4 2 4 2 2 3 2 2" xfId="6820" xr:uid="{00000000-0005-0000-0000-000041410000}"/>
    <cellStyle name="Normal 4 2 4 2 2 3 2 2 2" xfId="12853" xr:uid="{00000000-0005-0000-0000-000042410000}"/>
    <cellStyle name="Normal 4 2 4 2 2 3 2 2 2 2" xfId="44138" xr:uid="{00000000-0005-0000-0000-000043410000}"/>
    <cellStyle name="Normal 4 2 4 2 2 3 2 2 2 3" xfId="30728" xr:uid="{00000000-0005-0000-0000-000044410000}"/>
    <cellStyle name="Normal 4 2 4 2 2 3 2 2 3" xfId="38166" xr:uid="{00000000-0005-0000-0000-000045410000}"/>
    <cellStyle name="Normal 4 2 4 2 2 3 2 2 4" xfId="24756" xr:uid="{00000000-0005-0000-0000-000046410000}"/>
    <cellStyle name="Normal 4 2 4 2 2 3 2 3" xfId="9806" xr:uid="{00000000-0005-0000-0000-000047410000}"/>
    <cellStyle name="Normal 4 2 4 2 2 3 2 3 2" xfId="41152" xr:uid="{00000000-0005-0000-0000-000048410000}"/>
    <cellStyle name="Normal 4 2 4 2 2 3 2 3 3" xfId="27742" xr:uid="{00000000-0005-0000-0000-000049410000}"/>
    <cellStyle name="Normal 4 2 4 2 2 3 2 4" xfId="20340" xr:uid="{00000000-0005-0000-0000-00004A410000}"/>
    <cellStyle name="Normal 4 2 4 2 2 3 2 5" xfId="35182" xr:uid="{00000000-0005-0000-0000-00004B410000}"/>
    <cellStyle name="Normal 4 2 4 2 2 3 2 6" xfId="17354" xr:uid="{00000000-0005-0000-0000-00004C410000}"/>
    <cellStyle name="Normal 4 2 4 2 2 3 3" xfId="5824" xr:uid="{00000000-0005-0000-0000-00004D410000}"/>
    <cellStyle name="Normal 4 2 4 2 2 3 3 2" xfId="11857" xr:uid="{00000000-0005-0000-0000-00004E410000}"/>
    <cellStyle name="Normal 4 2 4 2 2 3 3 2 2" xfId="43142" xr:uid="{00000000-0005-0000-0000-00004F410000}"/>
    <cellStyle name="Normal 4 2 4 2 2 3 3 2 3" xfId="29732" xr:uid="{00000000-0005-0000-0000-000050410000}"/>
    <cellStyle name="Normal 4 2 4 2 2 3 3 3" xfId="23760" xr:uid="{00000000-0005-0000-0000-000051410000}"/>
    <cellStyle name="Normal 4 2 4 2 2 3 3 4" xfId="34186" xr:uid="{00000000-0005-0000-0000-000052410000}"/>
    <cellStyle name="Normal 4 2 4 2 2 3 3 5" xfId="16358" xr:uid="{00000000-0005-0000-0000-000053410000}"/>
    <cellStyle name="Normal 4 2 4 2 2 3 4" xfId="3833" xr:uid="{00000000-0005-0000-0000-000054410000}"/>
    <cellStyle name="Normal 4 2 4 2 2 3 4 2" xfId="36612" xr:uid="{00000000-0005-0000-0000-000055410000}"/>
    <cellStyle name="Normal 4 2 4 2 2 3 4 3" xfId="21770" xr:uid="{00000000-0005-0000-0000-000056410000}"/>
    <cellStyle name="Normal 4 2 4 2 2 3 5" xfId="8810" xr:uid="{00000000-0005-0000-0000-000057410000}"/>
    <cellStyle name="Normal 4 2 4 2 2 3 5 2" xfId="40156" xr:uid="{00000000-0005-0000-0000-000058410000}"/>
    <cellStyle name="Normal 4 2 4 2 2 3 5 3" xfId="26746" xr:uid="{00000000-0005-0000-0000-000059410000}"/>
    <cellStyle name="Normal 4 2 4 2 2 3 6" xfId="19344" xr:uid="{00000000-0005-0000-0000-00005A410000}"/>
    <cellStyle name="Normal 4 2 4 2 2 3 7" xfId="32196" xr:uid="{00000000-0005-0000-0000-00005B410000}"/>
    <cellStyle name="Normal 4 2 4 2 2 3 8" xfId="14368" xr:uid="{00000000-0005-0000-0000-00005C410000}"/>
    <cellStyle name="Normal 4 2 4 2 2 4" xfId="1841" xr:uid="{00000000-0005-0000-0000-00005D410000}"/>
    <cellStyle name="Normal 4 2 4 2 2 4 2" xfId="6259" xr:uid="{00000000-0005-0000-0000-00005E410000}"/>
    <cellStyle name="Normal 4 2 4 2 2 4 2 2" xfId="12292" xr:uid="{00000000-0005-0000-0000-00005F410000}"/>
    <cellStyle name="Normal 4 2 4 2 2 4 2 2 2" xfId="43577" xr:uid="{00000000-0005-0000-0000-000060410000}"/>
    <cellStyle name="Normal 4 2 4 2 2 4 2 2 3" xfId="30167" xr:uid="{00000000-0005-0000-0000-000061410000}"/>
    <cellStyle name="Normal 4 2 4 2 2 4 2 3" xfId="37605" xr:uid="{00000000-0005-0000-0000-000062410000}"/>
    <cellStyle name="Normal 4 2 4 2 2 4 2 4" xfId="24195" xr:uid="{00000000-0005-0000-0000-000063410000}"/>
    <cellStyle name="Normal 4 2 4 2 2 4 3" xfId="9245" xr:uid="{00000000-0005-0000-0000-000064410000}"/>
    <cellStyle name="Normal 4 2 4 2 2 4 3 2" xfId="40591" xr:uid="{00000000-0005-0000-0000-000065410000}"/>
    <cellStyle name="Normal 4 2 4 2 2 4 3 3" xfId="27181" xr:uid="{00000000-0005-0000-0000-000066410000}"/>
    <cellStyle name="Normal 4 2 4 2 2 4 4" xfId="19779" xr:uid="{00000000-0005-0000-0000-000067410000}"/>
    <cellStyle name="Normal 4 2 4 2 2 4 5" xfId="34621" xr:uid="{00000000-0005-0000-0000-000068410000}"/>
    <cellStyle name="Normal 4 2 4 2 2 4 6" xfId="16793" xr:uid="{00000000-0005-0000-0000-000069410000}"/>
    <cellStyle name="Normal 4 2 4 2 2 5" xfId="4828" xr:uid="{00000000-0005-0000-0000-00006A410000}"/>
    <cellStyle name="Normal 4 2 4 2 2 5 2" xfId="10863" xr:uid="{00000000-0005-0000-0000-00006B410000}"/>
    <cellStyle name="Normal 4 2 4 2 2 5 2 2" xfId="42148" xr:uid="{00000000-0005-0000-0000-00006C410000}"/>
    <cellStyle name="Normal 4 2 4 2 2 5 2 3" xfId="28738" xr:uid="{00000000-0005-0000-0000-00006D410000}"/>
    <cellStyle name="Normal 4 2 4 2 2 5 3" xfId="22765" xr:uid="{00000000-0005-0000-0000-00006E410000}"/>
    <cellStyle name="Normal 4 2 4 2 2 5 4" xfId="33191" xr:uid="{00000000-0005-0000-0000-00006F410000}"/>
    <cellStyle name="Normal 4 2 4 2 2 5 5" xfId="15363" xr:uid="{00000000-0005-0000-0000-000070410000}"/>
    <cellStyle name="Normal 4 2 4 2 2 6" xfId="3272" xr:uid="{00000000-0005-0000-0000-000071410000}"/>
    <cellStyle name="Normal 4 2 4 2 2 6 2" xfId="36051" xr:uid="{00000000-0005-0000-0000-000072410000}"/>
    <cellStyle name="Normal 4 2 4 2 2 6 3" xfId="21209" xr:uid="{00000000-0005-0000-0000-000073410000}"/>
    <cellStyle name="Normal 4 2 4 2 2 7" xfId="7815" xr:uid="{00000000-0005-0000-0000-000074410000}"/>
    <cellStyle name="Normal 4 2 4 2 2 7 2" xfId="39161" xr:uid="{00000000-0005-0000-0000-000075410000}"/>
    <cellStyle name="Normal 4 2 4 2 2 7 3" xfId="25751" xr:uid="{00000000-0005-0000-0000-000076410000}"/>
    <cellStyle name="Normal 4 2 4 2 2 8" xfId="18349" xr:uid="{00000000-0005-0000-0000-000077410000}"/>
    <cellStyle name="Normal 4 2 4 2 2 9" xfId="31635" xr:uid="{00000000-0005-0000-0000-000078410000}"/>
    <cellStyle name="Normal 4 2 4 2 3" xfId="469" xr:uid="{00000000-0005-0000-0000-000079410000}"/>
    <cellStyle name="Normal 4 2 4 2 3 10" xfId="13909" xr:uid="{00000000-0005-0000-0000-00007A410000}"/>
    <cellStyle name="Normal 4 2 4 2 3 2" xfId="903" xr:uid="{00000000-0005-0000-0000-00007B410000}"/>
    <cellStyle name="Normal 4 2 4 2 3 2 2" xfId="2939" xr:uid="{00000000-0005-0000-0000-00007C410000}"/>
    <cellStyle name="Normal 4 2 4 2 3 2 2 2" xfId="7356" xr:uid="{00000000-0005-0000-0000-00007D410000}"/>
    <cellStyle name="Normal 4 2 4 2 3 2 2 2 2" xfId="13389" xr:uid="{00000000-0005-0000-0000-00007E410000}"/>
    <cellStyle name="Normal 4 2 4 2 3 2 2 2 2 2" xfId="44674" xr:uid="{00000000-0005-0000-0000-00007F410000}"/>
    <cellStyle name="Normal 4 2 4 2 3 2 2 2 2 3" xfId="31264" xr:uid="{00000000-0005-0000-0000-000080410000}"/>
    <cellStyle name="Normal 4 2 4 2 3 2 2 2 3" xfId="38702" xr:uid="{00000000-0005-0000-0000-000081410000}"/>
    <cellStyle name="Normal 4 2 4 2 3 2 2 2 4" xfId="25292" xr:uid="{00000000-0005-0000-0000-000082410000}"/>
    <cellStyle name="Normal 4 2 4 2 3 2 2 3" xfId="10342" xr:uid="{00000000-0005-0000-0000-000083410000}"/>
    <cellStyle name="Normal 4 2 4 2 3 2 2 3 2" xfId="41688" xr:uid="{00000000-0005-0000-0000-000084410000}"/>
    <cellStyle name="Normal 4 2 4 2 3 2 2 3 3" xfId="28278" xr:uid="{00000000-0005-0000-0000-000085410000}"/>
    <cellStyle name="Normal 4 2 4 2 3 2 2 4" xfId="20876" xr:uid="{00000000-0005-0000-0000-000086410000}"/>
    <cellStyle name="Normal 4 2 4 2 3 2 2 5" xfId="35718" xr:uid="{00000000-0005-0000-0000-000087410000}"/>
    <cellStyle name="Normal 4 2 4 2 3 2 2 6" xfId="17890" xr:uid="{00000000-0005-0000-0000-000088410000}"/>
    <cellStyle name="Normal 4 2 4 2 3 2 3" xfId="5364" xr:uid="{00000000-0005-0000-0000-000089410000}"/>
    <cellStyle name="Normal 4 2 4 2 3 2 3 2" xfId="11398" xr:uid="{00000000-0005-0000-0000-00008A410000}"/>
    <cellStyle name="Normal 4 2 4 2 3 2 3 2 2" xfId="42683" xr:uid="{00000000-0005-0000-0000-00008B410000}"/>
    <cellStyle name="Normal 4 2 4 2 3 2 3 2 3" xfId="29273" xr:uid="{00000000-0005-0000-0000-00008C410000}"/>
    <cellStyle name="Normal 4 2 4 2 3 2 3 3" xfId="23301" xr:uid="{00000000-0005-0000-0000-00008D410000}"/>
    <cellStyle name="Normal 4 2 4 2 3 2 3 4" xfId="33727" xr:uid="{00000000-0005-0000-0000-00008E410000}"/>
    <cellStyle name="Normal 4 2 4 2 3 2 3 5" xfId="15899" xr:uid="{00000000-0005-0000-0000-00008F410000}"/>
    <cellStyle name="Normal 4 2 4 2 3 2 4" xfId="4369" xr:uid="{00000000-0005-0000-0000-000090410000}"/>
    <cellStyle name="Normal 4 2 4 2 3 2 4 2" xfId="37148" xr:uid="{00000000-0005-0000-0000-000091410000}"/>
    <cellStyle name="Normal 4 2 4 2 3 2 4 3" xfId="22306" xr:uid="{00000000-0005-0000-0000-000092410000}"/>
    <cellStyle name="Normal 4 2 4 2 3 2 5" xfId="8351" xr:uid="{00000000-0005-0000-0000-000093410000}"/>
    <cellStyle name="Normal 4 2 4 2 3 2 5 2" xfId="39697" xr:uid="{00000000-0005-0000-0000-000094410000}"/>
    <cellStyle name="Normal 4 2 4 2 3 2 5 3" xfId="26287" xr:uid="{00000000-0005-0000-0000-000095410000}"/>
    <cellStyle name="Normal 4 2 4 2 3 2 6" xfId="18885" xr:uid="{00000000-0005-0000-0000-000096410000}"/>
    <cellStyle name="Normal 4 2 4 2 3 2 7" xfId="32732" xr:uid="{00000000-0005-0000-0000-000097410000}"/>
    <cellStyle name="Normal 4 2 4 2 3 2 8" xfId="14904" xr:uid="{00000000-0005-0000-0000-000098410000}"/>
    <cellStyle name="Normal 4 2 4 2 3 3" xfId="1508" xr:uid="{00000000-0005-0000-0000-000099410000}"/>
    <cellStyle name="Normal 4 2 4 2 3 3 2" xfId="2505" xr:uid="{00000000-0005-0000-0000-00009A410000}"/>
    <cellStyle name="Normal 4 2 4 2 3 3 2 2" xfId="6922" xr:uid="{00000000-0005-0000-0000-00009B410000}"/>
    <cellStyle name="Normal 4 2 4 2 3 3 2 2 2" xfId="12955" xr:uid="{00000000-0005-0000-0000-00009C410000}"/>
    <cellStyle name="Normal 4 2 4 2 3 3 2 2 2 2" xfId="44240" xr:uid="{00000000-0005-0000-0000-00009D410000}"/>
    <cellStyle name="Normal 4 2 4 2 3 3 2 2 2 3" xfId="30830" xr:uid="{00000000-0005-0000-0000-00009E410000}"/>
    <cellStyle name="Normal 4 2 4 2 3 3 2 2 3" xfId="38268" xr:uid="{00000000-0005-0000-0000-00009F410000}"/>
    <cellStyle name="Normal 4 2 4 2 3 3 2 2 4" xfId="24858" xr:uid="{00000000-0005-0000-0000-0000A0410000}"/>
    <cellStyle name="Normal 4 2 4 2 3 3 2 3" xfId="9908" xr:uid="{00000000-0005-0000-0000-0000A1410000}"/>
    <cellStyle name="Normal 4 2 4 2 3 3 2 3 2" xfId="41254" xr:uid="{00000000-0005-0000-0000-0000A2410000}"/>
    <cellStyle name="Normal 4 2 4 2 3 3 2 3 3" xfId="27844" xr:uid="{00000000-0005-0000-0000-0000A3410000}"/>
    <cellStyle name="Normal 4 2 4 2 3 3 2 4" xfId="20442" xr:uid="{00000000-0005-0000-0000-0000A4410000}"/>
    <cellStyle name="Normal 4 2 4 2 3 3 2 5" xfId="35284" xr:uid="{00000000-0005-0000-0000-0000A5410000}"/>
    <cellStyle name="Normal 4 2 4 2 3 3 2 6" xfId="17456" xr:uid="{00000000-0005-0000-0000-0000A6410000}"/>
    <cellStyle name="Normal 4 2 4 2 3 3 3" xfId="5926" xr:uid="{00000000-0005-0000-0000-0000A7410000}"/>
    <cellStyle name="Normal 4 2 4 2 3 3 3 2" xfId="11959" xr:uid="{00000000-0005-0000-0000-0000A8410000}"/>
    <cellStyle name="Normal 4 2 4 2 3 3 3 2 2" xfId="43244" xr:uid="{00000000-0005-0000-0000-0000A9410000}"/>
    <cellStyle name="Normal 4 2 4 2 3 3 3 2 3" xfId="29834" xr:uid="{00000000-0005-0000-0000-0000AA410000}"/>
    <cellStyle name="Normal 4 2 4 2 3 3 3 3" xfId="23862" xr:uid="{00000000-0005-0000-0000-0000AB410000}"/>
    <cellStyle name="Normal 4 2 4 2 3 3 3 4" xfId="34288" xr:uid="{00000000-0005-0000-0000-0000AC410000}"/>
    <cellStyle name="Normal 4 2 4 2 3 3 3 5" xfId="16460" xr:uid="{00000000-0005-0000-0000-0000AD410000}"/>
    <cellStyle name="Normal 4 2 4 2 3 3 4" xfId="3935" xr:uid="{00000000-0005-0000-0000-0000AE410000}"/>
    <cellStyle name="Normal 4 2 4 2 3 3 4 2" xfId="36714" xr:uid="{00000000-0005-0000-0000-0000AF410000}"/>
    <cellStyle name="Normal 4 2 4 2 3 3 4 3" xfId="21872" xr:uid="{00000000-0005-0000-0000-0000B0410000}"/>
    <cellStyle name="Normal 4 2 4 2 3 3 5" xfId="8912" xr:uid="{00000000-0005-0000-0000-0000B1410000}"/>
    <cellStyle name="Normal 4 2 4 2 3 3 5 2" xfId="40258" xr:uid="{00000000-0005-0000-0000-0000B2410000}"/>
    <cellStyle name="Normal 4 2 4 2 3 3 5 3" xfId="26848" xr:uid="{00000000-0005-0000-0000-0000B3410000}"/>
    <cellStyle name="Normal 4 2 4 2 3 3 6" xfId="19446" xr:uid="{00000000-0005-0000-0000-0000B4410000}"/>
    <cellStyle name="Normal 4 2 4 2 3 3 7" xfId="32298" xr:uid="{00000000-0005-0000-0000-0000B5410000}"/>
    <cellStyle name="Normal 4 2 4 2 3 3 8" xfId="14470" xr:uid="{00000000-0005-0000-0000-0000B6410000}"/>
    <cellStyle name="Normal 4 2 4 2 3 4" xfId="1943" xr:uid="{00000000-0005-0000-0000-0000B7410000}"/>
    <cellStyle name="Normal 4 2 4 2 3 4 2" xfId="6361" xr:uid="{00000000-0005-0000-0000-0000B8410000}"/>
    <cellStyle name="Normal 4 2 4 2 3 4 2 2" xfId="12394" xr:uid="{00000000-0005-0000-0000-0000B9410000}"/>
    <cellStyle name="Normal 4 2 4 2 3 4 2 2 2" xfId="43679" xr:uid="{00000000-0005-0000-0000-0000BA410000}"/>
    <cellStyle name="Normal 4 2 4 2 3 4 2 2 3" xfId="30269" xr:uid="{00000000-0005-0000-0000-0000BB410000}"/>
    <cellStyle name="Normal 4 2 4 2 3 4 2 3" xfId="37707" xr:uid="{00000000-0005-0000-0000-0000BC410000}"/>
    <cellStyle name="Normal 4 2 4 2 3 4 2 4" xfId="24297" xr:uid="{00000000-0005-0000-0000-0000BD410000}"/>
    <cellStyle name="Normal 4 2 4 2 3 4 3" xfId="9347" xr:uid="{00000000-0005-0000-0000-0000BE410000}"/>
    <cellStyle name="Normal 4 2 4 2 3 4 3 2" xfId="40693" xr:uid="{00000000-0005-0000-0000-0000BF410000}"/>
    <cellStyle name="Normal 4 2 4 2 3 4 3 3" xfId="27283" xr:uid="{00000000-0005-0000-0000-0000C0410000}"/>
    <cellStyle name="Normal 4 2 4 2 3 4 4" xfId="19881" xr:uid="{00000000-0005-0000-0000-0000C1410000}"/>
    <cellStyle name="Normal 4 2 4 2 3 4 5" xfId="34723" xr:uid="{00000000-0005-0000-0000-0000C2410000}"/>
    <cellStyle name="Normal 4 2 4 2 3 4 6" xfId="16895" xr:uid="{00000000-0005-0000-0000-0000C3410000}"/>
    <cellStyle name="Normal 4 2 4 2 3 5" xfId="4930" xr:uid="{00000000-0005-0000-0000-0000C4410000}"/>
    <cellStyle name="Normal 4 2 4 2 3 5 2" xfId="10965" xr:uid="{00000000-0005-0000-0000-0000C5410000}"/>
    <cellStyle name="Normal 4 2 4 2 3 5 2 2" xfId="42250" xr:uid="{00000000-0005-0000-0000-0000C6410000}"/>
    <cellStyle name="Normal 4 2 4 2 3 5 2 3" xfId="28840" xr:uid="{00000000-0005-0000-0000-0000C7410000}"/>
    <cellStyle name="Normal 4 2 4 2 3 5 3" xfId="22867" xr:uid="{00000000-0005-0000-0000-0000C8410000}"/>
    <cellStyle name="Normal 4 2 4 2 3 5 4" xfId="33293" xr:uid="{00000000-0005-0000-0000-0000C9410000}"/>
    <cellStyle name="Normal 4 2 4 2 3 5 5" xfId="15465" xr:uid="{00000000-0005-0000-0000-0000CA410000}"/>
    <cellStyle name="Normal 4 2 4 2 3 6" xfId="3374" xr:uid="{00000000-0005-0000-0000-0000CB410000}"/>
    <cellStyle name="Normal 4 2 4 2 3 6 2" xfId="36153" xr:uid="{00000000-0005-0000-0000-0000CC410000}"/>
    <cellStyle name="Normal 4 2 4 2 3 6 3" xfId="21311" xr:uid="{00000000-0005-0000-0000-0000CD410000}"/>
    <cellStyle name="Normal 4 2 4 2 3 7" xfId="7917" xr:uid="{00000000-0005-0000-0000-0000CE410000}"/>
    <cellStyle name="Normal 4 2 4 2 3 7 2" xfId="39263" xr:uid="{00000000-0005-0000-0000-0000CF410000}"/>
    <cellStyle name="Normal 4 2 4 2 3 7 3" xfId="25853" xr:uid="{00000000-0005-0000-0000-0000D0410000}"/>
    <cellStyle name="Normal 4 2 4 2 3 8" xfId="18451" xr:uid="{00000000-0005-0000-0000-0000D1410000}"/>
    <cellStyle name="Normal 4 2 4 2 3 9" xfId="31737" xr:uid="{00000000-0005-0000-0000-0000D2410000}"/>
    <cellStyle name="Normal 4 2 4 2 4" xfId="595" xr:uid="{00000000-0005-0000-0000-0000D3410000}"/>
    <cellStyle name="Normal 4 2 4 2 4 10" xfId="14035" xr:uid="{00000000-0005-0000-0000-0000D4410000}"/>
    <cellStyle name="Normal 4 2 4 2 4 2" xfId="1029" xr:uid="{00000000-0005-0000-0000-0000D5410000}"/>
    <cellStyle name="Normal 4 2 4 2 4 2 2" xfId="3065" xr:uid="{00000000-0005-0000-0000-0000D6410000}"/>
    <cellStyle name="Normal 4 2 4 2 4 2 2 2" xfId="7482" xr:uid="{00000000-0005-0000-0000-0000D7410000}"/>
    <cellStyle name="Normal 4 2 4 2 4 2 2 2 2" xfId="13515" xr:uid="{00000000-0005-0000-0000-0000D8410000}"/>
    <cellStyle name="Normal 4 2 4 2 4 2 2 2 2 2" xfId="44800" xr:uid="{00000000-0005-0000-0000-0000D9410000}"/>
    <cellStyle name="Normal 4 2 4 2 4 2 2 2 2 3" xfId="31390" xr:uid="{00000000-0005-0000-0000-0000DA410000}"/>
    <cellStyle name="Normal 4 2 4 2 4 2 2 2 3" xfId="38828" xr:uid="{00000000-0005-0000-0000-0000DB410000}"/>
    <cellStyle name="Normal 4 2 4 2 4 2 2 2 4" xfId="25418" xr:uid="{00000000-0005-0000-0000-0000DC410000}"/>
    <cellStyle name="Normal 4 2 4 2 4 2 2 3" xfId="10468" xr:uid="{00000000-0005-0000-0000-0000DD410000}"/>
    <cellStyle name="Normal 4 2 4 2 4 2 2 3 2" xfId="41814" xr:uid="{00000000-0005-0000-0000-0000DE410000}"/>
    <cellStyle name="Normal 4 2 4 2 4 2 2 3 3" xfId="28404" xr:uid="{00000000-0005-0000-0000-0000DF410000}"/>
    <cellStyle name="Normal 4 2 4 2 4 2 2 4" xfId="21002" xr:uid="{00000000-0005-0000-0000-0000E0410000}"/>
    <cellStyle name="Normal 4 2 4 2 4 2 2 5" xfId="35844" xr:uid="{00000000-0005-0000-0000-0000E1410000}"/>
    <cellStyle name="Normal 4 2 4 2 4 2 2 6" xfId="18016" xr:uid="{00000000-0005-0000-0000-0000E2410000}"/>
    <cellStyle name="Normal 4 2 4 2 4 2 3" xfId="5490" xr:uid="{00000000-0005-0000-0000-0000E3410000}"/>
    <cellStyle name="Normal 4 2 4 2 4 2 3 2" xfId="11524" xr:uid="{00000000-0005-0000-0000-0000E4410000}"/>
    <cellStyle name="Normal 4 2 4 2 4 2 3 2 2" xfId="42809" xr:uid="{00000000-0005-0000-0000-0000E5410000}"/>
    <cellStyle name="Normal 4 2 4 2 4 2 3 2 3" xfId="29399" xr:uid="{00000000-0005-0000-0000-0000E6410000}"/>
    <cellStyle name="Normal 4 2 4 2 4 2 3 3" xfId="23427" xr:uid="{00000000-0005-0000-0000-0000E7410000}"/>
    <cellStyle name="Normal 4 2 4 2 4 2 3 4" xfId="33853" xr:uid="{00000000-0005-0000-0000-0000E8410000}"/>
    <cellStyle name="Normal 4 2 4 2 4 2 3 5" xfId="16025" xr:uid="{00000000-0005-0000-0000-0000E9410000}"/>
    <cellStyle name="Normal 4 2 4 2 4 2 4" xfId="4495" xr:uid="{00000000-0005-0000-0000-0000EA410000}"/>
    <cellStyle name="Normal 4 2 4 2 4 2 4 2" xfId="37274" xr:uid="{00000000-0005-0000-0000-0000EB410000}"/>
    <cellStyle name="Normal 4 2 4 2 4 2 4 3" xfId="22432" xr:uid="{00000000-0005-0000-0000-0000EC410000}"/>
    <cellStyle name="Normal 4 2 4 2 4 2 5" xfId="8477" xr:uid="{00000000-0005-0000-0000-0000ED410000}"/>
    <cellStyle name="Normal 4 2 4 2 4 2 5 2" xfId="39823" xr:uid="{00000000-0005-0000-0000-0000EE410000}"/>
    <cellStyle name="Normal 4 2 4 2 4 2 5 3" xfId="26413" xr:uid="{00000000-0005-0000-0000-0000EF410000}"/>
    <cellStyle name="Normal 4 2 4 2 4 2 6" xfId="19011" xr:uid="{00000000-0005-0000-0000-0000F0410000}"/>
    <cellStyle name="Normal 4 2 4 2 4 2 7" xfId="32858" xr:uid="{00000000-0005-0000-0000-0000F1410000}"/>
    <cellStyle name="Normal 4 2 4 2 4 2 8" xfId="15030" xr:uid="{00000000-0005-0000-0000-0000F2410000}"/>
    <cellStyle name="Normal 4 2 4 2 4 3" xfId="1634" xr:uid="{00000000-0005-0000-0000-0000F3410000}"/>
    <cellStyle name="Normal 4 2 4 2 4 3 2" xfId="2631" xr:uid="{00000000-0005-0000-0000-0000F4410000}"/>
    <cellStyle name="Normal 4 2 4 2 4 3 2 2" xfId="7048" xr:uid="{00000000-0005-0000-0000-0000F5410000}"/>
    <cellStyle name="Normal 4 2 4 2 4 3 2 2 2" xfId="13081" xr:uid="{00000000-0005-0000-0000-0000F6410000}"/>
    <cellStyle name="Normal 4 2 4 2 4 3 2 2 2 2" xfId="44366" xr:uid="{00000000-0005-0000-0000-0000F7410000}"/>
    <cellStyle name="Normal 4 2 4 2 4 3 2 2 2 3" xfId="30956" xr:uid="{00000000-0005-0000-0000-0000F8410000}"/>
    <cellStyle name="Normal 4 2 4 2 4 3 2 2 3" xfId="38394" xr:uid="{00000000-0005-0000-0000-0000F9410000}"/>
    <cellStyle name="Normal 4 2 4 2 4 3 2 2 4" xfId="24984" xr:uid="{00000000-0005-0000-0000-0000FA410000}"/>
    <cellStyle name="Normal 4 2 4 2 4 3 2 3" xfId="10034" xr:uid="{00000000-0005-0000-0000-0000FB410000}"/>
    <cellStyle name="Normal 4 2 4 2 4 3 2 3 2" xfId="41380" xr:uid="{00000000-0005-0000-0000-0000FC410000}"/>
    <cellStyle name="Normal 4 2 4 2 4 3 2 3 3" xfId="27970" xr:uid="{00000000-0005-0000-0000-0000FD410000}"/>
    <cellStyle name="Normal 4 2 4 2 4 3 2 4" xfId="20568" xr:uid="{00000000-0005-0000-0000-0000FE410000}"/>
    <cellStyle name="Normal 4 2 4 2 4 3 2 5" xfId="35410" xr:uid="{00000000-0005-0000-0000-0000FF410000}"/>
    <cellStyle name="Normal 4 2 4 2 4 3 2 6" xfId="17582" xr:uid="{00000000-0005-0000-0000-000000420000}"/>
    <cellStyle name="Normal 4 2 4 2 4 3 3" xfId="6052" xr:uid="{00000000-0005-0000-0000-000001420000}"/>
    <cellStyle name="Normal 4 2 4 2 4 3 3 2" xfId="12085" xr:uid="{00000000-0005-0000-0000-000002420000}"/>
    <cellStyle name="Normal 4 2 4 2 4 3 3 2 2" xfId="43370" xr:uid="{00000000-0005-0000-0000-000003420000}"/>
    <cellStyle name="Normal 4 2 4 2 4 3 3 2 3" xfId="29960" xr:uid="{00000000-0005-0000-0000-000004420000}"/>
    <cellStyle name="Normal 4 2 4 2 4 3 3 3" xfId="23988" xr:uid="{00000000-0005-0000-0000-000005420000}"/>
    <cellStyle name="Normal 4 2 4 2 4 3 3 4" xfId="34414" xr:uid="{00000000-0005-0000-0000-000006420000}"/>
    <cellStyle name="Normal 4 2 4 2 4 3 3 5" xfId="16586" xr:uid="{00000000-0005-0000-0000-000007420000}"/>
    <cellStyle name="Normal 4 2 4 2 4 3 4" xfId="4061" xr:uid="{00000000-0005-0000-0000-000008420000}"/>
    <cellStyle name="Normal 4 2 4 2 4 3 4 2" xfId="36840" xr:uid="{00000000-0005-0000-0000-000009420000}"/>
    <cellStyle name="Normal 4 2 4 2 4 3 4 3" xfId="21998" xr:uid="{00000000-0005-0000-0000-00000A420000}"/>
    <cellStyle name="Normal 4 2 4 2 4 3 5" xfId="9038" xr:uid="{00000000-0005-0000-0000-00000B420000}"/>
    <cellStyle name="Normal 4 2 4 2 4 3 5 2" xfId="40384" xr:uid="{00000000-0005-0000-0000-00000C420000}"/>
    <cellStyle name="Normal 4 2 4 2 4 3 5 3" xfId="26974" xr:uid="{00000000-0005-0000-0000-00000D420000}"/>
    <cellStyle name="Normal 4 2 4 2 4 3 6" xfId="19572" xr:uid="{00000000-0005-0000-0000-00000E420000}"/>
    <cellStyle name="Normal 4 2 4 2 4 3 7" xfId="32424" xr:uid="{00000000-0005-0000-0000-00000F420000}"/>
    <cellStyle name="Normal 4 2 4 2 4 3 8" xfId="14596" xr:uid="{00000000-0005-0000-0000-000010420000}"/>
    <cellStyle name="Normal 4 2 4 2 4 4" xfId="2069" xr:uid="{00000000-0005-0000-0000-000011420000}"/>
    <cellStyle name="Normal 4 2 4 2 4 4 2" xfId="6487" xr:uid="{00000000-0005-0000-0000-000012420000}"/>
    <cellStyle name="Normal 4 2 4 2 4 4 2 2" xfId="12520" xr:uid="{00000000-0005-0000-0000-000013420000}"/>
    <cellStyle name="Normal 4 2 4 2 4 4 2 2 2" xfId="43805" xr:uid="{00000000-0005-0000-0000-000014420000}"/>
    <cellStyle name="Normal 4 2 4 2 4 4 2 2 3" xfId="30395" xr:uid="{00000000-0005-0000-0000-000015420000}"/>
    <cellStyle name="Normal 4 2 4 2 4 4 2 3" xfId="37833" xr:uid="{00000000-0005-0000-0000-000016420000}"/>
    <cellStyle name="Normal 4 2 4 2 4 4 2 4" xfId="24423" xr:uid="{00000000-0005-0000-0000-000017420000}"/>
    <cellStyle name="Normal 4 2 4 2 4 4 3" xfId="9473" xr:uid="{00000000-0005-0000-0000-000018420000}"/>
    <cellStyle name="Normal 4 2 4 2 4 4 3 2" xfId="40819" xr:uid="{00000000-0005-0000-0000-000019420000}"/>
    <cellStyle name="Normal 4 2 4 2 4 4 3 3" xfId="27409" xr:uid="{00000000-0005-0000-0000-00001A420000}"/>
    <cellStyle name="Normal 4 2 4 2 4 4 4" xfId="20007" xr:uid="{00000000-0005-0000-0000-00001B420000}"/>
    <cellStyle name="Normal 4 2 4 2 4 4 5" xfId="34849" xr:uid="{00000000-0005-0000-0000-00001C420000}"/>
    <cellStyle name="Normal 4 2 4 2 4 4 6" xfId="17021" xr:uid="{00000000-0005-0000-0000-00001D420000}"/>
    <cellStyle name="Normal 4 2 4 2 4 5" xfId="5056" xr:uid="{00000000-0005-0000-0000-00001E420000}"/>
    <cellStyle name="Normal 4 2 4 2 4 5 2" xfId="11091" xr:uid="{00000000-0005-0000-0000-00001F420000}"/>
    <cellStyle name="Normal 4 2 4 2 4 5 2 2" xfId="42376" xr:uid="{00000000-0005-0000-0000-000020420000}"/>
    <cellStyle name="Normal 4 2 4 2 4 5 2 3" xfId="28966" xr:uid="{00000000-0005-0000-0000-000021420000}"/>
    <cellStyle name="Normal 4 2 4 2 4 5 3" xfId="22993" xr:uid="{00000000-0005-0000-0000-000022420000}"/>
    <cellStyle name="Normal 4 2 4 2 4 5 4" xfId="33419" xr:uid="{00000000-0005-0000-0000-000023420000}"/>
    <cellStyle name="Normal 4 2 4 2 4 5 5" xfId="15591" xr:uid="{00000000-0005-0000-0000-000024420000}"/>
    <cellStyle name="Normal 4 2 4 2 4 6" xfId="3500" xr:uid="{00000000-0005-0000-0000-000025420000}"/>
    <cellStyle name="Normal 4 2 4 2 4 6 2" xfId="36279" xr:uid="{00000000-0005-0000-0000-000026420000}"/>
    <cellStyle name="Normal 4 2 4 2 4 6 3" xfId="21437" xr:uid="{00000000-0005-0000-0000-000027420000}"/>
    <cellStyle name="Normal 4 2 4 2 4 7" xfId="8043" xr:uid="{00000000-0005-0000-0000-000028420000}"/>
    <cellStyle name="Normal 4 2 4 2 4 7 2" xfId="39389" xr:uid="{00000000-0005-0000-0000-000029420000}"/>
    <cellStyle name="Normal 4 2 4 2 4 7 3" xfId="25979" xr:uid="{00000000-0005-0000-0000-00002A420000}"/>
    <cellStyle name="Normal 4 2 4 2 4 8" xfId="18577" xr:uid="{00000000-0005-0000-0000-00002B420000}"/>
    <cellStyle name="Normal 4 2 4 2 4 9" xfId="31863" xr:uid="{00000000-0005-0000-0000-00002C420000}"/>
    <cellStyle name="Normal 4 2 4 2 5" xfId="247" xr:uid="{00000000-0005-0000-0000-00002D420000}"/>
    <cellStyle name="Normal 4 2 4 2 5 2" xfId="1302" xr:uid="{00000000-0005-0000-0000-00002E420000}"/>
    <cellStyle name="Normal 4 2 4 2 5 2 2" xfId="5720" xr:uid="{00000000-0005-0000-0000-00002F420000}"/>
    <cellStyle name="Normal 4 2 4 2 5 2 2 2" xfId="11753" xr:uid="{00000000-0005-0000-0000-000030420000}"/>
    <cellStyle name="Normal 4 2 4 2 5 2 2 2 2" xfId="43038" xr:uid="{00000000-0005-0000-0000-000031420000}"/>
    <cellStyle name="Normal 4 2 4 2 5 2 2 2 3" xfId="29628" xr:uid="{00000000-0005-0000-0000-000032420000}"/>
    <cellStyle name="Normal 4 2 4 2 5 2 2 3" xfId="37377" xr:uid="{00000000-0005-0000-0000-000033420000}"/>
    <cellStyle name="Normal 4 2 4 2 5 2 2 4" xfId="23656" xr:uid="{00000000-0005-0000-0000-000034420000}"/>
    <cellStyle name="Normal 4 2 4 2 5 2 3" xfId="8706" xr:uid="{00000000-0005-0000-0000-000035420000}"/>
    <cellStyle name="Normal 4 2 4 2 5 2 3 2" xfId="40052" xr:uid="{00000000-0005-0000-0000-000036420000}"/>
    <cellStyle name="Normal 4 2 4 2 5 2 3 3" xfId="26642" xr:uid="{00000000-0005-0000-0000-000037420000}"/>
    <cellStyle name="Normal 4 2 4 2 5 2 4" xfId="19240" xr:uid="{00000000-0005-0000-0000-000038420000}"/>
    <cellStyle name="Normal 4 2 4 2 5 2 5" xfId="34082" xr:uid="{00000000-0005-0000-0000-000039420000}"/>
    <cellStyle name="Normal 4 2 4 2 5 2 6" xfId="16254" xr:uid="{00000000-0005-0000-0000-00003A420000}"/>
    <cellStyle name="Normal 4 2 4 2 5 3" xfId="2299" xr:uid="{00000000-0005-0000-0000-00003B420000}"/>
    <cellStyle name="Normal 4 2 4 2 5 3 2" xfId="6716" xr:uid="{00000000-0005-0000-0000-00003C420000}"/>
    <cellStyle name="Normal 4 2 4 2 5 3 2 2" xfId="12749" xr:uid="{00000000-0005-0000-0000-00003D420000}"/>
    <cellStyle name="Normal 4 2 4 2 5 3 2 2 2" xfId="44034" xr:uid="{00000000-0005-0000-0000-00003E420000}"/>
    <cellStyle name="Normal 4 2 4 2 5 3 2 2 3" xfId="30624" xr:uid="{00000000-0005-0000-0000-00003F420000}"/>
    <cellStyle name="Normal 4 2 4 2 5 3 2 3" xfId="38062" xr:uid="{00000000-0005-0000-0000-000040420000}"/>
    <cellStyle name="Normal 4 2 4 2 5 3 2 4" xfId="24652" xr:uid="{00000000-0005-0000-0000-000041420000}"/>
    <cellStyle name="Normal 4 2 4 2 5 3 3" xfId="9702" xr:uid="{00000000-0005-0000-0000-000042420000}"/>
    <cellStyle name="Normal 4 2 4 2 5 3 3 2" xfId="41048" xr:uid="{00000000-0005-0000-0000-000043420000}"/>
    <cellStyle name="Normal 4 2 4 2 5 3 3 3" xfId="27638" xr:uid="{00000000-0005-0000-0000-000044420000}"/>
    <cellStyle name="Normal 4 2 4 2 5 3 4" xfId="20236" xr:uid="{00000000-0005-0000-0000-000045420000}"/>
    <cellStyle name="Normal 4 2 4 2 5 3 5" xfId="35078" xr:uid="{00000000-0005-0000-0000-000046420000}"/>
    <cellStyle name="Normal 4 2 4 2 5 3 6" xfId="17250" xr:uid="{00000000-0005-0000-0000-000047420000}"/>
    <cellStyle name="Normal 4 2 4 2 5 4" xfId="4724" xr:uid="{00000000-0005-0000-0000-000048420000}"/>
    <cellStyle name="Normal 4 2 4 2 5 4 2" xfId="10758" xr:uid="{00000000-0005-0000-0000-000049420000}"/>
    <cellStyle name="Normal 4 2 4 2 5 4 2 2" xfId="42045" xr:uid="{00000000-0005-0000-0000-00004A420000}"/>
    <cellStyle name="Normal 4 2 4 2 5 4 2 3" xfId="28635" xr:uid="{00000000-0005-0000-0000-00004B420000}"/>
    <cellStyle name="Normal 4 2 4 2 5 4 3" xfId="22661" xr:uid="{00000000-0005-0000-0000-00004C420000}"/>
    <cellStyle name="Normal 4 2 4 2 5 4 4" xfId="33087" xr:uid="{00000000-0005-0000-0000-00004D420000}"/>
    <cellStyle name="Normal 4 2 4 2 5 4 5" xfId="15259" xr:uid="{00000000-0005-0000-0000-00004E420000}"/>
    <cellStyle name="Normal 4 2 4 2 5 5" xfId="3729" xr:uid="{00000000-0005-0000-0000-00004F420000}"/>
    <cellStyle name="Normal 4 2 4 2 5 5 2" xfId="36508" xr:uid="{00000000-0005-0000-0000-000050420000}"/>
    <cellStyle name="Normal 4 2 4 2 5 5 3" xfId="21666" xr:uid="{00000000-0005-0000-0000-000051420000}"/>
    <cellStyle name="Normal 4 2 4 2 5 6" xfId="7711" xr:uid="{00000000-0005-0000-0000-000052420000}"/>
    <cellStyle name="Normal 4 2 4 2 5 6 2" xfId="39057" xr:uid="{00000000-0005-0000-0000-000053420000}"/>
    <cellStyle name="Normal 4 2 4 2 5 6 3" xfId="25647" xr:uid="{00000000-0005-0000-0000-000054420000}"/>
    <cellStyle name="Normal 4 2 4 2 5 7" xfId="18245" xr:uid="{00000000-0005-0000-0000-000055420000}"/>
    <cellStyle name="Normal 4 2 4 2 5 8" xfId="32092" xr:uid="{00000000-0005-0000-0000-000056420000}"/>
    <cellStyle name="Normal 4 2 4 2 5 9" xfId="14264" xr:uid="{00000000-0005-0000-0000-000057420000}"/>
    <cellStyle name="Normal 4 2 4 2 6" xfId="697" xr:uid="{00000000-0005-0000-0000-000058420000}"/>
    <cellStyle name="Normal 4 2 4 2 6 2" xfId="2733" xr:uid="{00000000-0005-0000-0000-000059420000}"/>
    <cellStyle name="Normal 4 2 4 2 6 2 2" xfId="7150" xr:uid="{00000000-0005-0000-0000-00005A420000}"/>
    <cellStyle name="Normal 4 2 4 2 6 2 2 2" xfId="13183" xr:uid="{00000000-0005-0000-0000-00005B420000}"/>
    <cellStyle name="Normal 4 2 4 2 6 2 2 2 2" xfId="44468" xr:uid="{00000000-0005-0000-0000-00005C420000}"/>
    <cellStyle name="Normal 4 2 4 2 6 2 2 2 3" xfId="31058" xr:uid="{00000000-0005-0000-0000-00005D420000}"/>
    <cellStyle name="Normal 4 2 4 2 6 2 2 3" xfId="38496" xr:uid="{00000000-0005-0000-0000-00005E420000}"/>
    <cellStyle name="Normal 4 2 4 2 6 2 2 4" xfId="25086" xr:uid="{00000000-0005-0000-0000-00005F420000}"/>
    <cellStyle name="Normal 4 2 4 2 6 2 3" xfId="10136" xr:uid="{00000000-0005-0000-0000-000060420000}"/>
    <cellStyle name="Normal 4 2 4 2 6 2 3 2" xfId="41482" xr:uid="{00000000-0005-0000-0000-000061420000}"/>
    <cellStyle name="Normal 4 2 4 2 6 2 3 3" xfId="28072" xr:uid="{00000000-0005-0000-0000-000062420000}"/>
    <cellStyle name="Normal 4 2 4 2 6 2 4" xfId="20670" xr:uid="{00000000-0005-0000-0000-000063420000}"/>
    <cellStyle name="Normal 4 2 4 2 6 2 5" xfId="35512" xr:uid="{00000000-0005-0000-0000-000064420000}"/>
    <cellStyle name="Normal 4 2 4 2 6 2 6" xfId="17684" xr:uid="{00000000-0005-0000-0000-000065420000}"/>
    <cellStyle name="Normal 4 2 4 2 6 3" xfId="5158" xr:uid="{00000000-0005-0000-0000-000066420000}"/>
    <cellStyle name="Normal 4 2 4 2 6 3 2" xfId="11193" xr:uid="{00000000-0005-0000-0000-000067420000}"/>
    <cellStyle name="Normal 4 2 4 2 6 3 2 2" xfId="42478" xr:uid="{00000000-0005-0000-0000-000068420000}"/>
    <cellStyle name="Normal 4 2 4 2 6 3 2 3" xfId="29068" xr:uid="{00000000-0005-0000-0000-000069420000}"/>
    <cellStyle name="Normal 4 2 4 2 6 3 3" xfId="23095" xr:uid="{00000000-0005-0000-0000-00006A420000}"/>
    <cellStyle name="Normal 4 2 4 2 6 3 4" xfId="33521" xr:uid="{00000000-0005-0000-0000-00006B420000}"/>
    <cellStyle name="Normal 4 2 4 2 6 3 5" xfId="15693" xr:uid="{00000000-0005-0000-0000-00006C420000}"/>
    <cellStyle name="Normal 4 2 4 2 6 4" xfId="4163" xr:uid="{00000000-0005-0000-0000-00006D420000}"/>
    <cellStyle name="Normal 4 2 4 2 6 4 2" xfId="36942" xr:uid="{00000000-0005-0000-0000-00006E420000}"/>
    <cellStyle name="Normal 4 2 4 2 6 4 3" xfId="22100" xr:uid="{00000000-0005-0000-0000-00006F420000}"/>
    <cellStyle name="Normal 4 2 4 2 6 5" xfId="8145" xr:uid="{00000000-0005-0000-0000-000070420000}"/>
    <cellStyle name="Normal 4 2 4 2 6 5 2" xfId="39491" xr:uid="{00000000-0005-0000-0000-000071420000}"/>
    <cellStyle name="Normal 4 2 4 2 6 5 3" xfId="26081" xr:uid="{00000000-0005-0000-0000-000072420000}"/>
    <cellStyle name="Normal 4 2 4 2 6 6" xfId="18679" xr:uid="{00000000-0005-0000-0000-000073420000}"/>
    <cellStyle name="Normal 4 2 4 2 6 7" xfId="32526" xr:uid="{00000000-0005-0000-0000-000074420000}"/>
    <cellStyle name="Normal 4 2 4 2 6 8" xfId="14698" xr:uid="{00000000-0005-0000-0000-000075420000}"/>
    <cellStyle name="Normal 4 2 4 2 7" xfId="1200" xr:uid="{00000000-0005-0000-0000-000076420000}"/>
    <cellStyle name="Normal 4 2 4 2 7 2" xfId="2197" xr:uid="{00000000-0005-0000-0000-000077420000}"/>
    <cellStyle name="Normal 4 2 4 2 7 2 2" xfId="6614" xr:uid="{00000000-0005-0000-0000-000078420000}"/>
    <cellStyle name="Normal 4 2 4 2 7 2 2 2" xfId="12647" xr:uid="{00000000-0005-0000-0000-000079420000}"/>
    <cellStyle name="Normal 4 2 4 2 7 2 2 2 2" xfId="43932" xr:uid="{00000000-0005-0000-0000-00007A420000}"/>
    <cellStyle name="Normal 4 2 4 2 7 2 2 2 3" xfId="30522" xr:uid="{00000000-0005-0000-0000-00007B420000}"/>
    <cellStyle name="Normal 4 2 4 2 7 2 2 3" xfId="37960" xr:uid="{00000000-0005-0000-0000-00007C420000}"/>
    <cellStyle name="Normal 4 2 4 2 7 2 2 4" xfId="24550" xr:uid="{00000000-0005-0000-0000-00007D420000}"/>
    <cellStyle name="Normal 4 2 4 2 7 2 3" xfId="9600" xr:uid="{00000000-0005-0000-0000-00007E420000}"/>
    <cellStyle name="Normal 4 2 4 2 7 2 3 2" xfId="40946" xr:uid="{00000000-0005-0000-0000-00007F420000}"/>
    <cellStyle name="Normal 4 2 4 2 7 2 3 3" xfId="27536" xr:uid="{00000000-0005-0000-0000-000080420000}"/>
    <cellStyle name="Normal 4 2 4 2 7 2 4" xfId="20134" xr:uid="{00000000-0005-0000-0000-000081420000}"/>
    <cellStyle name="Normal 4 2 4 2 7 2 5" xfId="34976" xr:uid="{00000000-0005-0000-0000-000082420000}"/>
    <cellStyle name="Normal 4 2 4 2 7 2 6" xfId="17148" xr:uid="{00000000-0005-0000-0000-000083420000}"/>
    <cellStyle name="Normal 4 2 4 2 7 3" xfId="5618" xr:uid="{00000000-0005-0000-0000-000084420000}"/>
    <cellStyle name="Normal 4 2 4 2 7 3 2" xfId="11651" xr:uid="{00000000-0005-0000-0000-000085420000}"/>
    <cellStyle name="Normal 4 2 4 2 7 3 2 2" xfId="42936" xr:uid="{00000000-0005-0000-0000-000086420000}"/>
    <cellStyle name="Normal 4 2 4 2 7 3 2 3" xfId="29526" xr:uid="{00000000-0005-0000-0000-000087420000}"/>
    <cellStyle name="Normal 4 2 4 2 7 3 3" xfId="23554" xr:uid="{00000000-0005-0000-0000-000088420000}"/>
    <cellStyle name="Normal 4 2 4 2 7 3 4" xfId="33980" xr:uid="{00000000-0005-0000-0000-000089420000}"/>
    <cellStyle name="Normal 4 2 4 2 7 3 5" xfId="16152" xr:uid="{00000000-0005-0000-0000-00008A420000}"/>
    <cellStyle name="Normal 4 2 4 2 7 4" xfId="3627" xr:uid="{00000000-0005-0000-0000-00008B420000}"/>
    <cellStyle name="Normal 4 2 4 2 7 4 2" xfId="36406" xr:uid="{00000000-0005-0000-0000-00008C420000}"/>
    <cellStyle name="Normal 4 2 4 2 7 4 3" xfId="21564" xr:uid="{00000000-0005-0000-0000-00008D420000}"/>
    <cellStyle name="Normal 4 2 4 2 7 5" xfId="8604" xr:uid="{00000000-0005-0000-0000-00008E420000}"/>
    <cellStyle name="Normal 4 2 4 2 7 5 2" xfId="39950" xr:uid="{00000000-0005-0000-0000-00008F420000}"/>
    <cellStyle name="Normal 4 2 4 2 7 5 3" xfId="26540" xr:uid="{00000000-0005-0000-0000-000090420000}"/>
    <cellStyle name="Normal 4 2 4 2 7 6" xfId="19138" xr:uid="{00000000-0005-0000-0000-000091420000}"/>
    <cellStyle name="Normal 4 2 4 2 7 7" xfId="31990" xr:uid="{00000000-0005-0000-0000-000092420000}"/>
    <cellStyle name="Normal 4 2 4 2 7 8" xfId="14162" xr:uid="{00000000-0005-0000-0000-000093420000}"/>
    <cellStyle name="Normal 4 2 4 2 8" xfId="1737" xr:uid="{00000000-0005-0000-0000-000094420000}"/>
    <cellStyle name="Normal 4 2 4 2 8 2" xfId="6155" xr:uid="{00000000-0005-0000-0000-000095420000}"/>
    <cellStyle name="Normal 4 2 4 2 8 2 2" xfId="12188" xr:uid="{00000000-0005-0000-0000-000096420000}"/>
    <cellStyle name="Normal 4 2 4 2 8 2 2 2" xfId="43473" xr:uid="{00000000-0005-0000-0000-000097420000}"/>
    <cellStyle name="Normal 4 2 4 2 8 2 2 3" xfId="30063" xr:uid="{00000000-0005-0000-0000-000098420000}"/>
    <cellStyle name="Normal 4 2 4 2 8 2 3" xfId="37501" xr:uid="{00000000-0005-0000-0000-000099420000}"/>
    <cellStyle name="Normal 4 2 4 2 8 2 4" xfId="24091" xr:uid="{00000000-0005-0000-0000-00009A420000}"/>
    <cellStyle name="Normal 4 2 4 2 8 3" xfId="9141" xr:uid="{00000000-0005-0000-0000-00009B420000}"/>
    <cellStyle name="Normal 4 2 4 2 8 3 2" xfId="40487" xr:uid="{00000000-0005-0000-0000-00009C420000}"/>
    <cellStyle name="Normal 4 2 4 2 8 3 3" xfId="27077" xr:uid="{00000000-0005-0000-0000-00009D420000}"/>
    <cellStyle name="Normal 4 2 4 2 8 4" xfId="19675" xr:uid="{00000000-0005-0000-0000-00009E420000}"/>
    <cellStyle name="Normal 4 2 4 2 8 5" xfId="34517" xr:uid="{00000000-0005-0000-0000-00009F420000}"/>
    <cellStyle name="Normal 4 2 4 2 8 6" xfId="16689" xr:uid="{00000000-0005-0000-0000-0000A0420000}"/>
    <cellStyle name="Normal 4 2 4 2 9" xfId="4622" xr:uid="{00000000-0005-0000-0000-0000A1420000}"/>
    <cellStyle name="Normal 4 2 4 2 9 2" xfId="10656" xr:uid="{00000000-0005-0000-0000-0000A2420000}"/>
    <cellStyle name="Normal 4 2 4 2 9 2 2" xfId="41943" xr:uid="{00000000-0005-0000-0000-0000A3420000}"/>
    <cellStyle name="Normal 4 2 4 2 9 2 3" xfId="28533" xr:uid="{00000000-0005-0000-0000-0000A4420000}"/>
    <cellStyle name="Normal 4 2 4 2 9 3" xfId="22559" xr:uid="{00000000-0005-0000-0000-0000A5420000}"/>
    <cellStyle name="Normal 4 2 4 2 9 4" xfId="32985" xr:uid="{00000000-0005-0000-0000-0000A6420000}"/>
    <cellStyle name="Normal 4 2 4 2 9 5" xfId="15157" xr:uid="{00000000-0005-0000-0000-0000A7420000}"/>
    <cellStyle name="Normal 4 2 4 3" xfId="163" xr:uid="{00000000-0005-0000-0000-0000A8420000}"/>
    <cellStyle name="Normal 4 2 4 3 10" xfId="3186" xr:uid="{00000000-0005-0000-0000-0000A9420000}"/>
    <cellStyle name="Normal 4 2 4 3 10 2" xfId="35965" xr:uid="{00000000-0005-0000-0000-0000AA420000}"/>
    <cellStyle name="Normal 4 2 4 3 10 3" xfId="21123" xr:uid="{00000000-0005-0000-0000-0000AB420000}"/>
    <cellStyle name="Normal 4 2 4 3 11" xfId="7627" xr:uid="{00000000-0005-0000-0000-0000AC420000}"/>
    <cellStyle name="Normal 4 2 4 3 11 2" xfId="38973" xr:uid="{00000000-0005-0000-0000-0000AD420000}"/>
    <cellStyle name="Normal 4 2 4 3 11 3" xfId="25563" xr:uid="{00000000-0005-0000-0000-0000AE420000}"/>
    <cellStyle name="Normal 4 2 4 3 12" xfId="18161" xr:uid="{00000000-0005-0000-0000-0000AF420000}"/>
    <cellStyle name="Normal 4 2 4 3 13" xfId="31549" xr:uid="{00000000-0005-0000-0000-0000B0420000}"/>
    <cellStyle name="Normal 4 2 4 3 14" xfId="13721" xr:uid="{00000000-0005-0000-0000-0000B1420000}"/>
    <cellStyle name="Normal 4 2 4 3 2" xfId="385" xr:uid="{00000000-0005-0000-0000-0000B2420000}"/>
    <cellStyle name="Normal 4 2 4 3 2 10" xfId="13825" xr:uid="{00000000-0005-0000-0000-0000B3420000}"/>
    <cellStyle name="Normal 4 2 4 3 2 2" xfId="819" xr:uid="{00000000-0005-0000-0000-0000B4420000}"/>
    <cellStyle name="Normal 4 2 4 3 2 2 2" xfId="2855" xr:uid="{00000000-0005-0000-0000-0000B5420000}"/>
    <cellStyle name="Normal 4 2 4 3 2 2 2 2" xfId="7272" xr:uid="{00000000-0005-0000-0000-0000B6420000}"/>
    <cellStyle name="Normal 4 2 4 3 2 2 2 2 2" xfId="13305" xr:uid="{00000000-0005-0000-0000-0000B7420000}"/>
    <cellStyle name="Normal 4 2 4 3 2 2 2 2 2 2" xfId="44590" xr:uid="{00000000-0005-0000-0000-0000B8420000}"/>
    <cellStyle name="Normal 4 2 4 3 2 2 2 2 2 3" xfId="31180" xr:uid="{00000000-0005-0000-0000-0000B9420000}"/>
    <cellStyle name="Normal 4 2 4 3 2 2 2 2 3" xfId="38618" xr:uid="{00000000-0005-0000-0000-0000BA420000}"/>
    <cellStyle name="Normal 4 2 4 3 2 2 2 2 4" xfId="25208" xr:uid="{00000000-0005-0000-0000-0000BB420000}"/>
    <cellStyle name="Normal 4 2 4 3 2 2 2 3" xfId="10258" xr:uid="{00000000-0005-0000-0000-0000BC420000}"/>
    <cellStyle name="Normal 4 2 4 3 2 2 2 3 2" xfId="41604" xr:uid="{00000000-0005-0000-0000-0000BD420000}"/>
    <cellStyle name="Normal 4 2 4 3 2 2 2 3 3" xfId="28194" xr:uid="{00000000-0005-0000-0000-0000BE420000}"/>
    <cellStyle name="Normal 4 2 4 3 2 2 2 4" xfId="20792" xr:uid="{00000000-0005-0000-0000-0000BF420000}"/>
    <cellStyle name="Normal 4 2 4 3 2 2 2 5" xfId="35634" xr:uid="{00000000-0005-0000-0000-0000C0420000}"/>
    <cellStyle name="Normal 4 2 4 3 2 2 2 6" xfId="17806" xr:uid="{00000000-0005-0000-0000-0000C1420000}"/>
    <cellStyle name="Normal 4 2 4 3 2 2 3" xfId="5280" xr:uid="{00000000-0005-0000-0000-0000C2420000}"/>
    <cellStyle name="Normal 4 2 4 3 2 2 3 2" xfId="11314" xr:uid="{00000000-0005-0000-0000-0000C3420000}"/>
    <cellStyle name="Normal 4 2 4 3 2 2 3 2 2" xfId="42599" xr:uid="{00000000-0005-0000-0000-0000C4420000}"/>
    <cellStyle name="Normal 4 2 4 3 2 2 3 2 3" xfId="29189" xr:uid="{00000000-0005-0000-0000-0000C5420000}"/>
    <cellStyle name="Normal 4 2 4 3 2 2 3 3" xfId="23217" xr:uid="{00000000-0005-0000-0000-0000C6420000}"/>
    <cellStyle name="Normal 4 2 4 3 2 2 3 4" xfId="33643" xr:uid="{00000000-0005-0000-0000-0000C7420000}"/>
    <cellStyle name="Normal 4 2 4 3 2 2 3 5" xfId="15815" xr:uid="{00000000-0005-0000-0000-0000C8420000}"/>
    <cellStyle name="Normal 4 2 4 3 2 2 4" xfId="4285" xr:uid="{00000000-0005-0000-0000-0000C9420000}"/>
    <cellStyle name="Normal 4 2 4 3 2 2 4 2" xfId="37064" xr:uid="{00000000-0005-0000-0000-0000CA420000}"/>
    <cellStyle name="Normal 4 2 4 3 2 2 4 3" xfId="22222" xr:uid="{00000000-0005-0000-0000-0000CB420000}"/>
    <cellStyle name="Normal 4 2 4 3 2 2 5" xfId="8267" xr:uid="{00000000-0005-0000-0000-0000CC420000}"/>
    <cellStyle name="Normal 4 2 4 3 2 2 5 2" xfId="39613" xr:uid="{00000000-0005-0000-0000-0000CD420000}"/>
    <cellStyle name="Normal 4 2 4 3 2 2 5 3" xfId="26203" xr:uid="{00000000-0005-0000-0000-0000CE420000}"/>
    <cellStyle name="Normal 4 2 4 3 2 2 6" xfId="18801" xr:uid="{00000000-0005-0000-0000-0000CF420000}"/>
    <cellStyle name="Normal 4 2 4 3 2 2 7" xfId="32648" xr:uid="{00000000-0005-0000-0000-0000D0420000}"/>
    <cellStyle name="Normal 4 2 4 3 2 2 8" xfId="14820" xr:uid="{00000000-0005-0000-0000-0000D1420000}"/>
    <cellStyle name="Normal 4 2 4 3 2 3" xfId="1424" xr:uid="{00000000-0005-0000-0000-0000D2420000}"/>
    <cellStyle name="Normal 4 2 4 3 2 3 2" xfId="2421" xr:uid="{00000000-0005-0000-0000-0000D3420000}"/>
    <cellStyle name="Normal 4 2 4 3 2 3 2 2" xfId="6838" xr:uid="{00000000-0005-0000-0000-0000D4420000}"/>
    <cellStyle name="Normal 4 2 4 3 2 3 2 2 2" xfId="12871" xr:uid="{00000000-0005-0000-0000-0000D5420000}"/>
    <cellStyle name="Normal 4 2 4 3 2 3 2 2 2 2" xfId="44156" xr:uid="{00000000-0005-0000-0000-0000D6420000}"/>
    <cellStyle name="Normal 4 2 4 3 2 3 2 2 2 3" xfId="30746" xr:uid="{00000000-0005-0000-0000-0000D7420000}"/>
    <cellStyle name="Normal 4 2 4 3 2 3 2 2 3" xfId="38184" xr:uid="{00000000-0005-0000-0000-0000D8420000}"/>
    <cellStyle name="Normal 4 2 4 3 2 3 2 2 4" xfId="24774" xr:uid="{00000000-0005-0000-0000-0000D9420000}"/>
    <cellStyle name="Normal 4 2 4 3 2 3 2 3" xfId="9824" xr:uid="{00000000-0005-0000-0000-0000DA420000}"/>
    <cellStyle name="Normal 4 2 4 3 2 3 2 3 2" xfId="41170" xr:uid="{00000000-0005-0000-0000-0000DB420000}"/>
    <cellStyle name="Normal 4 2 4 3 2 3 2 3 3" xfId="27760" xr:uid="{00000000-0005-0000-0000-0000DC420000}"/>
    <cellStyle name="Normal 4 2 4 3 2 3 2 4" xfId="20358" xr:uid="{00000000-0005-0000-0000-0000DD420000}"/>
    <cellStyle name="Normal 4 2 4 3 2 3 2 5" xfId="35200" xr:uid="{00000000-0005-0000-0000-0000DE420000}"/>
    <cellStyle name="Normal 4 2 4 3 2 3 2 6" xfId="17372" xr:uid="{00000000-0005-0000-0000-0000DF420000}"/>
    <cellStyle name="Normal 4 2 4 3 2 3 3" xfId="5842" xr:uid="{00000000-0005-0000-0000-0000E0420000}"/>
    <cellStyle name="Normal 4 2 4 3 2 3 3 2" xfId="11875" xr:uid="{00000000-0005-0000-0000-0000E1420000}"/>
    <cellStyle name="Normal 4 2 4 3 2 3 3 2 2" xfId="43160" xr:uid="{00000000-0005-0000-0000-0000E2420000}"/>
    <cellStyle name="Normal 4 2 4 3 2 3 3 2 3" xfId="29750" xr:uid="{00000000-0005-0000-0000-0000E3420000}"/>
    <cellStyle name="Normal 4 2 4 3 2 3 3 3" xfId="23778" xr:uid="{00000000-0005-0000-0000-0000E4420000}"/>
    <cellStyle name="Normal 4 2 4 3 2 3 3 4" xfId="34204" xr:uid="{00000000-0005-0000-0000-0000E5420000}"/>
    <cellStyle name="Normal 4 2 4 3 2 3 3 5" xfId="16376" xr:uid="{00000000-0005-0000-0000-0000E6420000}"/>
    <cellStyle name="Normal 4 2 4 3 2 3 4" xfId="3851" xr:uid="{00000000-0005-0000-0000-0000E7420000}"/>
    <cellStyle name="Normal 4 2 4 3 2 3 4 2" xfId="36630" xr:uid="{00000000-0005-0000-0000-0000E8420000}"/>
    <cellStyle name="Normal 4 2 4 3 2 3 4 3" xfId="21788" xr:uid="{00000000-0005-0000-0000-0000E9420000}"/>
    <cellStyle name="Normal 4 2 4 3 2 3 5" xfId="8828" xr:uid="{00000000-0005-0000-0000-0000EA420000}"/>
    <cellStyle name="Normal 4 2 4 3 2 3 5 2" xfId="40174" xr:uid="{00000000-0005-0000-0000-0000EB420000}"/>
    <cellStyle name="Normal 4 2 4 3 2 3 5 3" xfId="26764" xr:uid="{00000000-0005-0000-0000-0000EC420000}"/>
    <cellStyle name="Normal 4 2 4 3 2 3 6" xfId="19362" xr:uid="{00000000-0005-0000-0000-0000ED420000}"/>
    <cellStyle name="Normal 4 2 4 3 2 3 7" xfId="32214" xr:uid="{00000000-0005-0000-0000-0000EE420000}"/>
    <cellStyle name="Normal 4 2 4 3 2 3 8" xfId="14386" xr:uid="{00000000-0005-0000-0000-0000EF420000}"/>
    <cellStyle name="Normal 4 2 4 3 2 4" xfId="1859" xr:uid="{00000000-0005-0000-0000-0000F0420000}"/>
    <cellStyle name="Normal 4 2 4 3 2 4 2" xfId="6277" xr:uid="{00000000-0005-0000-0000-0000F1420000}"/>
    <cellStyle name="Normal 4 2 4 3 2 4 2 2" xfId="12310" xr:uid="{00000000-0005-0000-0000-0000F2420000}"/>
    <cellStyle name="Normal 4 2 4 3 2 4 2 2 2" xfId="43595" xr:uid="{00000000-0005-0000-0000-0000F3420000}"/>
    <cellStyle name="Normal 4 2 4 3 2 4 2 2 3" xfId="30185" xr:uid="{00000000-0005-0000-0000-0000F4420000}"/>
    <cellStyle name="Normal 4 2 4 3 2 4 2 3" xfId="37623" xr:uid="{00000000-0005-0000-0000-0000F5420000}"/>
    <cellStyle name="Normal 4 2 4 3 2 4 2 4" xfId="24213" xr:uid="{00000000-0005-0000-0000-0000F6420000}"/>
    <cellStyle name="Normal 4 2 4 3 2 4 3" xfId="9263" xr:uid="{00000000-0005-0000-0000-0000F7420000}"/>
    <cellStyle name="Normal 4 2 4 3 2 4 3 2" xfId="40609" xr:uid="{00000000-0005-0000-0000-0000F8420000}"/>
    <cellStyle name="Normal 4 2 4 3 2 4 3 3" xfId="27199" xr:uid="{00000000-0005-0000-0000-0000F9420000}"/>
    <cellStyle name="Normal 4 2 4 3 2 4 4" xfId="19797" xr:uid="{00000000-0005-0000-0000-0000FA420000}"/>
    <cellStyle name="Normal 4 2 4 3 2 4 5" xfId="34639" xr:uid="{00000000-0005-0000-0000-0000FB420000}"/>
    <cellStyle name="Normal 4 2 4 3 2 4 6" xfId="16811" xr:uid="{00000000-0005-0000-0000-0000FC420000}"/>
    <cellStyle name="Normal 4 2 4 3 2 5" xfId="4846" xr:uid="{00000000-0005-0000-0000-0000FD420000}"/>
    <cellStyle name="Normal 4 2 4 3 2 5 2" xfId="10881" xr:uid="{00000000-0005-0000-0000-0000FE420000}"/>
    <cellStyle name="Normal 4 2 4 3 2 5 2 2" xfId="42166" xr:uid="{00000000-0005-0000-0000-0000FF420000}"/>
    <cellStyle name="Normal 4 2 4 3 2 5 2 3" xfId="28756" xr:uid="{00000000-0005-0000-0000-000000430000}"/>
    <cellStyle name="Normal 4 2 4 3 2 5 3" xfId="22783" xr:uid="{00000000-0005-0000-0000-000001430000}"/>
    <cellStyle name="Normal 4 2 4 3 2 5 4" xfId="33209" xr:uid="{00000000-0005-0000-0000-000002430000}"/>
    <cellStyle name="Normal 4 2 4 3 2 5 5" xfId="15381" xr:uid="{00000000-0005-0000-0000-000003430000}"/>
    <cellStyle name="Normal 4 2 4 3 2 6" xfId="3290" xr:uid="{00000000-0005-0000-0000-000004430000}"/>
    <cellStyle name="Normal 4 2 4 3 2 6 2" xfId="36069" xr:uid="{00000000-0005-0000-0000-000005430000}"/>
    <cellStyle name="Normal 4 2 4 3 2 6 3" xfId="21227" xr:uid="{00000000-0005-0000-0000-000006430000}"/>
    <cellStyle name="Normal 4 2 4 3 2 7" xfId="7833" xr:uid="{00000000-0005-0000-0000-000007430000}"/>
    <cellStyle name="Normal 4 2 4 3 2 7 2" xfId="39179" xr:uid="{00000000-0005-0000-0000-000008430000}"/>
    <cellStyle name="Normal 4 2 4 3 2 7 3" xfId="25769" xr:uid="{00000000-0005-0000-0000-000009430000}"/>
    <cellStyle name="Normal 4 2 4 3 2 8" xfId="18367" xr:uid="{00000000-0005-0000-0000-00000A430000}"/>
    <cellStyle name="Normal 4 2 4 3 2 9" xfId="31653" xr:uid="{00000000-0005-0000-0000-00000B430000}"/>
    <cellStyle name="Normal 4 2 4 3 3" xfId="487" xr:uid="{00000000-0005-0000-0000-00000C430000}"/>
    <cellStyle name="Normal 4 2 4 3 3 10" xfId="13927" xr:uid="{00000000-0005-0000-0000-00000D430000}"/>
    <cellStyle name="Normal 4 2 4 3 3 2" xfId="921" xr:uid="{00000000-0005-0000-0000-00000E430000}"/>
    <cellStyle name="Normal 4 2 4 3 3 2 2" xfId="2957" xr:uid="{00000000-0005-0000-0000-00000F430000}"/>
    <cellStyle name="Normal 4 2 4 3 3 2 2 2" xfId="7374" xr:uid="{00000000-0005-0000-0000-000010430000}"/>
    <cellStyle name="Normal 4 2 4 3 3 2 2 2 2" xfId="13407" xr:uid="{00000000-0005-0000-0000-000011430000}"/>
    <cellStyle name="Normal 4 2 4 3 3 2 2 2 2 2" xfId="44692" xr:uid="{00000000-0005-0000-0000-000012430000}"/>
    <cellStyle name="Normal 4 2 4 3 3 2 2 2 2 3" xfId="31282" xr:uid="{00000000-0005-0000-0000-000013430000}"/>
    <cellStyle name="Normal 4 2 4 3 3 2 2 2 3" xfId="38720" xr:uid="{00000000-0005-0000-0000-000014430000}"/>
    <cellStyle name="Normal 4 2 4 3 3 2 2 2 4" xfId="25310" xr:uid="{00000000-0005-0000-0000-000015430000}"/>
    <cellStyle name="Normal 4 2 4 3 3 2 2 3" xfId="10360" xr:uid="{00000000-0005-0000-0000-000016430000}"/>
    <cellStyle name="Normal 4 2 4 3 3 2 2 3 2" xfId="41706" xr:uid="{00000000-0005-0000-0000-000017430000}"/>
    <cellStyle name="Normal 4 2 4 3 3 2 2 3 3" xfId="28296" xr:uid="{00000000-0005-0000-0000-000018430000}"/>
    <cellStyle name="Normal 4 2 4 3 3 2 2 4" xfId="20894" xr:uid="{00000000-0005-0000-0000-000019430000}"/>
    <cellStyle name="Normal 4 2 4 3 3 2 2 5" xfId="35736" xr:uid="{00000000-0005-0000-0000-00001A430000}"/>
    <cellStyle name="Normal 4 2 4 3 3 2 2 6" xfId="17908" xr:uid="{00000000-0005-0000-0000-00001B430000}"/>
    <cellStyle name="Normal 4 2 4 3 3 2 3" xfId="5382" xr:uid="{00000000-0005-0000-0000-00001C430000}"/>
    <cellStyle name="Normal 4 2 4 3 3 2 3 2" xfId="11416" xr:uid="{00000000-0005-0000-0000-00001D430000}"/>
    <cellStyle name="Normal 4 2 4 3 3 2 3 2 2" xfId="42701" xr:uid="{00000000-0005-0000-0000-00001E430000}"/>
    <cellStyle name="Normal 4 2 4 3 3 2 3 2 3" xfId="29291" xr:uid="{00000000-0005-0000-0000-00001F430000}"/>
    <cellStyle name="Normal 4 2 4 3 3 2 3 3" xfId="23319" xr:uid="{00000000-0005-0000-0000-000020430000}"/>
    <cellStyle name="Normal 4 2 4 3 3 2 3 4" xfId="33745" xr:uid="{00000000-0005-0000-0000-000021430000}"/>
    <cellStyle name="Normal 4 2 4 3 3 2 3 5" xfId="15917" xr:uid="{00000000-0005-0000-0000-000022430000}"/>
    <cellStyle name="Normal 4 2 4 3 3 2 4" xfId="4387" xr:uid="{00000000-0005-0000-0000-000023430000}"/>
    <cellStyle name="Normal 4 2 4 3 3 2 4 2" xfId="37166" xr:uid="{00000000-0005-0000-0000-000024430000}"/>
    <cellStyle name="Normal 4 2 4 3 3 2 4 3" xfId="22324" xr:uid="{00000000-0005-0000-0000-000025430000}"/>
    <cellStyle name="Normal 4 2 4 3 3 2 5" xfId="8369" xr:uid="{00000000-0005-0000-0000-000026430000}"/>
    <cellStyle name="Normal 4 2 4 3 3 2 5 2" xfId="39715" xr:uid="{00000000-0005-0000-0000-000027430000}"/>
    <cellStyle name="Normal 4 2 4 3 3 2 5 3" xfId="26305" xr:uid="{00000000-0005-0000-0000-000028430000}"/>
    <cellStyle name="Normal 4 2 4 3 3 2 6" xfId="18903" xr:uid="{00000000-0005-0000-0000-000029430000}"/>
    <cellStyle name="Normal 4 2 4 3 3 2 7" xfId="32750" xr:uid="{00000000-0005-0000-0000-00002A430000}"/>
    <cellStyle name="Normal 4 2 4 3 3 2 8" xfId="14922" xr:uid="{00000000-0005-0000-0000-00002B430000}"/>
    <cellStyle name="Normal 4 2 4 3 3 3" xfId="1526" xr:uid="{00000000-0005-0000-0000-00002C430000}"/>
    <cellStyle name="Normal 4 2 4 3 3 3 2" xfId="2523" xr:uid="{00000000-0005-0000-0000-00002D430000}"/>
    <cellStyle name="Normal 4 2 4 3 3 3 2 2" xfId="6940" xr:uid="{00000000-0005-0000-0000-00002E430000}"/>
    <cellStyle name="Normal 4 2 4 3 3 3 2 2 2" xfId="12973" xr:uid="{00000000-0005-0000-0000-00002F430000}"/>
    <cellStyle name="Normal 4 2 4 3 3 3 2 2 2 2" xfId="44258" xr:uid="{00000000-0005-0000-0000-000030430000}"/>
    <cellStyle name="Normal 4 2 4 3 3 3 2 2 2 3" xfId="30848" xr:uid="{00000000-0005-0000-0000-000031430000}"/>
    <cellStyle name="Normal 4 2 4 3 3 3 2 2 3" xfId="38286" xr:uid="{00000000-0005-0000-0000-000032430000}"/>
    <cellStyle name="Normal 4 2 4 3 3 3 2 2 4" xfId="24876" xr:uid="{00000000-0005-0000-0000-000033430000}"/>
    <cellStyle name="Normal 4 2 4 3 3 3 2 3" xfId="9926" xr:uid="{00000000-0005-0000-0000-000034430000}"/>
    <cellStyle name="Normal 4 2 4 3 3 3 2 3 2" xfId="41272" xr:uid="{00000000-0005-0000-0000-000035430000}"/>
    <cellStyle name="Normal 4 2 4 3 3 3 2 3 3" xfId="27862" xr:uid="{00000000-0005-0000-0000-000036430000}"/>
    <cellStyle name="Normal 4 2 4 3 3 3 2 4" xfId="20460" xr:uid="{00000000-0005-0000-0000-000037430000}"/>
    <cellStyle name="Normal 4 2 4 3 3 3 2 5" xfId="35302" xr:uid="{00000000-0005-0000-0000-000038430000}"/>
    <cellStyle name="Normal 4 2 4 3 3 3 2 6" xfId="17474" xr:uid="{00000000-0005-0000-0000-000039430000}"/>
    <cellStyle name="Normal 4 2 4 3 3 3 3" xfId="5944" xr:uid="{00000000-0005-0000-0000-00003A430000}"/>
    <cellStyle name="Normal 4 2 4 3 3 3 3 2" xfId="11977" xr:uid="{00000000-0005-0000-0000-00003B430000}"/>
    <cellStyle name="Normal 4 2 4 3 3 3 3 2 2" xfId="43262" xr:uid="{00000000-0005-0000-0000-00003C430000}"/>
    <cellStyle name="Normal 4 2 4 3 3 3 3 2 3" xfId="29852" xr:uid="{00000000-0005-0000-0000-00003D430000}"/>
    <cellStyle name="Normal 4 2 4 3 3 3 3 3" xfId="23880" xr:uid="{00000000-0005-0000-0000-00003E430000}"/>
    <cellStyle name="Normal 4 2 4 3 3 3 3 4" xfId="34306" xr:uid="{00000000-0005-0000-0000-00003F430000}"/>
    <cellStyle name="Normal 4 2 4 3 3 3 3 5" xfId="16478" xr:uid="{00000000-0005-0000-0000-000040430000}"/>
    <cellStyle name="Normal 4 2 4 3 3 3 4" xfId="3953" xr:uid="{00000000-0005-0000-0000-000041430000}"/>
    <cellStyle name="Normal 4 2 4 3 3 3 4 2" xfId="36732" xr:uid="{00000000-0005-0000-0000-000042430000}"/>
    <cellStyle name="Normal 4 2 4 3 3 3 4 3" xfId="21890" xr:uid="{00000000-0005-0000-0000-000043430000}"/>
    <cellStyle name="Normal 4 2 4 3 3 3 5" xfId="8930" xr:uid="{00000000-0005-0000-0000-000044430000}"/>
    <cellStyle name="Normal 4 2 4 3 3 3 5 2" xfId="40276" xr:uid="{00000000-0005-0000-0000-000045430000}"/>
    <cellStyle name="Normal 4 2 4 3 3 3 5 3" xfId="26866" xr:uid="{00000000-0005-0000-0000-000046430000}"/>
    <cellStyle name="Normal 4 2 4 3 3 3 6" xfId="19464" xr:uid="{00000000-0005-0000-0000-000047430000}"/>
    <cellStyle name="Normal 4 2 4 3 3 3 7" xfId="32316" xr:uid="{00000000-0005-0000-0000-000048430000}"/>
    <cellStyle name="Normal 4 2 4 3 3 3 8" xfId="14488" xr:uid="{00000000-0005-0000-0000-000049430000}"/>
    <cellStyle name="Normal 4 2 4 3 3 4" xfId="1961" xr:uid="{00000000-0005-0000-0000-00004A430000}"/>
    <cellStyle name="Normal 4 2 4 3 3 4 2" xfId="6379" xr:uid="{00000000-0005-0000-0000-00004B430000}"/>
    <cellStyle name="Normal 4 2 4 3 3 4 2 2" xfId="12412" xr:uid="{00000000-0005-0000-0000-00004C430000}"/>
    <cellStyle name="Normal 4 2 4 3 3 4 2 2 2" xfId="43697" xr:uid="{00000000-0005-0000-0000-00004D430000}"/>
    <cellStyle name="Normal 4 2 4 3 3 4 2 2 3" xfId="30287" xr:uid="{00000000-0005-0000-0000-00004E430000}"/>
    <cellStyle name="Normal 4 2 4 3 3 4 2 3" xfId="37725" xr:uid="{00000000-0005-0000-0000-00004F430000}"/>
    <cellStyle name="Normal 4 2 4 3 3 4 2 4" xfId="24315" xr:uid="{00000000-0005-0000-0000-000050430000}"/>
    <cellStyle name="Normal 4 2 4 3 3 4 3" xfId="9365" xr:uid="{00000000-0005-0000-0000-000051430000}"/>
    <cellStyle name="Normal 4 2 4 3 3 4 3 2" xfId="40711" xr:uid="{00000000-0005-0000-0000-000052430000}"/>
    <cellStyle name="Normal 4 2 4 3 3 4 3 3" xfId="27301" xr:uid="{00000000-0005-0000-0000-000053430000}"/>
    <cellStyle name="Normal 4 2 4 3 3 4 4" xfId="19899" xr:uid="{00000000-0005-0000-0000-000054430000}"/>
    <cellStyle name="Normal 4 2 4 3 3 4 5" xfId="34741" xr:uid="{00000000-0005-0000-0000-000055430000}"/>
    <cellStyle name="Normal 4 2 4 3 3 4 6" xfId="16913" xr:uid="{00000000-0005-0000-0000-000056430000}"/>
    <cellStyle name="Normal 4 2 4 3 3 5" xfId="4948" xr:uid="{00000000-0005-0000-0000-000057430000}"/>
    <cellStyle name="Normal 4 2 4 3 3 5 2" xfId="10983" xr:uid="{00000000-0005-0000-0000-000058430000}"/>
    <cellStyle name="Normal 4 2 4 3 3 5 2 2" xfId="42268" xr:uid="{00000000-0005-0000-0000-000059430000}"/>
    <cellStyle name="Normal 4 2 4 3 3 5 2 3" xfId="28858" xr:uid="{00000000-0005-0000-0000-00005A430000}"/>
    <cellStyle name="Normal 4 2 4 3 3 5 3" xfId="22885" xr:uid="{00000000-0005-0000-0000-00005B430000}"/>
    <cellStyle name="Normal 4 2 4 3 3 5 4" xfId="33311" xr:uid="{00000000-0005-0000-0000-00005C430000}"/>
    <cellStyle name="Normal 4 2 4 3 3 5 5" xfId="15483" xr:uid="{00000000-0005-0000-0000-00005D430000}"/>
    <cellStyle name="Normal 4 2 4 3 3 6" xfId="3392" xr:uid="{00000000-0005-0000-0000-00005E430000}"/>
    <cellStyle name="Normal 4 2 4 3 3 6 2" xfId="36171" xr:uid="{00000000-0005-0000-0000-00005F430000}"/>
    <cellStyle name="Normal 4 2 4 3 3 6 3" xfId="21329" xr:uid="{00000000-0005-0000-0000-000060430000}"/>
    <cellStyle name="Normal 4 2 4 3 3 7" xfId="7935" xr:uid="{00000000-0005-0000-0000-000061430000}"/>
    <cellStyle name="Normal 4 2 4 3 3 7 2" xfId="39281" xr:uid="{00000000-0005-0000-0000-000062430000}"/>
    <cellStyle name="Normal 4 2 4 3 3 7 3" xfId="25871" xr:uid="{00000000-0005-0000-0000-000063430000}"/>
    <cellStyle name="Normal 4 2 4 3 3 8" xfId="18469" xr:uid="{00000000-0005-0000-0000-000064430000}"/>
    <cellStyle name="Normal 4 2 4 3 3 9" xfId="31755" xr:uid="{00000000-0005-0000-0000-000065430000}"/>
    <cellStyle name="Normal 4 2 4 3 4" xfId="613" xr:uid="{00000000-0005-0000-0000-000066430000}"/>
    <cellStyle name="Normal 4 2 4 3 4 10" xfId="14053" xr:uid="{00000000-0005-0000-0000-000067430000}"/>
    <cellStyle name="Normal 4 2 4 3 4 2" xfId="1047" xr:uid="{00000000-0005-0000-0000-000068430000}"/>
    <cellStyle name="Normal 4 2 4 3 4 2 2" xfId="3083" xr:uid="{00000000-0005-0000-0000-000069430000}"/>
    <cellStyle name="Normal 4 2 4 3 4 2 2 2" xfId="7500" xr:uid="{00000000-0005-0000-0000-00006A430000}"/>
    <cellStyle name="Normal 4 2 4 3 4 2 2 2 2" xfId="13533" xr:uid="{00000000-0005-0000-0000-00006B430000}"/>
    <cellStyle name="Normal 4 2 4 3 4 2 2 2 2 2" xfId="44818" xr:uid="{00000000-0005-0000-0000-00006C430000}"/>
    <cellStyle name="Normal 4 2 4 3 4 2 2 2 2 3" xfId="31408" xr:uid="{00000000-0005-0000-0000-00006D430000}"/>
    <cellStyle name="Normal 4 2 4 3 4 2 2 2 3" xfId="38846" xr:uid="{00000000-0005-0000-0000-00006E430000}"/>
    <cellStyle name="Normal 4 2 4 3 4 2 2 2 4" xfId="25436" xr:uid="{00000000-0005-0000-0000-00006F430000}"/>
    <cellStyle name="Normal 4 2 4 3 4 2 2 3" xfId="10486" xr:uid="{00000000-0005-0000-0000-000070430000}"/>
    <cellStyle name="Normal 4 2 4 3 4 2 2 3 2" xfId="41832" xr:uid="{00000000-0005-0000-0000-000071430000}"/>
    <cellStyle name="Normal 4 2 4 3 4 2 2 3 3" xfId="28422" xr:uid="{00000000-0005-0000-0000-000072430000}"/>
    <cellStyle name="Normal 4 2 4 3 4 2 2 4" xfId="21020" xr:uid="{00000000-0005-0000-0000-000073430000}"/>
    <cellStyle name="Normal 4 2 4 3 4 2 2 5" xfId="35862" xr:uid="{00000000-0005-0000-0000-000074430000}"/>
    <cellStyle name="Normal 4 2 4 3 4 2 2 6" xfId="18034" xr:uid="{00000000-0005-0000-0000-000075430000}"/>
    <cellStyle name="Normal 4 2 4 3 4 2 3" xfId="5508" xr:uid="{00000000-0005-0000-0000-000076430000}"/>
    <cellStyle name="Normal 4 2 4 3 4 2 3 2" xfId="11542" xr:uid="{00000000-0005-0000-0000-000077430000}"/>
    <cellStyle name="Normal 4 2 4 3 4 2 3 2 2" xfId="42827" xr:uid="{00000000-0005-0000-0000-000078430000}"/>
    <cellStyle name="Normal 4 2 4 3 4 2 3 2 3" xfId="29417" xr:uid="{00000000-0005-0000-0000-000079430000}"/>
    <cellStyle name="Normal 4 2 4 3 4 2 3 3" xfId="23445" xr:uid="{00000000-0005-0000-0000-00007A430000}"/>
    <cellStyle name="Normal 4 2 4 3 4 2 3 4" xfId="33871" xr:uid="{00000000-0005-0000-0000-00007B430000}"/>
    <cellStyle name="Normal 4 2 4 3 4 2 3 5" xfId="16043" xr:uid="{00000000-0005-0000-0000-00007C430000}"/>
    <cellStyle name="Normal 4 2 4 3 4 2 4" xfId="4513" xr:uid="{00000000-0005-0000-0000-00007D430000}"/>
    <cellStyle name="Normal 4 2 4 3 4 2 4 2" xfId="37292" xr:uid="{00000000-0005-0000-0000-00007E430000}"/>
    <cellStyle name="Normal 4 2 4 3 4 2 4 3" xfId="22450" xr:uid="{00000000-0005-0000-0000-00007F430000}"/>
    <cellStyle name="Normal 4 2 4 3 4 2 5" xfId="8495" xr:uid="{00000000-0005-0000-0000-000080430000}"/>
    <cellStyle name="Normal 4 2 4 3 4 2 5 2" xfId="39841" xr:uid="{00000000-0005-0000-0000-000081430000}"/>
    <cellStyle name="Normal 4 2 4 3 4 2 5 3" xfId="26431" xr:uid="{00000000-0005-0000-0000-000082430000}"/>
    <cellStyle name="Normal 4 2 4 3 4 2 6" xfId="19029" xr:uid="{00000000-0005-0000-0000-000083430000}"/>
    <cellStyle name="Normal 4 2 4 3 4 2 7" xfId="32876" xr:uid="{00000000-0005-0000-0000-000084430000}"/>
    <cellStyle name="Normal 4 2 4 3 4 2 8" xfId="15048" xr:uid="{00000000-0005-0000-0000-000085430000}"/>
    <cellStyle name="Normal 4 2 4 3 4 3" xfId="1652" xr:uid="{00000000-0005-0000-0000-000086430000}"/>
    <cellStyle name="Normal 4 2 4 3 4 3 2" xfId="2649" xr:uid="{00000000-0005-0000-0000-000087430000}"/>
    <cellStyle name="Normal 4 2 4 3 4 3 2 2" xfId="7066" xr:uid="{00000000-0005-0000-0000-000088430000}"/>
    <cellStyle name="Normal 4 2 4 3 4 3 2 2 2" xfId="13099" xr:uid="{00000000-0005-0000-0000-000089430000}"/>
    <cellStyle name="Normal 4 2 4 3 4 3 2 2 2 2" xfId="44384" xr:uid="{00000000-0005-0000-0000-00008A430000}"/>
    <cellStyle name="Normal 4 2 4 3 4 3 2 2 2 3" xfId="30974" xr:uid="{00000000-0005-0000-0000-00008B430000}"/>
    <cellStyle name="Normal 4 2 4 3 4 3 2 2 3" xfId="38412" xr:uid="{00000000-0005-0000-0000-00008C430000}"/>
    <cellStyle name="Normal 4 2 4 3 4 3 2 2 4" xfId="25002" xr:uid="{00000000-0005-0000-0000-00008D430000}"/>
    <cellStyle name="Normal 4 2 4 3 4 3 2 3" xfId="10052" xr:uid="{00000000-0005-0000-0000-00008E430000}"/>
    <cellStyle name="Normal 4 2 4 3 4 3 2 3 2" xfId="41398" xr:uid="{00000000-0005-0000-0000-00008F430000}"/>
    <cellStyle name="Normal 4 2 4 3 4 3 2 3 3" xfId="27988" xr:uid="{00000000-0005-0000-0000-000090430000}"/>
    <cellStyle name="Normal 4 2 4 3 4 3 2 4" xfId="20586" xr:uid="{00000000-0005-0000-0000-000091430000}"/>
    <cellStyle name="Normal 4 2 4 3 4 3 2 5" xfId="35428" xr:uid="{00000000-0005-0000-0000-000092430000}"/>
    <cellStyle name="Normal 4 2 4 3 4 3 2 6" xfId="17600" xr:uid="{00000000-0005-0000-0000-000093430000}"/>
    <cellStyle name="Normal 4 2 4 3 4 3 3" xfId="6070" xr:uid="{00000000-0005-0000-0000-000094430000}"/>
    <cellStyle name="Normal 4 2 4 3 4 3 3 2" xfId="12103" xr:uid="{00000000-0005-0000-0000-000095430000}"/>
    <cellStyle name="Normal 4 2 4 3 4 3 3 2 2" xfId="43388" xr:uid="{00000000-0005-0000-0000-000096430000}"/>
    <cellStyle name="Normal 4 2 4 3 4 3 3 2 3" xfId="29978" xr:uid="{00000000-0005-0000-0000-000097430000}"/>
    <cellStyle name="Normal 4 2 4 3 4 3 3 3" xfId="24006" xr:uid="{00000000-0005-0000-0000-000098430000}"/>
    <cellStyle name="Normal 4 2 4 3 4 3 3 4" xfId="34432" xr:uid="{00000000-0005-0000-0000-000099430000}"/>
    <cellStyle name="Normal 4 2 4 3 4 3 3 5" xfId="16604" xr:uid="{00000000-0005-0000-0000-00009A430000}"/>
    <cellStyle name="Normal 4 2 4 3 4 3 4" xfId="4079" xr:uid="{00000000-0005-0000-0000-00009B430000}"/>
    <cellStyle name="Normal 4 2 4 3 4 3 4 2" xfId="36858" xr:uid="{00000000-0005-0000-0000-00009C430000}"/>
    <cellStyle name="Normal 4 2 4 3 4 3 4 3" xfId="22016" xr:uid="{00000000-0005-0000-0000-00009D430000}"/>
    <cellStyle name="Normal 4 2 4 3 4 3 5" xfId="9056" xr:uid="{00000000-0005-0000-0000-00009E430000}"/>
    <cellStyle name="Normal 4 2 4 3 4 3 5 2" xfId="40402" xr:uid="{00000000-0005-0000-0000-00009F430000}"/>
    <cellStyle name="Normal 4 2 4 3 4 3 5 3" xfId="26992" xr:uid="{00000000-0005-0000-0000-0000A0430000}"/>
    <cellStyle name="Normal 4 2 4 3 4 3 6" xfId="19590" xr:uid="{00000000-0005-0000-0000-0000A1430000}"/>
    <cellStyle name="Normal 4 2 4 3 4 3 7" xfId="32442" xr:uid="{00000000-0005-0000-0000-0000A2430000}"/>
    <cellStyle name="Normal 4 2 4 3 4 3 8" xfId="14614" xr:uid="{00000000-0005-0000-0000-0000A3430000}"/>
    <cellStyle name="Normal 4 2 4 3 4 4" xfId="2087" xr:uid="{00000000-0005-0000-0000-0000A4430000}"/>
    <cellStyle name="Normal 4 2 4 3 4 4 2" xfId="6505" xr:uid="{00000000-0005-0000-0000-0000A5430000}"/>
    <cellStyle name="Normal 4 2 4 3 4 4 2 2" xfId="12538" xr:uid="{00000000-0005-0000-0000-0000A6430000}"/>
    <cellStyle name="Normal 4 2 4 3 4 4 2 2 2" xfId="43823" xr:uid="{00000000-0005-0000-0000-0000A7430000}"/>
    <cellStyle name="Normal 4 2 4 3 4 4 2 2 3" xfId="30413" xr:uid="{00000000-0005-0000-0000-0000A8430000}"/>
    <cellStyle name="Normal 4 2 4 3 4 4 2 3" xfId="37851" xr:uid="{00000000-0005-0000-0000-0000A9430000}"/>
    <cellStyle name="Normal 4 2 4 3 4 4 2 4" xfId="24441" xr:uid="{00000000-0005-0000-0000-0000AA430000}"/>
    <cellStyle name="Normal 4 2 4 3 4 4 3" xfId="9491" xr:uid="{00000000-0005-0000-0000-0000AB430000}"/>
    <cellStyle name="Normal 4 2 4 3 4 4 3 2" xfId="40837" xr:uid="{00000000-0005-0000-0000-0000AC430000}"/>
    <cellStyle name="Normal 4 2 4 3 4 4 3 3" xfId="27427" xr:uid="{00000000-0005-0000-0000-0000AD430000}"/>
    <cellStyle name="Normal 4 2 4 3 4 4 4" xfId="20025" xr:uid="{00000000-0005-0000-0000-0000AE430000}"/>
    <cellStyle name="Normal 4 2 4 3 4 4 5" xfId="34867" xr:uid="{00000000-0005-0000-0000-0000AF430000}"/>
    <cellStyle name="Normal 4 2 4 3 4 4 6" xfId="17039" xr:uid="{00000000-0005-0000-0000-0000B0430000}"/>
    <cellStyle name="Normal 4 2 4 3 4 5" xfId="5074" xr:uid="{00000000-0005-0000-0000-0000B1430000}"/>
    <cellStyle name="Normal 4 2 4 3 4 5 2" xfId="11109" xr:uid="{00000000-0005-0000-0000-0000B2430000}"/>
    <cellStyle name="Normal 4 2 4 3 4 5 2 2" xfId="42394" xr:uid="{00000000-0005-0000-0000-0000B3430000}"/>
    <cellStyle name="Normal 4 2 4 3 4 5 2 3" xfId="28984" xr:uid="{00000000-0005-0000-0000-0000B4430000}"/>
    <cellStyle name="Normal 4 2 4 3 4 5 3" xfId="23011" xr:uid="{00000000-0005-0000-0000-0000B5430000}"/>
    <cellStyle name="Normal 4 2 4 3 4 5 4" xfId="33437" xr:uid="{00000000-0005-0000-0000-0000B6430000}"/>
    <cellStyle name="Normal 4 2 4 3 4 5 5" xfId="15609" xr:uid="{00000000-0005-0000-0000-0000B7430000}"/>
    <cellStyle name="Normal 4 2 4 3 4 6" xfId="3518" xr:uid="{00000000-0005-0000-0000-0000B8430000}"/>
    <cellStyle name="Normal 4 2 4 3 4 6 2" xfId="36297" xr:uid="{00000000-0005-0000-0000-0000B9430000}"/>
    <cellStyle name="Normal 4 2 4 3 4 6 3" xfId="21455" xr:uid="{00000000-0005-0000-0000-0000BA430000}"/>
    <cellStyle name="Normal 4 2 4 3 4 7" xfId="8061" xr:uid="{00000000-0005-0000-0000-0000BB430000}"/>
    <cellStyle name="Normal 4 2 4 3 4 7 2" xfId="39407" xr:uid="{00000000-0005-0000-0000-0000BC430000}"/>
    <cellStyle name="Normal 4 2 4 3 4 7 3" xfId="25997" xr:uid="{00000000-0005-0000-0000-0000BD430000}"/>
    <cellStyle name="Normal 4 2 4 3 4 8" xfId="18595" xr:uid="{00000000-0005-0000-0000-0000BE430000}"/>
    <cellStyle name="Normal 4 2 4 3 4 9" xfId="31881" xr:uid="{00000000-0005-0000-0000-0000BF430000}"/>
    <cellStyle name="Normal 4 2 4 3 5" xfId="265" xr:uid="{00000000-0005-0000-0000-0000C0430000}"/>
    <cellStyle name="Normal 4 2 4 3 5 2" xfId="1320" xr:uid="{00000000-0005-0000-0000-0000C1430000}"/>
    <cellStyle name="Normal 4 2 4 3 5 2 2" xfId="5738" xr:uid="{00000000-0005-0000-0000-0000C2430000}"/>
    <cellStyle name="Normal 4 2 4 3 5 2 2 2" xfId="11771" xr:uid="{00000000-0005-0000-0000-0000C3430000}"/>
    <cellStyle name="Normal 4 2 4 3 5 2 2 2 2" xfId="43056" xr:uid="{00000000-0005-0000-0000-0000C4430000}"/>
    <cellStyle name="Normal 4 2 4 3 5 2 2 2 3" xfId="29646" xr:uid="{00000000-0005-0000-0000-0000C5430000}"/>
    <cellStyle name="Normal 4 2 4 3 5 2 2 3" xfId="37395" xr:uid="{00000000-0005-0000-0000-0000C6430000}"/>
    <cellStyle name="Normal 4 2 4 3 5 2 2 4" xfId="23674" xr:uid="{00000000-0005-0000-0000-0000C7430000}"/>
    <cellStyle name="Normal 4 2 4 3 5 2 3" xfId="8724" xr:uid="{00000000-0005-0000-0000-0000C8430000}"/>
    <cellStyle name="Normal 4 2 4 3 5 2 3 2" xfId="40070" xr:uid="{00000000-0005-0000-0000-0000C9430000}"/>
    <cellStyle name="Normal 4 2 4 3 5 2 3 3" xfId="26660" xr:uid="{00000000-0005-0000-0000-0000CA430000}"/>
    <cellStyle name="Normal 4 2 4 3 5 2 4" xfId="19258" xr:uid="{00000000-0005-0000-0000-0000CB430000}"/>
    <cellStyle name="Normal 4 2 4 3 5 2 5" xfId="34100" xr:uid="{00000000-0005-0000-0000-0000CC430000}"/>
    <cellStyle name="Normal 4 2 4 3 5 2 6" xfId="16272" xr:uid="{00000000-0005-0000-0000-0000CD430000}"/>
    <cellStyle name="Normal 4 2 4 3 5 3" xfId="2317" xr:uid="{00000000-0005-0000-0000-0000CE430000}"/>
    <cellStyle name="Normal 4 2 4 3 5 3 2" xfId="6734" xr:uid="{00000000-0005-0000-0000-0000CF430000}"/>
    <cellStyle name="Normal 4 2 4 3 5 3 2 2" xfId="12767" xr:uid="{00000000-0005-0000-0000-0000D0430000}"/>
    <cellStyle name="Normal 4 2 4 3 5 3 2 2 2" xfId="44052" xr:uid="{00000000-0005-0000-0000-0000D1430000}"/>
    <cellStyle name="Normal 4 2 4 3 5 3 2 2 3" xfId="30642" xr:uid="{00000000-0005-0000-0000-0000D2430000}"/>
    <cellStyle name="Normal 4 2 4 3 5 3 2 3" xfId="38080" xr:uid="{00000000-0005-0000-0000-0000D3430000}"/>
    <cellStyle name="Normal 4 2 4 3 5 3 2 4" xfId="24670" xr:uid="{00000000-0005-0000-0000-0000D4430000}"/>
    <cellStyle name="Normal 4 2 4 3 5 3 3" xfId="9720" xr:uid="{00000000-0005-0000-0000-0000D5430000}"/>
    <cellStyle name="Normal 4 2 4 3 5 3 3 2" xfId="41066" xr:uid="{00000000-0005-0000-0000-0000D6430000}"/>
    <cellStyle name="Normal 4 2 4 3 5 3 3 3" xfId="27656" xr:uid="{00000000-0005-0000-0000-0000D7430000}"/>
    <cellStyle name="Normal 4 2 4 3 5 3 4" xfId="20254" xr:uid="{00000000-0005-0000-0000-0000D8430000}"/>
    <cellStyle name="Normal 4 2 4 3 5 3 5" xfId="35096" xr:uid="{00000000-0005-0000-0000-0000D9430000}"/>
    <cellStyle name="Normal 4 2 4 3 5 3 6" xfId="17268" xr:uid="{00000000-0005-0000-0000-0000DA430000}"/>
    <cellStyle name="Normal 4 2 4 3 5 4" xfId="4742" xr:uid="{00000000-0005-0000-0000-0000DB430000}"/>
    <cellStyle name="Normal 4 2 4 3 5 4 2" xfId="10776" xr:uid="{00000000-0005-0000-0000-0000DC430000}"/>
    <cellStyle name="Normal 4 2 4 3 5 4 2 2" xfId="42063" xr:uid="{00000000-0005-0000-0000-0000DD430000}"/>
    <cellStyle name="Normal 4 2 4 3 5 4 2 3" xfId="28653" xr:uid="{00000000-0005-0000-0000-0000DE430000}"/>
    <cellStyle name="Normal 4 2 4 3 5 4 3" xfId="22679" xr:uid="{00000000-0005-0000-0000-0000DF430000}"/>
    <cellStyle name="Normal 4 2 4 3 5 4 4" xfId="33105" xr:uid="{00000000-0005-0000-0000-0000E0430000}"/>
    <cellStyle name="Normal 4 2 4 3 5 4 5" xfId="15277" xr:uid="{00000000-0005-0000-0000-0000E1430000}"/>
    <cellStyle name="Normal 4 2 4 3 5 5" xfId="3747" xr:uid="{00000000-0005-0000-0000-0000E2430000}"/>
    <cellStyle name="Normal 4 2 4 3 5 5 2" xfId="36526" xr:uid="{00000000-0005-0000-0000-0000E3430000}"/>
    <cellStyle name="Normal 4 2 4 3 5 5 3" xfId="21684" xr:uid="{00000000-0005-0000-0000-0000E4430000}"/>
    <cellStyle name="Normal 4 2 4 3 5 6" xfId="7729" xr:uid="{00000000-0005-0000-0000-0000E5430000}"/>
    <cellStyle name="Normal 4 2 4 3 5 6 2" xfId="39075" xr:uid="{00000000-0005-0000-0000-0000E6430000}"/>
    <cellStyle name="Normal 4 2 4 3 5 6 3" xfId="25665" xr:uid="{00000000-0005-0000-0000-0000E7430000}"/>
    <cellStyle name="Normal 4 2 4 3 5 7" xfId="18263" xr:uid="{00000000-0005-0000-0000-0000E8430000}"/>
    <cellStyle name="Normal 4 2 4 3 5 8" xfId="32110" xr:uid="{00000000-0005-0000-0000-0000E9430000}"/>
    <cellStyle name="Normal 4 2 4 3 5 9" xfId="14282" xr:uid="{00000000-0005-0000-0000-0000EA430000}"/>
    <cellStyle name="Normal 4 2 4 3 6" xfId="715" xr:uid="{00000000-0005-0000-0000-0000EB430000}"/>
    <cellStyle name="Normal 4 2 4 3 6 2" xfId="2751" xr:uid="{00000000-0005-0000-0000-0000EC430000}"/>
    <cellStyle name="Normal 4 2 4 3 6 2 2" xfId="7168" xr:uid="{00000000-0005-0000-0000-0000ED430000}"/>
    <cellStyle name="Normal 4 2 4 3 6 2 2 2" xfId="13201" xr:uid="{00000000-0005-0000-0000-0000EE430000}"/>
    <cellStyle name="Normal 4 2 4 3 6 2 2 2 2" xfId="44486" xr:uid="{00000000-0005-0000-0000-0000EF430000}"/>
    <cellStyle name="Normal 4 2 4 3 6 2 2 2 3" xfId="31076" xr:uid="{00000000-0005-0000-0000-0000F0430000}"/>
    <cellStyle name="Normal 4 2 4 3 6 2 2 3" xfId="38514" xr:uid="{00000000-0005-0000-0000-0000F1430000}"/>
    <cellStyle name="Normal 4 2 4 3 6 2 2 4" xfId="25104" xr:uid="{00000000-0005-0000-0000-0000F2430000}"/>
    <cellStyle name="Normal 4 2 4 3 6 2 3" xfId="10154" xr:uid="{00000000-0005-0000-0000-0000F3430000}"/>
    <cellStyle name="Normal 4 2 4 3 6 2 3 2" xfId="41500" xr:uid="{00000000-0005-0000-0000-0000F4430000}"/>
    <cellStyle name="Normal 4 2 4 3 6 2 3 3" xfId="28090" xr:uid="{00000000-0005-0000-0000-0000F5430000}"/>
    <cellStyle name="Normal 4 2 4 3 6 2 4" xfId="20688" xr:uid="{00000000-0005-0000-0000-0000F6430000}"/>
    <cellStyle name="Normal 4 2 4 3 6 2 5" xfId="35530" xr:uid="{00000000-0005-0000-0000-0000F7430000}"/>
    <cellStyle name="Normal 4 2 4 3 6 2 6" xfId="17702" xr:uid="{00000000-0005-0000-0000-0000F8430000}"/>
    <cellStyle name="Normal 4 2 4 3 6 3" xfId="5176" xr:uid="{00000000-0005-0000-0000-0000F9430000}"/>
    <cellStyle name="Normal 4 2 4 3 6 3 2" xfId="11211" xr:uid="{00000000-0005-0000-0000-0000FA430000}"/>
    <cellStyle name="Normal 4 2 4 3 6 3 2 2" xfId="42496" xr:uid="{00000000-0005-0000-0000-0000FB430000}"/>
    <cellStyle name="Normal 4 2 4 3 6 3 2 3" xfId="29086" xr:uid="{00000000-0005-0000-0000-0000FC430000}"/>
    <cellStyle name="Normal 4 2 4 3 6 3 3" xfId="23113" xr:uid="{00000000-0005-0000-0000-0000FD430000}"/>
    <cellStyle name="Normal 4 2 4 3 6 3 4" xfId="33539" xr:uid="{00000000-0005-0000-0000-0000FE430000}"/>
    <cellStyle name="Normal 4 2 4 3 6 3 5" xfId="15711" xr:uid="{00000000-0005-0000-0000-0000FF430000}"/>
    <cellStyle name="Normal 4 2 4 3 6 4" xfId="4181" xr:uid="{00000000-0005-0000-0000-000000440000}"/>
    <cellStyle name="Normal 4 2 4 3 6 4 2" xfId="36960" xr:uid="{00000000-0005-0000-0000-000001440000}"/>
    <cellStyle name="Normal 4 2 4 3 6 4 3" xfId="22118" xr:uid="{00000000-0005-0000-0000-000002440000}"/>
    <cellStyle name="Normal 4 2 4 3 6 5" xfId="8163" xr:uid="{00000000-0005-0000-0000-000003440000}"/>
    <cellStyle name="Normal 4 2 4 3 6 5 2" xfId="39509" xr:uid="{00000000-0005-0000-0000-000004440000}"/>
    <cellStyle name="Normal 4 2 4 3 6 5 3" xfId="26099" xr:uid="{00000000-0005-0000-0000-000005440000}"/>
    <cellStyle name="Normal 4 2 4 3 6 6" xfId="18697" xr:uid="{00000000-0005-0000-0000-000006440000}"/>
    <cellStyle name="Normal 4 2 4 3 6 7" xfId="32544" xr:uid="{00000000-0005-0000-0000-000007440000}"/>
    <cellStyle name="Normal 4 2 4 3 6 8" xfId="14716" xr:uid="{00000000-0005-0000-0000-000008440000}"/>
    <cellStyle name="Normal 4 2 4 3 7" xfId="1218" xr:uid="{00000000-0005-0000-0000-000009440000}"/>
    <cellStyle name="Normal 4 2 4 3 7 2" xfId="2215" xr:uid="{00000000-0005-0000-0000-00000A440000}"/>
    <cellStyle name="Normal 4 2 4 3 7 2 2" xfId="6632" xr:uid="{00000000-0005-0000-0000-00000B440000}"/>
    <cellStyle name="Normal 4 2 4 3 7 2 2 2" xfId="12665" xr:uid="{00000000-0005-0000-0000-00000C440000}"/>
    <cellStyle name="Normal 4 2 4 3 7 2 2 2 2" xfId="43950" xr:uid="{00000000-0005-0000-0000-00000D440000}"/>
    <cellStyle name="Normal 4 2 4 3 7 2 2 2 3" xfId="30540" xr:uid="{00000000-0005-0000-0000-00000E440000}"/>
    <cellStyle name="Normal 4 2 4 3 7 2 2 3" xfId="37978" xr:uid="{00000000-0005-0000-0000-00000F440000}"/>
    <cellStyle name="Normal 4 2 4 3 7 2 2 4" xfId="24568" xr:uid="{00000000-0005-0000-0000-000010440000}"/>
    <cellStyle name="Normal 4 2 4 3 7 2 3" xfId="9618" xr:uid="{00000000-0005-0000-0000-000011440000}"/>
    <cellStyle name="Normal 4 2 4 3 7 2 3 2" xfId="40964" xr:uid="{00000000-0005-0000-0000-000012440000}"/>
    <cellStyle name="Normal 4 2 4 3 7 2 3 3" xfId="27554" xr:uid="{00000000-0005-0000-0000-000013440000}"/>
    <cellStyle name="Normal 4 2 4 3 7 2 4" xfId="20152" xr:uid="{00000000-0005-0000-0000-000014440000}"/>
    <cellStyle name="Normal 4 2 4 3 7 2 5" xfId="34994" xr:uid="{00000000-0005-0000-0000-000015440000}"/>
    <cellStyle name="Normal 4 2 4 3 7 2 6" xfId="17166" xr:uid="{00000000-0005-0000-0000-000016440000}"/>
    <cellStyle name="Normal 4 2 4 3 7 3" xfId="5636" xr:uid="{00000000-0005-0000-0000-000017440000}"/>
    <cellStyle name="Normal 4 2 4 3 7 3 2" xfId="11669" xr:uid="{00000000-0005-0000-0000-000018440000}"/>
    <cellStyle name="Normal 4 2 4 3 7 3 2 2" xfId="42954" xr:uid="{00000000-0005-0000-0000-000019440000}"/>
    <cellStyle name="Normal 4 2 4 3 7 3 2 3" xfId="29544" xr:uid="{00000000-0005-0000-0000-00001A440000}"/>
    <cellStyle name="Normal 4 2 4 3 7 3 3" xfId="23572" xr:uid="{00000000-0005-0000-0000-00001B440000}"/>
    <cellStyle name="Normal 4 2 4 3 7 3 4" xfId="33998" xr:uid="{00000000-0005-0000-0000-00001C440000}"/>
    <cellStyle name="Normal 4 2 4 3 7 3 5" xfId="16170" xr:uid="{00000000-0005-0000-0000-00001D440000}"/>
    <cellStyle name="Normal 4 2 4 3 7 4" xfId="3645" xr:uid="{00000000-0005-0000-0000-00001E440000}"/>
    <cellStyle name="Normal 4 2 4 3 7 4 2" xfId="36424" xr:uid="{00000000-0005-0000-0000-00001F440000}"/>
    <cellStyle name="Normal 4 2 4 3 7 4 3" xfId="21582" xr:uid="{00000000-0005-0000-0000-000020440000}"/>
    <cellStyle name="Normal 4 2 4 3 7 5" xfId="8622" xr:uid="{00000000-0005-0000-0000-000021440000}"/>
    <cellStyle name="Normal 4 2 4 3 7 5 2" xfId="39968" xr:uid="{00000000-0005-0000-0000-000022440000}"/>
    <cellStyle name="Normal 4 2 4 3 7 5 3" xfId="26558" xr:uid="{00000000-0005-0000-0000-000023440000}"/>
    <cellStyle name="Normal 4 2 4 3 7 6" xfId="19156" xr:uid="{00000000-0005-0000-0000-000024440000}"/>
    <cellStyle name="Normal 4 2 4 3 7 7" xfId="32008" xr:uid="{00000000-0005-0000-0000-000025440000}"/>
    <cellStyle name="Normal 4 2 4 3 7 8" xfId="14180" xr:uid="{00000000-0005-0000-0000-000026440000}"/>
    <cellStyle name="Normal 4 2 4 3 8" xfId="1755" xr:uid="{00000000-0005-0000-0000-000027440000}"/>
    <cellStyle name="Normal 4 2 4 3 8 2" xfId="6173" xr:uid="{00000000-0005-0000-0000-000028440000}"/>
    <cellStyle name="Normal 4 2 4 3 8 2 2" xfId="12206" xr:uid="{00000000-0005-0000-0000-000029440000}"/>
    <cellStyle name="Normal 4 2 4 3 8 2 2 2" xfId="43491" xr:uid="{00000000-0005-0000-0000-00002A440000}"/>
    <cellStyle name="Normal 4 2 4 3 8 2 2 3" xfId="30081" xr:uid="{00000000-0005-0000-0000-00002B440000}"/>
    <cellStyle name="Normal 4 2 4 3 8 2 3" xfId="37519" xr:uid="{00000000-0005-0000-0000-00002C440000}"/>
    <cellStyle name="Normal 4 2 4 3 8 2 4" xfId="24109" xr:uid="{00000000-0005-0000-0000-00002D440000}"/>
    <cellStyle name="Normal 4 2 4 3 8 3" xfId="9159" xr:uid="{00000000-0005-0000-0000-00002E440000}"/>
    <cellStyle name="Normal 4 2 4 3 8 3 2" xfId="40505" xr:uid="{00000000-0005-0000-0000-00002F440000}"/>
    <cellStyle name="Normal 4 2 4 3 8 3 3" xfId="27095" xr:uid="{00000000-0005-0000-0000-000030440000}"/>
    <cellStyle name="Normal 4 2 4 3 8 4" xfId="19693" xr:uid="{00000000-0005-0000-0000-000031440000}"/>
    <cellStyle name="Normal 4 2 4 3 8 5" xfId="34535" xr:uid="{00000000-0005-0000-0000-000032440000}"/>
    <cellStyle name="Normal 4 2 4 3 8 6" xfId="16707" xr:uid="{00000000-0005-0000-0000-000033440000}"/>
    <cellStyle name="Normal 4 2 4 3 9" xfId="4640" xr:uid="{00000000-0005-0000-0000-000034440000}"/>
    <cellStyle name="Normal 4 2 4 3 9 2" xfId="10674" xr:uid="{00000000-0005-0000-0000-000035440000}"/>
    <cellStyle name="Normal 4 2 4 3 9 2 2" xfId="41961" xr:uid="{00000000-0005-0000-0000-000036440000}"/>
    <cellStyle name="Normal 4 2 4 3 9 2 3" xfId="28551" xr:uid="{00000000-0005-0000-0000-000037440000}"/>
    <cellStyle name="Normal 4 2 4 3 9 3" xfId="22577" xr:uid="{00000000-0005-0000-0000-000038440000}"/>
    <cellStyle name="Normal 4 2 4 3 9 4" xfId="33003" xr:uid="{00000000-0005-0000-0000-000039440000}"/>
    <cellStyle name="Normal 4 2 4 3 9 5" xfId="15175" xr:uid="{00000000-0005-0000-0000-00003A440000}"/>
    <cellStyle name="Normal 4 2 4 4" xfId="187" xr:uid="{00000000-0005-0000-0000-00003B440000}"/>
    <cellStyle name="Normal 4 2 4 4 10" xfId="3210" xr:uid="{00000000-0005-0000-0000-00003C440000}"/>
    <cellStyle name="Normal 4 2 4 4 10 2" xfId="35989" xr:uid="{00000000-0005-0000-0000-00003D440000}"/>
    <cellStyle name="Normal 4 2 4 4 10 3" xfId="21147" xr:uid="{00000000-0005-0000-0000-00003E440000}"/>
    <cellStyle name="Normal 4 2 4 4 11" xfId="7651" xr:uid="{00000000-0005-0000-0000-00003F440000}"/>
    <cellStyle name="Normal 4 2 4 4 11 2" xfId="38997" xr:uid="{00000000-0005-0000-0000-000040440000}"/>
    <cellStyle name="Normal 4 2 4 4 11 3" xfId="25587" xr:uid="{00000000-0005-0000-0000-000041440000}"/>
    <cellStyle name="Normal 4 2 4 4 12" xfId="18185" xr:uid="{00000000-0005-0000-0000-000042440000}"/>
    <cellStyle name="Normal 4 2 4 4 13" xfId="31573" xr:uid="{00000000-0005-0000-0000-000043440000}"/>
    <cellStyle name="Normal 4 2 4 4 14" xfId="13745" xr:uid="{00000000-0005-0000-0000-000044440000}"/>
    <cellStyle name="Normal 4 2 4 4 2" xfId="409" xr:uid="{00000000-0005-0000-0000-000045440000}"/>
    <cellStyle name="Normal 4 2 4 4 2 10" xfId="13849" xr:uid="{00000000-0005-0000-0000-000046440000}"/>
    <cellStyle name="Normal 4 2 4 4 2 2" xfId="843" xr:uid="{00000000-0005-0000-0000-000047440000}"/>
    <cellStyle name="Normal 4 2 4 4 2 2 2" xfId="2879" xr:uid="{00000000-0005-0000-0000-000048440000}"/>
    <cellStyle name="Normal 4 2 4 4 2 2 2 2" xfId="7296" xr:uid="{00000000-0005-0000-0000-000049440000}"/>
    <cellStyle name="Normal 4 2 4 4 2 2 2 2 2" xfId="13329" xr:uid="{00000000-0005-0000-0000-00004A440000}"/>
    <cellStyle name="Normal 4 2 4 4 2 2 2 2 2 2" xfId="44614" xr:uid="{00000000-0005-0000-0000-00004B440000}"/>
    <cellStyle name="Normal 4 2 4 4 2 2 2 2 2 3" xfId="31204" xr:uid="{00000000-0005-0000-0000-00004C440000}"/>
    <cellStyle name="Normal 4 2 4 4 2 2 2 2 3" xfId="38642" xr:uid="{00000000-0005-0000-0000-00004D440000}"/>
    <cellStyle name="Normal 4 2 4 4 2 2 2 2 4" xfId="25232" xr:uid="{00000000-0005-0000-0000-00004E440000}"/>
    <cellStyle name="Normal 4 2 4 4 2 2 2 3" xfId="10282" xr:uid="{00000000-0005-0000-0000-00004F440000}"/>
    <cellStyle name="Normal 4 2 4 4 2 2 2 3 2" xfId="41628" xr:uid="{00000000-0005-0000-0000-000050440000}"/>
    <cellStyle name="Normal 4 2 4 4 2 2 2 3 3" xfId="28218" xr:uid="{00000000-0005-0000-0000-000051440000}"/>
    <cellStyle name="Normal 4 2 4 4 2 2 2 4" xfId="20816" xr:uid="{00000000-0005-0000-0000-000052440000}"/>
    <cellStyle name="Normal 4 2 4 4 2 2 2 5" xfId="35658" xr:uid="{00000000-0005-0000-0000-000053440000}"/>
    <cellStyle name="Normal 4 2 4 4 2 2 2 6" xfId="17830" xr:uid="{00000000-0005-0000-0000-000054440000}"/>
    <cellStyle name="Normal 4 2 4 4 2 2 3" xfId="5304" xr:uid="{00000000-0005-0000-0000-000055440000}"/>
    <cellStyle name="Normal 4 2 4 4 2 2 3 2" xfId="11338" xr:uid="{00000000-0005-0000-0000-000056440000}"/>
    <cellStyle name="Normal 4 2 4 4 2 2 3 2 2" xfId="42623" xr:uid="{00000000-0005-0000-0000-000057440000}"/>
    <cellStyle name="Normal 4 2 4 4 2 2 3 2 3" xfId="29213" xr:uid="{00000000-0005-0000-0000-000058440000}"/>
    <cellStyle name="Normal 4 2 4 4 2 2 3 3" xfId="23241" xr:uid="{00000000-0005-0000-0000-000059440000}"/>
    <cellStyle name="Normal 4 2 4 4 2 2 3 4" xfId="33667" xr:uid="{00000000-0005-0000-0000-00005A440000}"/>
    <cellStyle name="Normal 4 2 4 4 2 2 3 5" xfId="15839" xr:uid="{00000000-0005-0000-0000-00005B440000}"/>
    <cellStyle name="Normal 4 2 4 4 2 2 4" xfId="4309" xr:uid="{00000000-0005-0000-0000-00005C440000}"/>
    <cellStyle name="Normal 4 2 4 4 2 2 4 2" xfId="37088" xr:uid="{00000000-0005-0000-0000-00005D440000}"/>
    <cellStyle name="Normal 4 2 4 4 2 2 4 3" xfId="22246" xr:uid="{00000000-0005-0000-0000-00005E440000}"/>
    <cellStyle name="Normal 4 2 4 4 2 2 5" xfId="8291" xr:uid="{00000000-0005-0000-0000-00005F440000}"/>
    <cellStyle name="Normal 4 2 4 4 2 2 5 2" xfId="39637" xr:uid="{00000000-0005-0000-0000-000060440000}"/>
    <cellStyle name="Normal 4 2 4 4 2 2 5 3" xfId="26227" xr:uid="{00000000-0005-0000-0000-000061440000}"/>
    <cellStyle name="Normal 4 2 4 4 2 2 6" xfId="18825" xr:uid="{00000000-0005-0000-0000-000062440000}"/>
    <cellStyle name="Normal 4 2 4 4 2 2 7" xfId="32672" xr:uid="{00000000-0005-0000-0000-000063440000}"/>
    <cellStyle name="Normal 4 2 4 4 2 2 8" xfId="14844" xr:uid="{00000000-0005-0000-0000-000064440000}"/>
    <cellStyle name="Normal 4 2 4 4 2 3" xfId="1448" xr:uid="{00000000-0005-0000-0000-000065440000}"/>
    <cellStyle name="Normal 4 2 4 4 2 3 2" xfId="2445" xr:uid="{00000000-0005-0000-0000-000066440000}"/>
    <cellStyle name="Normal 4 2 4 4 2 3 2 2" xfId="6862" xr:uid="{00000000-0005-0000-0000-000067440000}"/>
    <cellStyle name="Normal 4 2 4 4 2 3 2 2 2" xfId="12895" xr:uid="{00000000-0005-0000-0000-000068440000}"/>
    <cellStyle name="Normal 4 2 4 4 2 3 2 2 2 2" xfId="44180" xr:uid="{00000000-0005-0000-0000-000069440000}"/>
    <cellStyle name="Normal 4 2 4 4 2 3 2 2 2 3" xfId="30770" xr:uid="{00000000-0005-0000-0000-00006A440000}"/>
    <cellStyle name="Normal 4 2 4 4 2 3 2 2 3" xfId="38208" xr:uid="{00000000-0005-0000-0000-00006B440000}"/>
    <cellStyle name="Normal 4 2 4 4 2 3 2 2 4" xfId="24798" xr:uid="{00000000-0005-0000-0000-00006C440000}"/>
    <cellStyle name="Normal 4 2 4 4 2 3 2 3" xfId="9848" xr:uid="{00000000-0005-0000-0000-00006D440000}"/>
    <cellStyle name="Normal 4 2 4 4 2 3 2 3 2" xfId="41194" xr:uid="{00000000-0005-0000-0000-00006E440000}"/>
    <cellStyle name="Normal 4 2 4 4 2 3 2 3 3" xfId="27784" xr:uid="{00000000-0005-0000-0000-00006F440000}"/>
    <cellStyle name="Normal 4 2 4 4 2 3 2 4" xfId="20382" xr:uid="{00000000-0005-0000-0000-000070440000}"/>
    <cellStyle name="Normal 4 2 4 4 2 3 2 5" xfId="35224" xr:uid="{00000000-0005-0000-0000-000071440000}"/>
    <cellStyle name="Normal 4 2 4 4 2 3 2 6" xfId="17396" xr:uid="{00000000-0005-0000-0000-000072440000}"/>
    <cellStyle name="Normal 4 2 4 4 2 3 3" xfId="5866" xr:uid="{00000000-0005-0000-0000-000073440000}"/>
    <cellStyle name="Normal 4 2 4 4 2 3 3 2" xfId="11899" xr:uid="{00000000-0005-0000-0000-000074440000}"/>
    <cellStyle name="Normal 4 2 4 4 2 3 3 2 2" xfId="43184" xr:uid="{00000000-0005-0000-0000-000075440000}"/>
    <cellStyle name="Normal 4 2 4 4 2 3 3 2 3" xfId="29774" xr:uid="{00000000-0005-0000-0000-000076440000}"/>
    <cellStyle name="Normal 4 2 4 4 2 3 3 3" xfId="23802" xr:uid="{00000000-0005-0000-0000-000077440000}"/>
    <cellStyle name="Normal 4 2 4 4 2 3 3 4" xfId="34228" xr:uid="{00000000-0005-0000-0000-000078440000}"/>
    <cellStyle name="Normal 4 2 4 4 2 3 3 5" xfId="16400" xr:uid="{00000000-0005-0000-0000-000079440000}"/>
    <cellStyle name="Normal 4 2 4 4 2 3 4" xfId="3875" xr:uid="{00000000-0005-0000-0000-00007A440000}"/>
    <cellStyle name="Normal 4 2 4 4 2 3 4 2" xfId="36654" xr:uid="{00000000-0005-0000-0000-00007B440000}"/>
    <cellStyle name="Normal 4 2 4 4 2 3 4 3" xfId="21812" xr:uid="{00000000-0005-0000-0000-00007C440000}"/>
    <cellStyle name="Normal 4 2 4 4 2 3 5" xfId="8852" xr:uid="{00000000-0005-0000-0000-00007D440000}"/>
    <cellStyle name="Normal 4 2 4 4 2 3 5 2" xfId="40198" xr:uid="{00000000-0005-0000-0000-00007E440000}"/>
    <cellStyle name="Normal 4 2 4 4 2 3 5 3" xfId="26788" xr:uid="{00000000-0005-0000-0000-00007F440000}"/>
    <cellStyle name="Normal 4 2 4 4 2 3 6" xfId="19386" xr:uid="{00000000-0005-0000-0000-000080440000}"/>
    <cellStyle name="Normal 4 2 4 4 2 3 7" xfId="32238" xr:uid="{00000000-0005-0000-0000-000081440000}"/>
    <cellStyle name="Normal 4 2 4 4 2 3 8" xfId="14410" xr:uid="{00000000-0005-0000-0000-000082440000}"/>
    <cellStyle name="Normal 4 2 4 4 2 4" xfId="1883" xr:uid="{00000000-0005-0000-0000-000083440000}"/>
    <cellStyle name="Normal 4 2 4 4 2 4 2" xfId="6301" xr:uid="{00000000-0005-0000-0000-000084440000}"/>
    <cellStyle name="Normal 4 2 4 4 2 4 2 2" xfId="12334" xr:uid="{00000000-0005-0000-0000-000085440000}"/>
    <cellStyle name="Normal 4 2 4 4 2 4 2 2 2" xfId="43619" xr:uid="{00000000-0005-0000-0000-000086440000}"/>
    <cellStyle name="Normal 4 2 4 4 2 4 2 2 3" xfId="30209" xr:uid="{00000000-0005-0000-0000-000087440000}"/>
    <cellStyle name="Normal 4 2 4 4 2 4 2 3" xfId="37647" xr:uid="{00000000-0005-0000-0000-000088440000}"/>
    <cellStyle name="Normal 4 2 4 4 2 4 2 4" xfId="24237" xr:uid="{00000000-0005-0000-0000-000089440000}"/>
    <cellStyle name="Normal 4 2 4 4 2 4 3" xfId="9287" xr:uid="{00000000-0005-0000-0000-00008A440000}"/>
    <cellStyle name="Normal 4 2 4 4 2 4 3 2" xfId="40633" xr:uid="{00000000-0005-0000-0000-00008B440000}"/>
    <cellStyle name="Normal 4 2 4 4 2 4 3 3" xfId="27223" xr:uid="{00000000-0005-0000-0000-00008C440000}"/>
    <cellStyle name="Normal 4 2 4 4 2 4 4" xfId="19821" xr:uid="{00000000-0005-0000-0000-00008D440000}"/>
    <cellStyle name="Normal 4 2 4 4 2 4 5" xfId="34663" xr:uid="{00000000-0005-0000-0000-00008E440000}"/>
    <cellStyle name="Normal 4 2 4 4 2 4 6" xfId="16835" xr:uid="{00000000-0005-0000-0000-00008F440000}"/>
    <cellStyle name="Normal 4 2 4 4 2 5" xfId="4870" xr:uid="{00000000-0005-0000-0000-000090440000}"/>
    <cellStyle name="Normal 4 2 4 4 2 5 2" xfId="10905" xr:uid="{00000000-0005-0000-0000-000091440000}"/>
    <cellStyle name="Normal 4 2 4 4 2 5 2 2" xfId="42190" xr:uid="{00000000-0005-0000-0000-000092440000}"/>
    <cellStyle name="Normal 4 2 4 4 2 5 2 3" xfId="28780" xr:uid="{00000000-0005-0000-0000-000093440000}"/>
    <cellStyle name="Normal 4 2 4 4 2 5 3" xfId="22807" xr:uid="{00000000-0005-0000-0000-000094440000}"/>
    <cellStyle name="Normal 4 2 4 4 2 5 4" xfId="33233" xr:uid="{00000000-0005-0000-0000-000095440000}"/>
    <cellStyle name="Normal 4 2 4 4 2 5 5" xfId="15405" xr:uid="{00000000-0005-0000-0000-000096440000}"/>
    <cellStyle name="Normal 4 2 4 4 2 6" xfId="3314" xr:uid="{00000000-0005-0000-0000-000097440000}"/>
    <cellStyle name="Normal 4 2 4 4 2 6 2" xfId="36093" xr:uid="{00000000-0005-0000-0000-000098440000}"/>
    <cellStyle name="Normal 4 2 4 4 2 6 3" xfId="21251" xr:uid="{00000000-0005-0000-0000-000099440000}"/>
    <cellStyle name="Normal 4 2 4 4 2 7" xfId="7857" xr:uid="{00000000-0005-0000-0000-00009A440000}"/>
    <cellStyle name="Normal 4 2 4 4 2 7 2" xfId="39203" xr:uid="{00000000-0005-0000-0000-00009B440000}"/>
    <cellStyle name="Normal 4 2 4 4 2 7 3" xfId="25793" xr:uid="{00000000-0005-0000-0000-00009C440000}"/>
    <cellStyle name="Normal 4 2 4 4 2 8" xfId="18391" xr:uid="{00000000-0005-0000-0000-00009D440000}"/>
    <cellStyle name="Normal 4 2 4 4 2 9" xfId="31677" xr:uid="{00000000-0005-0000-0000-00009E440000}"/>
    <cellStyle name="Normal 4 2 4 4 3" xfId="511" xr:uid="{00000000-0005-0000-0000-00009F440000}"/>
    <cellStyle name="Normal 4 2 4 4 3 10" xfId="13951" xr:uid="{00000000-0005-0000-0000-0000A0440000}"/>
    <cellStyle name="Normal 4 2 4 4 3 2" xfId="945" xr:uid="{00000000-0005-0000-0000-0000A1440000}"/>
    <cellStyle name="Normal 4 2 4 4 3 2 2" xfId="2981" xr:uid="{00000000-0005-0000-0000-0000A2440000}"/>
    <cellStyle name="Normal 4 2 4 4 3 2 2 2" xfId="7398" xr:uid="{00000000-0005-0000-0000-0000A3440000}"/>
    <cellStyle name="Normal 4 2 4 4 3 2 2 2 2" xfId="13431" xr:uid="{00000000-0005-0000-0000-0000A4440000}"/>
    <cellStyle name="Normal 4 2 4 4 3 2 2 2 2 2" xfId="44716" xr:uid="{00000000-0005-0000-0000-0000A5440000}"/>
    <cellStyle name="Normal 4 2 4 4 3 2 2 2 2 3" xfId="31306" xr:uid="{00000000-0005-0000-0000-0000A6440000}"/>
    <cellStyle name="Normal 4 2 4 4 3 2 2 2 3" xfId="38744" xr:uid="{00000000-0005-0000-0000-0000A7440000}"/>
    <cellStyle name="Normal 4 2 4 4 3 2 2 2 4" xfId="25334" xr:uid="{00000000-0005-0000-0000-0000A8440000}"/>
    <cellStyle name="Normal 4 2 4 4 3 2 2 3" xfId="10384" xr:uid="{00000000-0005-0000-0000-0000A9440000}"/>
    <cellStyle name="Normal 4 2 4 4 3 2 2 3 2" xfId="41730" xr:uid="{00000000-0005-0000-0000-0000AA440000}"/>
    <cellStyle name="Normal 4 2 4 4 3 2 2 3 3" xfId="28320" xr:uid="{00000000-0005-0000-0000-0000AB440000}"/>
    <cellStyle name="Normal 4 2 4 4 3 2 2 4" xfId="20918" xr:uid="{00000000-0005-0000-0000-0000AC440000}"/>
    <cellStyle name="Normal 4 2 4 4 3 2 2 5" xfId="35760" xr:uid="{00000000-0005-0000-0000-0000AD440000}"/>
    <cellStyle name="Normal 4 2 4 4 3 2 2 6" xfId="17932" xr:uid="{00000000-0005-0000-0000-0000AE440000}"/>
    <cellStyle name="Normal 4 2 4 4 3 2 3" xfId="5406" xr:uid="{00000000-0005-0000-0000-0000AF440000}"/>
    <cellStyle name="Normal 4 2 4 4 3 2 3 2" xfId="11440" xr:uid="{00000000-0005-0000-0000-0000B0440000}"/>
    <cellStyle name="Normal 4 2 4 4 3 2 3 2 2" xfId="42725" xr:uid="{00000000-0005-0000-0000-0000B1440000}"/>
    <cellStyle name="Normal 4 2 4 4 3 2 3 2 3" xfId="29315" xr:uid="{00000000-0005-0000-0000-0000B2440000}"/>
    <cellStyle name="Normal 4 2 4 4 3 2 3 3" xfId="23343" xr:uid="{00000000-0005-0000-0000-0000B3440000}"/>
    <cellStyle name="Normal 4 2 4 4 3 2 3 4" xfId="33769" xr:uid="{00000000-0005-0000-0000-0000B4440000}"/>
    <cellStyle name="Normal 4 2 4 4 3 2 3 5" xfId="15941" xr:uid="{00000000-0005-0000-0000-0000B5440000}"/>
    <cellStyle name="Normal 4 2 4 4 3 2 4" xfId="4411" xr:uid="{00000000-0005-0000-0000-0000B6440000}"/>
    <cellStyle name="Normal 4 2 4 4 3 2 4 2" xfId="37190" xr:uid="{00000000-0005-0000-0000-0000B7440000}"/>
    <cellStyle name="Normal 4 2 4 4 3 2 4 3" xfId="22348" xr:uid="{00000000-0005-0000-0000-0000B8440000}"/>
    <cellStyle name="Normal 4 2 4 4 3 2 5" xfId="8393" xr:uid="{00000000-0005-0000-0000-0000B9440000}"/>
    <cellStyle name="Normal 4 2 4 4 3 2 5 2" xfId="39739" xr:uid="{00000000-0005-0000-0000-0000BA440000}"/>
    <cellStyle name="Normal 4 2 4 4 3 2 5 3" xfId="26329" xr:uid="{00000000-0005-0000-0000-0000BB440000}"/>
    <cellStyle name="Normal 4 2 4 4 3 2 6" xfId="18927" xr:uid="{00000000-0005-0000-0000-0000BC440000}"/>
    <cellStyle name="Normal 4 2 4 4 3 2 7" xfId="32774" xr:uid="{00000000-0005-0000-0000-0000BD440000}"/>
    <cellStyle name="Normal 4 2 4 4 3 2 8" xfId="14946" xr:uid="{00000000-0005-0000-0000-0000BE440000}"/>
    <cellStyle name="Normal 4 2 4 4 3 3" xfId="1550" xr:uid="{00000000-0005-0000-0000-0000BF440000}"/>
    <cellStyle name="Normal 4 2 4 4 3 3 2" xfId="2547" xr:uid="{00000000-0005-0000-0000-0000C0440000}"/>
    <cellStyle name="Normal 4 2 4 4 3 3 2 2" xfId="6964" xr:uid="{00000000-0005-0000-0000-0000C1440000}"/>
    <cellStyle name="Normal 4 2 4 4 3 3 2 2 2" xfId="12997" xr:uid="{00000000-0005-0000-0000-0000C2440000}"/>
    <cellStyle name="Normal 4 2 4 4 3 3 2 2 2 2" xfId="44282" xr:uid="{00000000-0005-0000-0000-0000C3440000}"/>
    <cellStyle name="Normal 4 2 4 4 3 3 2 2 2 3" xfId="30872" xr:uid="{00000000-0005-0000-0000-0000C4440000}"/>
    <cellStyle name="Normal 4 2 4 4 3 3 2 2 3" xfId="38310" xr:uid="{00000000-0005-0000-0000-0000C5440000}"/>
    <cellStyle name="Normal 4 2 4 4 3 3 2 2 4" xfId="24900" xr:uid="{00000000-0005-0000-0000-0000C6440000}"/>
    <cellStyle name="Normal 4 2 4 4 3 3 2 3" xfId="9950" xr:uid="{00000000-0005-0000-0000-0000C7440000}"/>
    <cellStyle name="Normal 4 2 4 4 3 3 2 3 2" xfId="41296" xr:uid="{00000000-0005-0000-0000-0000C8440000}"/>
    <cellStyle name="Normal 4 2 4 4 3 3 2 3 3" xfId="27886" xr:uid="{00000000-0005-0000-0000-0000C9440000}"/>
    <cellStyle name="Normal 4 2 4 4 3 3 2 4" xfId="20484" xr:uid="{00000000-0005-0000-0000-0000CA440000}"/>
    <cellStyle name="Normal 4 2 4 4 3 3 2 5" xfId="35326" xr:uid="{00000000-0005-0000-0000-0000CB440000}"/>
    <cellStyle name="Normal 4 2 4 4 3 3 2 6" xfId="17498" xr:uid="{00000000-0005-0000-0000-0000CC440000}"/>
    <cellStyle name="Normal 4 2 4 4 3 3 3" xfId="5968" xr:uid="{00000000-0005-0000-0000-0000CD440000}"/>
    <cellStyle name="Normal 4 2 4 4 3 3 3 2" xfId="12001" xr:uid="{00000000-0005-0000-0000-0000CE440000}"/>
    <cellStyle name="Normal 4 2 4 4 3 3 3 2 2" xfId="43286" xr:uid="{00000000-0005-0000-0000-0000CF440000}"/>
    <cellStyle name="Normal 4 2 4 4 3 3 3 2 3" xfId="29876" xr:uid="{00000000-0005-0000-0000-0000D0440000}"/>
    <cellStyle name="Normal 4 2 4 4 3 3 3 3" xfId="23904" xr:uid="{00000000-0005-0000-0000-0000D1440000}"/>
    <cellStyle name="Normal 4 2 4 4 3 3 3 4" xfId="34330" xr:uid="{00000000-0005-0000-0000-0000D2440000}"/>
    <cellStyle name="Normal 4 2 4 4 3 3 3 5" xfId="16502" xr:uid="{00000000-0005-0000-0000-0000D3440000}"/>
    <cellStyle name="Normal 4 2 4 4 3 3 4" xfId="3977" xr:uid="{00000000-0005-0000-0000-0000D4440000}"/>
    <cellStyle name="Normal 4 2 4 4 3 3 4 2" xfId="36756" xr:uid="{00000000-0005-0000-0000-0000D5440000}"/>
    <cellStyle name="Normal 4 2 4 4 3 3 4 3" xfId="21914" xr:uid="{00000000-0005-0000-0000-0000D6440000}"/>
    <cellStyle name="Normal 4 2 4 4 3 3 5" xfId="8954" xr:uid="{00000000-0005-0000-0000-0000D7440000}"/>
    <cellStyle name="Normal 4 2 4 4 3 3 5 2" xfId="40300" xr:uid="{00000000-0005-0000-0000-0000D8440000}"/>
    <cellStyle name="Normal 4 2 4 4 3 3 5 3" xfId="26890" xr:uid="{00000000-0005-0000-0000-0000D9440000}"/>
    <cellStyle name="Normal 4 2 4 4 3 3 6" xfId="19488" xr:uid="{00000000-0005-0000-0000-0000DA440000}"/>
    <cellStyle name="Normal 4 2 4 4 3 3 7" xfId="32340" xr:uid="{00000000-0005-0000-0000-0000DB440000}"/>
    <cellStyle name="Normal 4 2 4 4 3 3 8" xfId="14512" xr:uid="{00000000-0005-0000-0000-0000DC440000}"/>
    <cellStyle name="Normal 4 2 4 4 3 4" xfId="1985" xr:uid="{00000000-0005-0000-0000-0000DD440000}"/>
    <cellStyle name="Normal 4 2 4 4 3 4 2" xfId="6403" xr:uid="{00000000-0005-0000-0000-0000DE440000}"/>
    <cellStyle name="Normal 4 2 4 4 3 4 2 2" xfId="12436" xr:uid="{00000000-0005-0000-0000-0000DF440000}"/>
    <cellStyle name="Normal 4 2 4 4 3 4 2 2 2" xfId="43721" xr:uid="{00000000-0005-0000-0000-0000E0440000}"/>
    <cellStyle name="Normal 4 2 4 4 3 4 2 2 3" xfId="30311" xr:uid="{00000000-0005-0000-0000-0000E1440000}"/>
    <cellStyle name="Normal 4 2 4 4 3 4 2 3" xfId="37749" xr:uid="{00000000-0005-0000-0000-0000E2440000}"/>
    <cellStyle name="Normal 4 2 4 4 3 4 2 4" xfId="24339" xr:uid="{00000000-0005-0000-0000-0000E3440000}"/>
    <cellStyle name="Normal 4 2 4 4 3 4 3" xfId="9389" xr:uid="{00000000-0005-0000-0000-0000E4440000}"/>
    <cellStyle name="Normal 4 2 4 4 3 4 3 2" xfId="40735" xr:uid="{00000000-0005-0000-0000-0000E5440000}"/>
    <cellStyle name="Normal 4 2 4 4 3 4 3 3" xfId="27325" xr:uid="{00000000-0005-0000-0000-0000E6440000}"/>
    <cellStyle name="Normal 4 2 4 4 3 4 4" xfId="19923" xr:uid="{00000000-0005-0000-0000-0000E7440000}"/>
    <cellStyle name="Normal 4 2 4 4 3 4 5" xfId="34765" xr:uid="{00000000-0005-0000-0000-0000E8440000}"/>
    <cellStyle name="Normal 4 2 4 4 3 4 6" xfId="16937" xr:uid="{00000000-0005-0000-0000-0000E9440000}"/>
    <cellStyle name="Normal 4 2 4 4 3 5" xfId="4972" xr:uid="{00000000-0005-0000-0000-0000EA440000}"/>
    <cellStyle name="Normal 4 2 4 4 3 5 2" xfId="11007" xr:uid="{00000000-0005-0000-0000-0000EB440000}"/>
    <cellStyle name="Normal 4 2 4 4 3 5 2 2" xfId="42292" xr:uid="{00000000-0005-0000-0000-0000EC440000}"/>
    <cellStyle name="Normal 4 2 4 4 3 5 2 3" xfId="28882" xr:uid="{00000000-0005-0000-0000-0000ED440000}"/>
    <cellStyle name="Normal 4 2 4 4 3 5 3" xfId="22909" xr:uid="{00000000-0005-0000-0000-0000EE440000}"/>
    <cellStyle name="Normal 4 2 4 4 3 5 4" xfId="33335" xr:uid="{00000000-0005-0000-0000-0000EF440000}"/>
    <cellStyle name="Normal 4 2 4 4 3 5 5" xfId="15507" xr:uid="{00000000-0005-0000-0000-0000F0440000}"/>
    <cellStyle name="Normal 4 2 4 4 3 6" xfId="3416" xr:uid="{00000000-0005-0000-0000-0000F1440000}"/>
    <cellStyle name="Normal 4 2 4 4 3 6 2" xfId="36195" xr:uid="{00000000-0005-0000-0000-0000F2440000}"/>
    <cellStyle name="Normal 4 2 4 4 3 6 3" xfId="21353" xr:uid="{00000000-0005-0000-0000-0000F3440000}"/>
    <cellStyle name="Normal 4 2 4 4 3 7" xfId="7959" xr:uid="{00000000-0005-0000-0000-0000F4440000}"/>
    <cellStyle name="Normal 4 2 4 4 3 7 2" xfId="39305" xr:uid="{00000000-0005-0000-0000-0000F5440000}"/>
    <cellStyle name="Normal 4 2 4 4 3 7 3" xfId="25895" xr:uid="{00000000-0005-0000-0000-0000F6440000}"/>
    <cellStyle name="Normal 4 2 4 4 3 8" xfId="18493" xr:uid="{00000000-0005-0000-0000-0000F7440000}"/>
    <cellStyle name="Normal 4 2 4 4 3 9" xfId="31779" xr:uid="{00000000-0005-0000-0000-0000F8440000}"/>
    <cellStyle name="Normal 4 2 4 4 4" xfId="637" xr:uid="{00000000-0005-0000-0000-0000F9440000}"/>
    <cellStyle name="Normal 4 2 4 4 4 10" xfId="14077" xr:uid="{00000000-0005-0000-0000-0000FA440000}"/>
    <cellStyle name="Normal 4 2 4 4 4 2" xfId="1071" xr:uid="{00000000-0005-0000-0000-0000FB440000}"/>
    <cellStyle name="Normal 4 2 4 4 4 2 2" xfId="3107" xr:uid="{00000000-0005-0000-0000-0000FC440000}"/>
    <cellStyle name="Normal 4 2 4 4 4 2 2 2" xfId="7524" xr:uid="{00000000-0005-0000-0000-0000FD440000}"/>
    <cellStyle name="Normal 4 2 4 4 4 2 2 2 2" xfId="13557" xr:uid="{00000000-0005-0000-0000-0000FE440000}"/>
    <cellStyle name="Normal 4 2 4 4 4 2 2 2 2 2" xfId="44842" xr:uid="{00000000-0005-0000-0000-0000FF440000}"/>
    <cellStyle name="Normal 4 2 4 4 4 2 2 2 2 3" xfId="31432" xr:uid="{00000000-0005-0000-0000-000000450000}"/>
    <cellStyle name="Normal 4 2 4 4 4 2 2 2 3" xfId="38870" xr:uid="{00000000-0005-0000-0000-000001450000}"/>
    <cellStyle name="Normal 4 2 4 4 4 2 2 2 4" xfId="25460" xr:uid="{00000000-0005-0000-0000-000002450000}"/>
    <cellStyle name="Normal 4 2 4 4 4 2 2 3" xfId="10510" xr:uid="{00000000-0005-0000-0000-000003450000}"/>
    <cellStyle name="Normal 4 2 4 4 4 2 2 3 2" xfId="41856" xr:uid="{00000000-0005-0000-0000-000004450000}"/>
    <cellStyle name="Normal 4 2 4 4 4 2 2 3 3" xfId="28446" xr:uid="{00000000-0005-0000-0000-000005450000}"/>
    <cellStyle name="Normal 4 2 4 4 4 2 2 4" xfId="21044" xr:uid="{00000000-0005-0000-0000-000006450000}"/>
    <cellStyle name="Normal 4 2 4 4 4 2 2 5" xfId="35886" xr:uid="{00000000-0005-0000-0000-000007450000}"/>
    <cellStyle name="Normal 4 2 4 4 4 2 2 6" xfId="18058" xr:uid="{00000000-0005-0000-0000-000008450000}"/>
    <cellStyle name="Normal 4 2 4 4 4 2 3" xfId="5532" xr:uid="{00000000-0005-0000-0000-000009450000}"/>
    <cellStyle name="Normal 4 2 4 4 4 2 3 2" xfId="11566" xr:uid="{00000000-0005-0000-0000-00000A450000}"/>
    <cellStyle name="Normal 4 2 4 4 4 2 3 2 2" xfId="42851" xr:uid="{00000000-0005-0000-0000-00000B450000}"/>
    <cellStyle name="Normal 4 2 4 4 4 2 3 2 3" xfId="29441" xr:uid="{00000000-0005-0000-0000-00000C450000}"/>
    <cellStyle name="Normal 4 2 4 4 4 2 3 3" xfId="23469" xr:uid="{00000000-0005-0000-0000-00000D450000}"/>
    <cellStyle name="Normal 4 2 4 4 4 2 3 4" xfId="33895" xr:uid="{00000000-0005-0000-0000-00000E450000}"/>
    <cellStyle name="Normal 4 2 4 4 4 2 3 5" xfId="16067" xr:uid="{00000000-0005-0000-0000-00000F450000}"/>
    <cellStyle name="Normal 4 2 4 4 4 2 4" xfId="4537" xr:uid="{00000000-0005-0000-0000-000010450000}"/>
    <cellStyle name="Normal 4 2 4 4 4 2 4 2" xfId="37316" xr:uid="{00000000-0005-0000-0000-000011450000}"/>
    <cellStyle name="Normal 4 2 4 4 4 2 4 3" xfId="22474" xr:uid="{00000000-0005-0000-0000-000012450000}"/>
    <cellStyle name="Normal 4 2 4 4 4 2 5" xfId="8519" xr:uid="{00000000-0005-0000-0000-000013450000}"/>
    <cellStyle name="Normal 4 2 4 4 4 2 5 2" xfId="39865" xr:uid="{00000000-0005-0000-0000-000014450000}"/>
    <cellStyle name="Normal 4 2 4 4 4 2 5 3" xfId="26455" xr:uid="{00000000-0005-0000-0000-000015450000}"/>
    <cellStyle name="Normal 4 2 4 4 4 2 6" xfId="19053" xr:uid="{00000000-0005-0000-0000-000016450000}"/>
    <cellStyle name="Normal 4 2 4 4 4 2 7" xfId="32900" xr:uid="{00000000-0005-0000-0000-000017450000}"/>
    <cellStyle name="Normal 4 2 4 4 4 2 8" xfId="15072" xr:uid="{00000000-0005-0000-0000-000018450000}"/>
    <cellStyle name="Normal 4 2 4 4 4 3" xfId="1676" xr:uid="{00000000-0005-0000-0000-000019450000}"/>
    <cellStyle name="Normal 4 2 4 4 4 3 2" xfId="2673" xr:uid="{00000000-0005-0000-0000-00001A450000}"/>
    <cellStyle name="Normal 4 2 4 4 4 3 2 2" xfId="7090" xr:uid="{00000000-0005-0000-0000-00001B450000}"/>
    <cellStyle name="Normal 4 2 4 4 4 3 2 2 2" xfId="13123" xr:uid="{00000000-0005-0000-0000-00001C450000}"/>
    <cellStyle name="Normal 4 2 4 4 4 3 2 2 2 2" xfId="44408" xr:uid="{00000000-0005-0000-0000-00001D450000}"/>
    <cellStyle name="Normal 4 2 4 4 4 3 2 2 2 3" xfId="30998" xr:uid="{00000000-0005-0000-0000-00001E450000}"/>
    <cellStyle name="Normal 4 2 4 4 4 3 2 2 3" xfId="38436" xr:uid="{00000000-0005-0000-0000-00001F450000}"/>
    <cellStyle name="Normal 4 2 4 4 4 3 2 2 4" xfId="25026" xr:uid="{00000000-0005-0000-0000-000020450000}"/>
    <cellStyle name="Normal 4 2 4 4 4 3 2 3" xfId="10076" xr:uid="{00000000-0005-0000-0000-000021450000}"/>
    <cellStyle name="Normal 4 2 4 4 4 3 2 3 2" xfId="41422" xr:uid="{00000000-0005-0000-0000-000022450000}"/>
    <cellStyle name="Normal 4 2 4 4 4 3 2 3 3" xfId="28012" xr:uid="{00000000-0005-0000-0000-000023450000}"/>
    <cellStyle name="Normal 4 2 4 4 4 3 2 4" xfId="20610" xr:uid="{00000000-0005-0000-0000-000024450000}"/>
    <cellStyle name="Normal 4 2 4 4 4 3 2 5" xfId="35452" xr:uid="{00000000-0005-0000-0000-000025450000}"/>
    <cellStyle name="Normal 4 2 4 4 4 3 2 6" xfId="17624" xr:uid="{00000000-0005-0000-0000-000026450000}"/>
    <cellStyle name="Normal 4 2 4 4 4 3 3" xfId="6094" xr:uid="{00000000-0005-0000-0000-000027450000}"/>
    <cellStyle name="Normal 4 2 4 4 4 3 3 2" xfId="12127" xr:uid="{00000000-0005-0000-0000-000028450000}"/>
    <cellStyle name="Normal 4 2 4 4 4 3 3 2 2" xfId="43412" xr:uid="{00000000-0005-0000-0000-000029450000}"/>
    <cellStyle name="Normal 4 2 4 4 4 3 3 2 3" xfId="30002" xr:uid="{00000000-0005-0000-0000-00002A450000}"/>
    <cellStyle name="Normal 4 2 4 4 4 3 3 3" xfId="24030" xr:uid="{00000000-0005-0000-0000-00002B450000}"/>
    <cellStyle name="Normal 4 2 4 4 4 3 3 4" xfId="34456" xr:uid="{00000000-0005-0000-0000-00002C450000}"/>
    <cellStyle name="Normal 4 2 4 4 4 3 3 5" xfId="16628" xr:uid="{00000000-0005-0000-0000-00002D450000}"/>
    <cellStyle name="Normal 4 2 4 4 4 3 4" xfId="4103" xr:uid="{00000000-0005-0000-0000-00002E450000}"/>
    <cellStyle name="Normal 4 2 4 4 4 3 4 2" xfId="36882" xr:uid="{00000000-0005-0000-0000-00002F450000}"/>
    <cellStyle name="Normal 4 2 4 4 4 3 4 3" xfId="22040" xr:uid="{00000000-0005-0000-0000-000030450000}"/>
    <cellStyle name="Normal 4 2 4 4 4 3 5" xfId="9080" xr:uid="{00000000-0005-0000-0000-000031450000}"/>
    <cellStyle name="Normal 4 2 4 4 4 3 5 2" xfId="40426" xr:uid="{00000000-0005-0000-0000-000032450000}"/>
    <cellStyle name="Normal 4 2 4 4 4 3 5 3" xfId="27016" xr:uid="{00000000-0005-0000-0000-000033450000}"/>
    <cellStyle name="Normal 4 2 4 4 4 3 6" xfId="19614" xr:uid="{00000000-0005-0000-0000-000034450000}"/>
    <cellStyle name="Normal 4 2 4 4 4 3 7" xfId="32466" xr:uid="{00000000-0005-0000-0000-000035450000}"/>
    <cellStyle name="Normal 4 2 4 4 4 3 8" xfId="14638" xr:uid="{00000000-0005-0000-0000-000036450000}"/>
    <cellStyle name="Normal 4 2 4 4 4 4" xfId="2111" xr:uid="{00000000-0005-0000-0000-000037450000}"/>
    <cellStyle name="Normal 4 2 4 4 4 4 2" xfId="6529" xr:uid="{00000000-0005-0000-0000-000038450000}"/>
    <cellStyle name="Normal 4 2 4 4 4 4 2 2" xfId="12562" xr:uid="{00000000-0005-0000-0000-000039450000}"/>
    <cellStyle name="Normal 4 2 4 4 4 4 2 2 2" xfId="43847" xr:uid="{00000000-0005-0000-0000-00003A450000}"/>
    <cellStyle name="Normal 4 2 4 4 4 4 2 2 3" xfId="30437" xr:uid="{00000000-0005-0000-0000-00003B450000}"/>
    <cellStyle name="Normal 4 2 4 4 4 4 2 3" xfId="37875" xr:uid="{00000000-0005-0000-0000-00003C450000}"/>
    <cellStyle name="Normal 4 2 4 4 4 4 2 4" xfId="24465" xr:uid="{00000000-0005-0000-0000-00003D450000}"/>
    <cellStyle name="Normal 4 2 4 4 4 4 3" xfId="9515" xr:uid="{00000000-0005-0000-0000-00003E450000}"/>
    <cellStyle name="Normal 4 2 4 4 4 4 3 2" xfId="40861" xr:uid="{00000000-0005-0000-0000-00003F450000}"/>
    <cellStyle name="Normal 4 2 4 4 4 4 3 3" xfId="27451" xr:uid="{00000000-0005-0000-0000-000040450000}"/>
    <cellStyle name="Normal 4 2 4 4 4 4 4" xfId="20049" xr:uid="{00000000-0005-0000-0000-000041450000}"/>
    <cellStyle name="Normal 4 2 4 4 4 4 5" xfId="34891" xr:uid="{00000000-0005-0000-0000-000042450000}"/>
    <cellStyle name="Normal 4 2 4 4 4 4 6" xfId="17063" xr:uid="{00000000-0005-0000-0000-000043450000}"/>
    <cellStyle name="Normal 4 2 4 4 4 5" xfId="5098" xr:uid="{00000000-0005-0000-0000-000044450000}"/>
    <cellStyle name="Normal 4 2 4 4 4 5 2" xfId="11133" xr:uid="{00000000-0005-0000-0000-000045450000}"/>
    <cellStyle name="Normal 4 2 4 4 4 5 2 2" xfId="42418" xr:uid="{00000000-0005-0000-0000-000046450000}"/>
    <cellStyle name="Normal 4 2 4 4 4 5 2 3" xfId="29008" xr:uid="{00000000-0005-0000-0000-000047450000}"/>
    <cellStyle name="Normal 4 2 4 4 4 5 3" xfId="23035" xr:uid="{00000000-0005-0000-0000-000048450000}"/>
    <cellStyle name="Normal 4 2 4 4 4 5 4" xfId="33461" xr:uid="{00000000-0005-0000-0000-000049450000}"/>
    <cellStyle name="Normal 4 2 4 4 4 5 5" xfId="15633" xr:uid="{00000000-0005-0000-0000-00004A450000}"/>
    <cellStyle name="Normal 4 2 4 4 4 6" xfId="3542" xr:uid="{00000000-0005-0000-0000-00004B450000}"/>
    <cellStyle name="Normal 4 2 4 4 4 6 2" xfId="36321" xr:uid="{00000000-0005-0000-0000-00004C450000}"/>
    <cellStyle name="Normal 4 2 4 4 4 6 3" xfId="21479" xr:uid="{00000000-0005-0000-0000-00004D450000}"/>
    <cellStyle name="Normal 4 2 4 4 4 7" xfId="8085" xr:uid="{00000000-0005-0000-0000-00004E450000}"/>
    <cellStyle name="Normal 4 2 4 4 4 7 2" xfId="39431" xr:uid="{00000000-0005-0000-0000-00004F450000}"/>
    <cellStyle name="Normal 4 2 4 4 4 7 3" xfId="26021" xr:uid="{00000000-0005-0000-0000-000050450000}"/>
    <cellStyle name="Normal 4 2 4 4 4 8" xfId="18619" xr:uid="{00000000-0005-0000-0000-000051450000}"/>
    <cellStyle name="Normal 4 2 4 4 4 9" xfId="31905" xr:uid="{00000000-0005-0000-0000-000052450000}"/>
    <cellStyle name="Normal 4 2 4 4 5" xfId="289" xr:uid="{00000000-0005-0000-0000-000053450000}"/>
    <cellStyle name="Normal 4 2 4 4 5 2" xfId="1344" xr:uid="{00000000-0005-0000-0000-000054450000}"/>
    <cellStyle name="Normal 4 2 4 4 5 2 2" xfId="5762" xr:uid="{00000000-0005-0000-0000-000055450000}"/>
    <cellStyle name="Normal 4 2 4 4 5 2 2 2" xfId="11795" xr:uid="{00000000-0005-0000-0000-000056450000}"/>
    <cellStyle name="Normal 4 2 4 4 5 2 2 2 2" xfId="43080" xr:uid="{00000000-0005-0000-0000-000057450000}"/>
    <cellStyle name="Normal 4 2 4 4 5 2 2 2 3" xfId="29670" xr:uid="{00000000-0005-0000-0000-000058450000}"/>
    <cellStyle name="Normal 4 2 4 4 5 2 2 3" xfId="37419" xr:uid="{00000000-0005-0000-0000-000059450000}"/>
    <cellStyle name="Normal 4 2 4 4 5 2 2 4" xfId="23698" xr:uid="{00000000-0005-0000-0000-00005A450000}"/>
    <cellStyle name="Normal 4 2 4 4 5 2 3" xfId="8748" xr:uid="{00000000-0005-0000-0000-00005B450000}"/>
    <cellStyle name="Normal 4 2 4 4 5 2 3 2" xfId="40094" xr:uid="{00000000-0005-0000-0000-00005C450000}"/>
    <cellStyle name="Normal 4 2 4 4 5 2 3 3" xfId="26684" xr:uid="{00000000-0005-0000-0000-00005D450000}"/>
    <cellStyle name="Normal 4 2 4 4 5 2 4" xfId="19282" xr:uid="{00000000-0005-0000-0000-00005E450000}"/>
    <cellStyle name="Normal 4 2 4 4 5 2 5" xfId="34124" xr:uid="{00000000-0005-0000-0000-00005F450000}"/>
    <cellStyle name="Normal 4 2 4 4 5 2 6" xfId="16296" xr:uid="{00000000-0005-0000-0000-000060450000}"/>
    <cellStyle name="Normal 4 2 4 4 5 3" xfId="2341" xr:uid="{00000000-0005-0000-0000-000061450000}"/>
    <cellStyle name="Normal 4 2 4 4 5 3 2" xfId="6758" xr:uid="{00000000-0005-0000-0000-000062450000}"/>
    <cellStyle name="Normal 4 2 4 4 5 3 2 2" xfId="12791" xr:uid="{00000000-0005-0000-0000-000063450000}"/>
    <cellStyle name="Normal 4 2 4 4 5 3 2 2 2" xfId="44076" xr:uid="{00000000-0005-0000-0000-000064450000}"/>
    <cellStyle name="Normal 4 2 4 4 5 3 2 2 3" xfId="30666" xr:uid="{00000000-0005-0000-0000-000065450000}"/>
    <cellStyle name="Normal 4 2 4 4 5 3 2 3" xfId="38104" xr:uid="{00000000-0005-0000-0000-000066450000}"/>
    <cellStyle name="Normal 4 2 4 4 5 3 2 4" xfId="24694" xr:uid="{00000000-0005-0000-0000-000067450000}"/>
    <cellStyle name="Normal 4 2 4 4 5 3 3" xfId="9744" xr:uid="{00000000-0005-0000-0000-000068450000}"/>
    <cellStyle name="Normal 4 2 4 4 5 3 3 2" xfId="41090" xr:uid="{00000000-0005-0000-0000-000069450000}"/>
    <cellStyle name="Normal 4 2 4 4 5 3 3 3" xfId="27680" xr:uid="{00000000-0005-0000-0000-00006A450000}"/>
    <cellStyle name="Normal 4 2 4 4 5 3 4" xfId="20278" xr:uid="{00000000-0005-0000-0000-00006B450000}"/>
    <cellStyle name="Normal 4 2 4 4 5 3 5" xfId="35120" xr:uid="{00000000-0005-0000-0000-00006C450000}"/>
    <cellStyle name="Normal 4 2 4 4 5 3 6" xfId="17292" xr:uid="{00000000-0005-0000-0000-00006D450000}"/>
    <cellStyle name="Normal 4 2 4 4 5 4" xfId="4766" xr:uid="{00000000-0005-0000-0000-00006E450000}"/>
    <cellStyle name="Normal 4 2 4 4 5 4 2" xfId="10800" xr:uid="{00000000-0005-0000-0000-00006F450000}"/>
    <cellStyle name="Normal 4 2 4 4 5 4 2 2" xfId="42087" xr:uid="{00000000-0005-0000-0000-000070450000}"/>
    <cellStyle name="Normal 4 2 4 4 5 4 2 3" xfId="28677" xr:uid="{00000000-0005-0000-0000-000071450000}"/>
    <cellStyle name="Normal 4 2 4 4 5 4 3" xfId="22703" xr:uid="{00000000-0005-0000-0000-000072450000}"/>
    <cellStyle name="Normal 4 2 4 4 5 4 4" xfId="33129" xr:uid="{00000000-0005-0000-0000-000073450000}"/>
    <cellStyle name="Normal 4 2 4 4 5 4 5" xfId="15301" xr:uid="{00000000-0005-0000-0000-000074450000}"/>
    <cellStyle name="Normal 4 2 4 4 5 5" xfId="3771" xr:uid="{00000000-0005-0000-0000-000075450000}"/>
    <cellStyle name="Normal 4 2 4 4 5 5 2" xfId="36550" xr:uid="{00000000-0005-0000-0000-000076450000}"/>
    <cellStyle name="Normal 4 2 4 4 5 5 3" xfId="21708" xr:uid="{00000000-0005-0000-0000-000077450000}"/>
    <cellStyle name="Normal 4 2 4 4 5 6" xfId="7753" xr:uid="{00000000-0005-0000-0000-000078450000}"/>
    <cellStyle name="Normal 4 2 4 4 5 6 2" xfId="39099" xr:uid="{00000000-0005-0000-0000-000079450000}"/>
    <cellStyle name="Normal 4 2 4 4 5 6 3" xfId="25689" xr:uid="{00000000-0005-0000-0000-00007A450000}"/>
    <cellStyle name="Normal 4 2 4 4 5 7" xfId="18287" xr:uid="{00000000-0005-0000-0000-00007B450000}"/>
    <cellStyle name="Normal 4 2 4 4 5 8" xfId="32134" xr:uid="{00000000-0005-0000-0000-00007C450000}"/>
    <cellStyle name="Normal 4 2 4 4 5 9" xfId="14306" xr:uid="{00000000-0005-0000-0000-00007D450000}"/>
    <cellStyle name="Normal 4 2 4 4 6" xfId="739" xr:uid="{00000000-0005-0000-0000-00007E450000}"/>
    <cellStyle name="Normal 4 2 4 4 6 2" xfId="2775" xr:uid="{00000000-0005-0000-0000-00007F450000}"/>
    <cellStyle name="Normal 4 2 4 4 6 2 2" xfId="7192" xr:uid="{00000000-0005-0000-0000-000080450000}"/>
    <cellStyle name="Normal 4 2 4 4 6 2 2 2" xfId="13225" xr:uid="{00000000-0005-0000-0000-000081450000}"/>
    <cellStyle name="Normal 4 2 4 4 6 2 2 2 2" xfId="44510" xr:uid="{00000000-0005-0000-0000-000082450000}"/>
    <cellStyle name="Normal 4 2 4 4 6 2 2 2 3" xfId="31100" xr:uid="{00000000-0005-0000-0000-000083450000}"/>
    <cellStyle name="Normal 4 2 4 4 6 2 2 3" xfId="38538" xr:uid="{00000000-0005-0000-0000-000084450000}"/>
    <cellStyle name="Normal 4 2 4 4 6 2 2 4" xfId="25128" xr:uid="{00000000-0005-0000-0000-000085450000}"/>
    <cellStyle name="Normal 4 2 4 4 6 2 3" xfId="10178" xr:uid="{00000000-0005-0000-0000-000086450000}"/>
    <cellStyle name="Normal 4 2 4 4 6 2 3 2" xfId="41524" xr:uid="{00000000-0005-0000-0000-000087450000}"/>
    <cellStyle name="Normal 4 2 4 4 6 2 3 3" xfId="28114" xr:uid="{00000000-0005-0000-0000-000088450000}"/>
    <cellStyle name="Normal 4 2 4 4 6 2 4" xfId="20712" xr:uid="{00000000-0005-0000-0000-000089450000}"/>
    <cellStyle name="Normal 4 2 4 4 6 2 5" xfId="35554" xr:uid="{00000000-0005-0000-0000-00008A450000}"/>
    <cellStyle name="Normal 4 2 4 4 6 2 6" xfId="17726" xr:uid="{00000000-0005-0000-0000-00008B450000}"/>
    <cellStyle name="Normal 4 2 4 4 6 3" xfId="5200" xr:uid="{00000000-0005-0000-0000-00008C450000}"/>
    <cellStyle name="Normal 4 2 4 4 6 3 2" xfId="11235" xr:uid="{00000000-0005-0000-0000-00008D450000}"/>
    <cellStyle name="Normal 4 2 4 4 6 3 2 2" xfId="42520" xr:uid="{00000000-0005-0000-0000-00008E450000}"/>
    <cellStyle name="Normal 4 2 4 4 6 3 2 3" xfId="29110" xr:uid="{00000000-0005-0000-0000-00008F450000}"/>
    <cellStyle name="Normal 4 2 4 4 6 3 3" xfId="23137" xr:uid="{00000000-0005-0000-0000-000090450000}"/>
    <cellStyle name="Normal 4 2 4 4 6 3 4" xfId="33563" xr:uid="{00000000-0005-0000-0000-000091450000}"/>
    <cellStyle name="Normal 4 2 4 4 6 3 5" xfId="15735" xr:uid="{00000000-0005-0000-0000-000092450000}"/>
    <cellStyle name="Normal 4 2 4 4 6 4" xfId="4205" xr:uid="{00000000-0005-0000-0000-000093450000}"/>
    <cellStyle name="Normal 4 2 4 4 6 4 2" xfId="36984" xr:uid="{00000000-0005-0000-0000-000094450000}"/>
    <cellStyle name="Normal 4 2 4 4 6 4 3" xfId="22142" xr:uid="{00000000-0005-0000-0000-000095450000}"/>
    <cellStyle name="Normal 4 2 4 4 6 5" xfId="8187" xr:uid="{00000000-0005-0000-0000-000096450000}"/>
    <cellStyle name="Normal 4 2 4 4 6 5 2" xfId="39533" xr:uid="{00000000-0005-0000-0000-000097450000}"/>
    <cellStyle name="Normal 4 2 4 4 6 5 3" xfId="26123" xr:uid="{00000000-0005-0000-0000-000098450000}"/>
    <cellStyle name="Normal 4 2 4 4 6 6" xfId="18721" xr:uid="{00000000-0005-0000-0000-000099450000}"/>
    <cellStyle name="Normal 4 2 4 4 6 7" xfId="32568" xr:uid="{00000000-0005-0000-0000-00009A450000}"/>
    <cellStyle name="Normal 4 2 4 4 6 8" xfId="14740" xr:uid="{00000000-0005-0000-0000-00009B450000}"/>
    <cellStyle name="Normal 4 2 4 4 7" xfId="1242" xr:uid="{00000000-0005-0000-0000-00009C450000}"/>
    <cellStyle name="Normal 4 2 4 4 7 2" xfId="2239" xr:uid="{00000000-0005-0000-0000-00009D450000}"/>
    <cellStyle name="Normal 4 2 4 4 7 2 2" xfId="6656" xr:uid="{00000000-0005-0000-0000-00009E450000}"/>
    <cellStyle name="Normal 4 2 4 4 7 2 2 2" xfId="12689" xr:uid="{00000000-0005-0000-0000-00009F450000}"/>
    <cellStyle name="Normal 4 2 4 4 7 2 2 2 2" xfId="43974" xr:uid="{00000000-0005-0000-0000-0000A0450000}"/>
    <cellStyle name="Normal 4 2 4 4 7 2 2 2 3" xfId="30564" xr:uid="{00000000-0005-0000-0000-0000A1450000}"/>
    <cellStyle name="Normal 4 2 4 4 7 2 2 3" xfId="38002" xr:uid="{00000000-0005-0000-0000-0000A2450000}"/>
    <cellStyle name="Normal 4 2 4 4 7 2 2 4" xfId="24592" xr:uid="{00000000-0005-0000-0000-0000A3450000}"/>
    <cellStyle name="Normal 4 2 4 4 7 2 3" xfId="9642" xr:uid="{00000000-0005-0000-0000-0000A4450000}"/>
    <cellStyle name="Normal 4 2 4 4 7 2 3 2" xfId="40988" xr:uid="{00000000-0005-0000-0000-0000A5450000}"/>
    <cellStyle name="Normal 4 2 4 4 7 2 3 3" xfId="27578" xr:uid="{00000000-0005-0000-0000-0000A6450000}"/>
    <cellStyle name="Normal 4 2 4 4 7 2 4" xfId="20176" xr:uid="{00000000-0005-0000-0000-0000A7450000}"/>
    <cellStyle name="Normal 4 2 4 4 7 2 5" xfId="35018" xr:uid="{00000000-0005-0000-0000-0000A8450000}"/>
    <cellStyle name="Normal 4 2 4 4 7 2 6" xfId="17190" xr:uid="{00000000-0005-0000-0000-0000A9450000}"/>
    <cellStyle name="Normal 4 2 4 4 7 3" xfId="5660" xr:uid="{00000000-0005-0000-0000-0000AA450000}"/>
    <cellStyle name="Normal 4 2 4 4 7 3 2" xfId="11693" xr:uid="{00000000-0005-0000-0000-0000AB450000}"/>
    <cellStyle name="Normal 4 2 4 4 7 3 2 2" xfId="42978" xr:uid="{00000000-0005-0000-0000-0000AC450000}"/>
    <cellStyle name="Normal 4 2 4 4 7 3 2 3" xfId="29568" xr:uid="{00000000-0005-0000-0000-0000AD450000}"/>
    <cellStyle name="Normal 4 2 4 4 7 3 3" xfId="23596" xr:uid="{00000000-0005-0000-0000-0000AE450000}"/>
    <cellStyle name="Normal 4 2 4 4 7 3 4" xfId="34022" xr:uid="{00000000-0005-0000-0000-0000AF450000}"/>
    <cellStyle name="Normal 4 2 4 4 7 3 5" xfId="16194" xr:uid="{00000000-0005-0000-0000-0000B0450000}"/>
    <cellStyle name="Normal 4 2 4 4 7 4" xfId="3669" xr:uid="{00000000-0005-0000-0000-0000B1450000}"/>
    <cellStyle name="Normal 4 2 4 4 7 4 2" xfId="36448" xr:uid="{00000000-0005-0000-0000-0000B2450000}"/>
    <cellStyle name="Normal 4 2 4 4 7 4 3" xfId="21606" xr:uid="{00000000-0005-0000-0000-0000B3450000}"/>
    <cellStyle name="Normal 4 2 4 4 7 5" xfId="8646" xr:uid="{00000000-0005-0000-0000-0000B4450000}"/>
    <cellStyle name="Normal 4 2 4 4 7 5 2" xfId="39992" xr:uid="{00000000-0005-0000-0000-0000B5450000}"/>
    <cellStyle name="Normal 4 2 4 4 7 5 3" xfId="26582" xr:uid="{00000000-0005-0000-0000-0000B6450000}"/>
    <cellStyle name="Normal 4 2 4 4 7 6" xfId="19180" xr:uid="{00000000-0005-0000-0000-0000B7450000}"/>
    <cellStyle name="Normal 4 2 4 4 7 7" xfId="32032" xr:uid="{00000000-0005-0000-0000-0000B8450000}"/>
    <cellStyle name="Normal 4 2 4 4 7 8" xfId="14204" xr:uid="{00000000-0005-0000-0000-0000B9450000}"/>
    <cellStyle name="Normal 4 2 4 4 8" xfId="1779" xr:uid="{00000000-0005-0000-0000-0000BA450000}"/>
    <cellStyle name="Normal 4 2 4 4 8 2" xfId="6197" xr:uid="{00000000-0005-0000-0000-0000BB450000}"/>
    <cellStyle name="Normal 4 2 4 4 8 2 2" xfId="12230" xr:uid="{00000000-0005-0000-0000-0000BC450000}"/>
    <cellStyle name="Normal 4 2 4 4 8 2 2 2" xfId="43515" xr:uid="{00000000-0005-0000-0000-0000BD450000}"/>
    <cellStyle name="Normal 4 2 4 4 8 2 2 3" xfId="30105" xr:uid="{00000000-0005-0000-0000-0000BE450000}"/>
    <cellStyle name="Normal 4 2 4 4 8 2 3" xfId="37543" xr:uid="{00000000-0005-0000-0000-0000BF450000}"/>
    <cellStyle name="Normal 4 2 4 4 8 2 4" xfId="24133" xr:uid="{00000000-0005-0000-0000-0000C0450000}"/>
    <cellStyle name="Normal 4 2 4 4 8 3" xfId="9183" xr:uid="{00000000-0005-0000-0000-0000C1450000}"/>
    <cellStyle name="Normal 4 2 4 4 8 3 2" xfId="40529" xr:uid="{00000000-0005-0000-0000-0000C2450000}"/>
    <cellStyle name="Normal 4 2 4 4 8 3 3" xfId="27119" xr:uid="{00000000-0005-0000-0000-0000C3450000}"/>
    <cellStyle name="Normal 4 2 4 4 8 4" xfId="19717" xr:uid="{00000000-0005-0000-0000-0000C4450000}"/>
    <cellStyle name="Normal 4 2 4 4 8 5" xfId="34559" xr:uid="{00000000-0005-0000-0000-0000C5450000}"/>
    <cellStyle name="Normal 4 2 4 4 8 6" xfId="16731" xr:uid="{00000000-0005-0000-0000-0000C6450000}"/>
    <cellStyle name="Normal 4 2 4 4 9" xfId="4664" xr:uid="{00000000-0005-0000-0000-0000C7450000}"/>
    <cellStyle name="Normal 4 2 4 4 9 2" xfId="10698" xr:uid="{00000000-0005-0000-0000-0000C8450000}"/>
    <cellStyle name="Normal 4 2 4 4 9 2 2" xfId="41985" xr:uid="{00000000-0005-0000-0000-0000C9450000}"/>
    <cellStyle name="Normal 4 2 4 4 9 2 3" xfId="28575" xr:uid="{00000000-0005-0000-0000-0000CA450000}"/>
    <cellStyle name="Normal 4 2 4 4 9 3" xfId="22601" xr:uid="{00000000-0005-0000-0000-0000CB450000}"/>
    <cellStyle name="Normal 4 2 4 4 9 4" xfId="33027" xr:uid="{00000000-0005-0000-0000-0000CC450000}"/>
    <cellStyle name="Normal 4 2 4 4 9 5" xfId="15199" xr:uid="{00000000-0005-0000-0000-0000CD450000}"/>
    <cellStyle name="Normal 4 2 4 5" xfId="211" xr:uid="{00000000-0005-0000-0000-0000CE450000}"/>
    <cellStyle name="Normal 4 2 4 5 10" xfId="3234" xr:uid="{00000000-0005-0000-0000-0000CF450000}"/>
    <cellStyle name="Normal 4 2 4 5 10 2" xfId="36013" xr:uid="{00000000-0005-0000-0000-0000D0450000}"/>
    <cellStyle name="Normal 4 2 4 5 10 3" xfId="21171" xr:uid="{00000000-0005-0000-0000-0000D1450000}"/>
    <cellStyle name="Normal 4 2 4 5 11" xfId="7675" xr:uid="{00000000-0005-0000-0000-0000D2450000}"/>
    <cellStyle name="Normal 4 2 4 5 11 2" xfId="39021" xr:uid="{00000000-0005-0000-0000-0000D3450000}"/>
    <cellStyle name="Normal 4 2 4 5 11 3" xfId="25611" xr:uid="{00000000-0005-0000-0000-0000D4450000}"/>
    <cellStyle name="Normal 4 2 4 5 12" xfId="18209" xr:uid="{00000000-0005-0000-0000-0000D5450000}"/>
    <cellStyle name="Normal 4 2 4 5 13" xfId="31597" xr:uid="{00000000-0005-0000-0000-0000D6450000}"/>
    <cellStyle name="Normal 4 2 4 5 14" xfId="13769" xr:uid="{00000000-0005-0000-0000-0000D7450000}"/>
    <cellStyle name="Normal 4 2 4 5 2" xfId="433" xr:uid="{00000000-0005-0000-0000-0000D8450000}"/>
    <cellStyle name="Normal 4 2 4 5 2 10" xfId="13873" xr:uid="{00000000-0005-0000-0000-0000D9450000}"/>
    <cellStyle name="Normal 4 2 4 5 2 2" xfId="867" xr:uid="{00000000-0005-0000-0000-0000DA450000}"/>
    <cellStyle name="Normal 4 2 4 5 2 2 2" xfId="2903" xr:uid="{00000000-0005-0000-0000-0000DB450000}"/>
    <cellStyle name="Normal 4 2 4 5 2 2 2 2" xfId="7320" xr:uid="{00000000-0005-0000-0000-0000DC450000}"/>
    <cellStyle name="Normal 4 2 4 5 2 2 2 2 2" xfId="13353" xr:uid="{00000000-0005-0000-0000-0000DD450000}"/>
    <cellStyle name="Normal 4 2 4 5 2 2 2 2 2 2" xfId="44638" xr:uid="{00000000-0005-0000-0000-0000DE450000}"/>
    <cellStyle name="Normal 4 2 4 5 2 2 2 2 2 3" xfId="31228" xr:uid="{00000000-0005-0000-0000-0000DF450000}"/>
    <cellStyle name="Normal 4 2 4 5 2 2 2 2 3" xfId="38666" xr:uid="{00000000-0005-0000-0000-0000E0450000}"/>
    <cellStyle name="Normal 4 2 4 5 2 2 2 2 4" xfId="25256" xr:uid="{00000000-0005-0000-0000-0000E1450000}"/>
    <cellStyle name="Normal 4 2 4 5 2 2 2 3" xfId="10306" xr:uid="{00000000-0005-0000-0000-0000E2450000}"/>
    <cellStyle name="Normal 4 2 4 5 2 2 2 3 2" xfId="41652" xr:uid="{00000000-0005-0000-0000-0000E3450000}"/>
    <cellStyle name="Normal 4 2 4 5 2 2 2 3 3" xfId="28242" xr:uid="{00000000-0005-0000-0000-0000E4450000}"/>
    <cellStyle name="Normal 4 2 4 5 2 2 2 4" xfId="20840" xr:uid="{00000000-0005-0000-0000-0000E5450000}"/>
    <cellStyle name="Normal 4 2 4 5 2 2 2 5" xfId="35682" xr:uid="{00000000-0005-0000-0000-0000E6450000}"/>
    <cellStyle name="Normal 4 2 4 5 2 2 2 6" xfId="17854" xr:uid="{00000000-0005-0000-0000-0000E7450000}"/>
    <cellStyle name="Normal 4 2 4 5 2 2 3" xfId="5328" xr:uid="{00000000-0005-0000-0000-0000E8450000}"/>
    <cellStyle name="Normal 4 2 4 5 2 2 3 2" xfId="11362" xr:uid="{00000000-0005-0000-0000-0000E9450000}"/>
    <cellStyle name="Normal 4 2 4 5 2 2 3 2 2" xfId="42647" xr:uid="{00000000-0005-0000-0000-0000EA450000}"/>
    <cellStyle name="Normal 4 2 4 5 2 2 3 2 3" xfId="29237" xr:uid="{00000000-0005-0000-0000-0000EB450000}"/>
    <cellStyle name="Normal 4 2 4 5 2 2 3 3" xfId="23265" xr:uid="{00000000-0005-0000-0000-0000EC450000}"/>
    <cellStyle name="Normal 4 2 4 5 2 2 3 4" xfId="33691" xr:uid="{00000000-0005-0000-0000-0000ED450000}"/>
    <cellStyle name="Normal 4 2 4 5 2 2 3 5" xfId="15863" xr:uid="{00000000-0005-0000-0000-0000EE450000}"/>
    <cellStyle name="Normal 4 2 4 5 2 2 4" xfId="4333" xr:uid="{00000000-0005-0000-0000-0000EF450000}"/>
    <cellStyle name="Normal 4 2 4 5 2 2 4 2" xfId="37112" xr:uid="{00000000-0005-0000-0000-0000F0450000}"/>
    <cellStyle name="Normal 4 2 4 5 2 2 4 3" xfId="22270" xr:uid="{00000000-0005-0000-0000-0000F1450000}"/>
    <cellStyle name="Normal 4 2 4 5 2 2 5" xfId="8315" xr:uid="{00000000-0005-0000-0000-0000F2450000}"/>
    <cellStyle name="Normal 4 2 4 5 2 2 5 2" xfId="39661" xr:uid="{00000000-0005-0000-0000-0000F3450000}"/>
    <cellStyle name="Normal 4 2 4 5 2 2 5 3" xfId="26251" xr:uid="{00000000-0005-0000-0000-0000F4450000}"/>
    <cellStyle name="Normal 4 2 4 5 2 2 6" xfId="18849" xr:uid="{00000000-0005-0000-0000-0000F5450000}"/>
    <cellStyle name="Normal 4 2 4 5 2 2 7" xfId="32696" xr:uid="{00000000-0005-0000-0000-0000F6450000}"/>
    <cellStyle name="Normal 4 2 4 5 2 2 8" xfId="14868" xr:uid="{00000000-0005-0000-0000-0000F7450000}"/>
    <cellStyle name="Normal 4 2 4 5 2 3" xfId="1472" xr:uid="{00000000-0005-0000-0000-0000F8450000}"/>
    <cellStyle name="Normal 4 2 4 5 2 3 2" xfId="2469" xr:uid="{00000000-0005-0000-0000-0000F9450000}"/>
    <cellStyle name="Normal 4 2 4 5 2 3 2 2" xfId="6886" xr:uid="{00000000-0005-0000-0000-0000FA450000}"/>
    <cellStyle name="Normal 4 2 4 5 2 3 2 2 2" xfId="12919" xr:uid="{00000000-0005-0000-0000-0000FB450000}"/>
    <cellStyle name="Normal 4 2 4 5 2 3 2 2 2 2" xfId="44204" xr:uid="{00000000-0005-0000-0000-0000FC450000}"/>
    <cellStyle name="Normal 4 2 4 5 2 3 2 2 2 3" xfId="30794" xr:uid="{00000000-0005-0000-0000-0000FD450000}"/>
    <cellStyle name="Normal 4 2 4 5 2 3 2 2 3" xfId="38232" xr:uid="{00000000-0005-0000-0000-0000FE450000}"/>
    <cellStyle name="Normal 4 2 4 5 2 3 2 2 4" xfId="24822" xr:uid="{00000000-0005-0000-0000-0000FF450000}"/>
    <cellStyle name="Normal 4 2 4 5 2 3 2 3" xfId="9872" xr:uid="{00000000-0005-0000-0000-000000460000}"/>
    <cellStyle name="Normal 4 2 4 5 2 3 2 3 2" xfId="41218" xr:uid="{00000000-0005-0000-0000-000001460000}"/>
    <cellStyle name="Normal 4 2 4 5 2 3 2 3 3" xfId="27808" xr:uid="{00000000-0005-0000-0000-000002460000}"/>
    <cellStyle name="Normal 4 2 4 5 2 3 2 4" xfId="20406" xr:uid="{00000000-0005-0000-0000-000003460000}"/>
    <cellStyle name="Normal 4 2 4 5 2 3 2 5" xfId="35248" xr:uid="{00000000-0005-0000-0000-000004460000}"/>
    <cellStyle name="Normal 4 2 4 5 2 3 2 6" xfId="17420" xr:uid="{00000000-0005-0000-0000-000005460000}"/>
    <cellStyle name="Normal 4 2 4 5 2 3 3" xfId="5890" xr:uid="{00000000-0005-0000-0000-000006460000}"/>
    <cellStyle name="Normal 4 2 4 5 2 3 3 2" xfId="11923" xr:uid="{00000000-0005-0000-0000-000007460000}"/>
    <cellStyle name="Normal 4 2 4 5 2 3 3 2 2" xfId="43208" xr:uid="{00000000-0005-0000-0000-000008460000}"/>
    <cellStyle name="Normal 4 2 4 5 2 3 3 2 3" xfId="29798" xr:uid="{00000000-0005-0000-0000-000009460000}"/>
    <cellStyle name="Normal 4 2 4 5 2 3 3 3" xfId="23826" xr:uid="{00000000-0005-0000-0000-00000A460000}"/>
    <cellStyle name="Normal 4 2 4 5 2 3 3 4" xfId="34252" xr:uid="{00000000-0005-0000-0000-00000B460000}"/>
    <cellStyle name="Normal 4 2 4 5 2 3 3 5" xfId="16424" xr:uid="{00000000-0005-0000-0000-00000C460000}"/>
    <cellStyle name="Normal 4 2 4 5 2 3 4" xfId="3899" xr:uid="{00000000-0005-0000-0000-00000D460000}"/>
    <cellStyle name="Normal 4 2 4 5 2 3 4 2" xfId="36678" xr:uid="{00000000-0005-0000-0000-00000E460000}"/>
    <cellStyle name="Normal 4 2 4 5 2 3 4 3" xfId="21836" xr:uid="{00000000-0005-0000-0000-00000F460000}"/>
    <cellStyle name="Normal 4 2 4 5 2 3 5" xfId="8876" xr:uid="{00000000-0005-0000-0000-000010460000}"/>
    <cellStyle name="Normal 4 2 4 5 2 3 5 2" xfId="40222" xr:uid="{00000000-0005-0000-0000-000011460000}"/>
    <cellStyle name="Normal 4 2 4 5 2 3 5 3" xfId="26812" xr:uid="{00000000-0005-0000-0000-000012460000}"/>
    <cellStyle name="Normal 4 2 4 5 2 3 6" xfId="19410" xr:uid="{00000000-0005-0000-0000-000013460000}"/>
    <cellStyle name="Normal 4 2 4 5 2 3 7" xfId="32262" xr:uid="{00000000-0005-0000-0000-000014460000}"/>
    <cellStyle name="Normal 4 2 4 5 2 3 8" xfId="14434" xr:uid="{00000000-0005-0000-0000-000015460000}"/>
    <cellStyle name="Normal 4 2 4 5 2 4" xfId="1907" xr:uid="{00000000-0005-0000-0000-000016460000}"/>
    <cellStyle name="Normal 4 2 4 5 2 4 2" xfId="6325" xr:uid="{00000000-0005-0000-0000-000017460000}"/>
    <cellStyle name="Normal 4 2 4 5 2 4 2 2" xfId="12358" xr:uid="{00000000-0005-0000-0000-000018460000}"/>
    <cellStyle name="Normal 4 2 4 5 2 4 2 2 2" xfId="43643" xr:uid="{00000000-0005-0000-0000-000019460000}"/>
    <cellStyle name="Normal 4 2 4 5 2 4 2 2 3" xfId="30233" xr:uid="{00000000-0005-0000-0000-00001A460000}"/>
    <cellStyle name="Normal 4 2 4 5 2 4 2 3" xfId="37671" xr:uid="{00000000-0005-0000-0000-00001B460000}"/>
    <cellStyle name="Normal 4 2 4 5 2 4 2 4" xfId="24261" xr:uid="{00000000-0005-0000-0000-00001C460000}"/>
    <cellStyle name="Normal 4 2 4 5 2 4 3" xfId="9311" xr:uid="{00000000-0005-0000-0000-00001D460000}"/>
    <cellStyle name="Normal 4 2 4 5 2 4 3 2" xfId="40657" xr:uid="{00000000-0005-0000-0000-00001E460000}"/>
    <cellStyle name="Normal 4 2 4 5 2 4 3 3" xfId="27247" xr:uid="{00000000-0005-0000-0000-00001F460000}"/>
    <cellStyle name="Normal 4 2 4 5 2 4 4" xfId="19845" xr:uid="{00000000-0005-0000-0000-000020460000}"/>
    <cellStyle name="Normal 4 2 4 5 2 4 5" xfId="34687" xr:uid="{00000000-0005-0000-0000-000021460000}"/>
    <cellStyle name="Normal 4 2 4 5 2 4 6" xfId="16859" xr:uid="{00000000-0005-0000-0000-000022460000}"/>
    <cellStyle name="Normal 4 2 4 5 2 5" xfId="4894" xr:uid="{00000000-0005-0000-0000-000023460000}"/>
    <cellStyle name="Normal 4 2 4 5 2 5 2" xfId="10929" xr:uid="{00000000-0005-0000-0000-000024460000}"/>
    <cellStyle name="Normal 4 2 4 5 2 5 2 2" xfId="42214" xr:uid="{00000000-0005-0000-0000-000025460000}"/>
    <cellStyle name="Normal 4 2 4 5 2 5 2 3" xfId="28804" xr:uid="{00000000-0005-0000-0000-000026460000}"/>
    <cellStyle name="Normal 4 2 4 5 2 5 3" xfId="22831" xr:uid="{00000000-0005-0000-0000-000027460000}"/>
    <cellStyle name="Normal 4 2 4 5 2 5 4" xfId="33257" xr:uid="{00000000-0005-0000-0000-000028460000}"/>
    <cellStyle name="Normal 4 2 4 5 2 5 5" xfId="15429" xr:uid="{00000000-0005-0000-0000-000029460000}"/>
    <cellStyle name="Normal 4 2 4 5 2 6" xfId="3338" xr:uid="{00000000-0005-0000-0000-00002A460000}"/>
    <cellStyle name="Normal 4 2 4 5 2 6 2" xfId="36117" xr:uid="{00000000-0005-0000-0000-00002B460000}"/>
    <cellStyle name="Normal 4 2 4 5 2 6 3" xfId="21275" xr:uid="{00000000-0005-0000-0000-00002C460000}"/>
    <cellStyle name="Normal 4 2 4 5 2 7" xfId="7881" xr:uid="{00000000-0005-0000-0000-00002D460000}"/>
    <cellStyle name="Normal 4 2 4 5 2 7 2" xfId="39227" xr:uid="{00000000-0005-0000-0000-00002E460000}"/>
    <cellStyle name="Normal 4 2 4 5 2 7 3" xfId="25817" xr:uid="{00000000-0005-0000-0000-00002F460000}"/>
    <cellStyle name="Normal 4 2 4 5 2 8" xfId="18415" xr:uid="{00000000-0005-0000-0000-000030460000}"/>
    <cellStyle name="Normal 4 2 4 5 2 9" xfId="31701" xr:uid="{00000000-0005-0000-0000-000031460000}"/>
    <cellStyle name="Normal 4 2 4 5 3" xfId="535" xr:uid="{00000000-0005-0000-0000-000032460000}"/>
    <cellStyle name="Normal 4 2 4 5 3 10" xfId="13975" xr:uid="{00000000-0005-0000-0000-000033460000}"/>
    <cellStyle name="Normal 4 2 4 5 3 2" xfId="969" xr:uid="{00000000-0005-0000-0000-000034460000}"/>
    <cellStyle name="Normal 4 2 4 5 3 2 2" xfId="3005" xr:uid="{00000000-0005-0000-0000-000035460000}"/>
    <cellStyle name="Normal 4 2 4 5 3 2 2 2" xfId="7422" xr:uid="{00000000-0005-0000-0000-000036460000}"/>
    <cellStyle name="Normal 4 2 4 5 3 2 2 2 2" xfId="13455" xr:uid="{00000000-0005-0000-0000-000037460000}"/>
    <cellStyle name="Normal 4 2 4 5 3 2 2 2 2 2" xfId="44740" xr:uid="{00000000-0005-0000-0000-000038460000}"/>
    <cellStyle name="Normal 4 2 4 5 3 2 2 2 2 3" xfId="31330" xr:uid="{00000000-0005-0000-0000-000039460000}"/>
    <cellStyle name="Normal 4 2 4 5 3 2 2 2 3" xfId="38768" xr:uid="{00000000-0005-0000-0000-00003A460000}"/>
    <cellStyle name="Normal 4 2 4 5 3 2 2 2 4" xfId="25358" xr:uid="{00000000-0005-0000-0000-00003B460000}"/>
    <cellStyle name="Normal 4 2 4 5 3 2 2 3" xfId="10408" xr:uid="{00000000-0005-0000-0000-00003C460000}"/>
    <cellStyle name="Normal 4 2 4 5 3 2 2 3 2" xfId="41754" xr:uid="{00000000-0005-0000-0000-00003D460000}"/>
    <cellStyle name="Normal 4 2 4 5 3 2 2 3 3" xfId="28344" xr:uid="{00000000-0005-0000-0000-00003E460000}"/>
    <cellStyle name="Normal 4 2 4 5 3 2 2 4" xfId="20942" xr:uid="{00000000-0005-0000-0000-00003F460000}"/>
    <cellStyle name="Normal 4 2 4 5 3 2 2 5" xfId="35784" xr:uid="{00000000-0005-0000-0000-000040460000}"/>
    <cellStyle name="Normal 4 2 4 5 3 2 2 6" xfId="17956" xr:uid="{00000000-0005-0000-0000-000041460000}"/>
    <cellStyle name="Normal 4 2 4 5 3 2 3" xfId="5430" xr:uid="{00000000-0005-0000-0000-000042460000}"/>
    <cellStyle name="Normal 4 2 4 5 3 2 3 2" xfId="11464" xr:uid="{00000000-0005-0000-0000-000043460000}"/>
    <cellStyle name="Normal 4 2 4 5 3 2 3 2 2" xfId="42749" xr:uid="{00000000-0005-0000-0000-000044460000}"/>
    <cellStyle name="Normal 4 2 4 5 3 2 3 2 3" xfId="29339" xr:uid="{00000000-0005-0000-0000-000045460000}"/>
    <cellStyle name="Normal 4 2 4 5 3 2 3 3" xfId="23367" xr:uid="{00000000-0005-0000-0000-000046460000}"/>
    <cellStyle name="Normal 4 2 4 5 3 2 3 4" xfId="33793" xr:uid="{00000000-0005-0000-0000-000047460000}"/>
    <cellStyle name="Normal 4 2 4 5 3 2 3 5" xfId="15965" xr:uid="{00000000-0005-0000-0000-000048460000}"/>
    <cellStyle name="Normal 4 2 4 5 3 2 4" xfId="4435" xr:uid="{00000000-0005-0000-0000-000049460000}"/>
    <cellStyle name="Normal 4 2 4 5 3 2 4 2" xfId="37214" xr:uid="{00000000-0005-0000-0000-00004A460000}"/>
    <cellStyle name="Normal 4 2 4 5 3 2 4 3" xfId="22372" xr:uid="{00000000-0005-0000-0000-00004B460000}"/>
    <cellStyle name="Normal 4 2 4 5 3 2 5" xfId="8417" xr:uid="{00000000-0005-0000-0000-00004C460000}"/>
    <cellStyle name="Normal 4 2 4 5 3 2 5 2" xfId="39763" xr:uid="{00000000-0005-0000-0000-00004D460000}"/>
    <cellStyle name="Normal 4 2 4 5 3 2 5 3" xfId="26353" xr:uid="{00000000-0005-0000-0000-00004E460000}"/>
    <cellStyle name="Normal 4 2 4 5 3 2 6" xfId="18951" xr:uid="{00000000-0005-0000-0000-00004F460000}"/>
    <cellStyle name="Normal 4 2 4 5 3 2 7" xfId="32798" xr:uid="{00000000-0005-0000-0000-000050460000}"/>
    <cellStyle name="Normal 4 2 4 5 3 2 8" xfId="14970" xr:uid="{00000000-0005-0000-0000-000051460000}"/>
    <cellStyle name="Normal 4 2 4 5 3 3" xfId="1574" xr:uid="{00000000-0005-0000-0000-000052460000}"/>
    <cellStyle name="Normal 4 2 4 5 3 3 2" xfId="2571" xr:uid="{00000000-0005-0000-0000-000053460000}"/>
    <cellStyle name="Normal 4 2 4 5 3 3 2 2" xfId="6988" xr:uid="{00000000-0005-0000-0000-000054460000}"/>
    <cellStyle name="Normal 4 2 4 5 3 3 2 2 2" xfId="13021" xr:uid="{00000000-0005-0000-0000-000055460000}"/>
    <cellStyle name="Normal 4 2 4 5 3 3 2 2 2 2" xfId="44306" xr:uid="{00000000-0005-0000-0000-000056460000}"/>
    <cellStyle name="Normal 4 2 4 5 3 3 2 2 2 3" xfId="30896" xr:uid="{00000000-0005-0000-0000-000057460000}"/>
    <cellStyle name="Normal 4 2 4 5 3 3 2 2 3" xfId="38334" xr:uid="{00000000-0005-0000-0000-000058460000}"/>
    <cellStyle name="Normal 4 2 4 5 3 3 2 2 4" xfId="24924" xr:uid="{00000000-0005-0000-0000-000059460000}"/>
    <cellStyle name="Normal 4 2 4 5 3 3 2 3" xfId="9974" xr:uid="{00000000-0005-0000-0000-00005A460000}"/>
    <cellStyle name="Normal 4 2 4 5 3 3 2 3 2" xfId="41320" xr:uid="{00000000-0005-0000-0000-00005B460000}"/>
    <cellStyle name="Normal 4 2 4 5 3 3 2 3 3" xfId="27910" xr:uid="{00000000-0005-0000-0000-00005C460000}"/>
    <cellStyle name="Normal 4 2 4 5 3 3 2 4" xfId="20508" xr:uid="{00000000-0005-0000-0000-00005D460000}"/>
    <cellStyle name="Normal 4 2 4 5 3 3 2 5" xfId="35350" xr:uid="{00000000-0005-0000-0000-00005E460000}"/>
    <cellStyle name="Normal 4 2 4 5 3 3 2 6" xfId="17522" xr:uid="{00000000-0005-0000-0000-00005F460000}"/>
    <cellStyle name="Normal 4 2 4 5 3 3 3" xfId="5992" xr:uid="{00000000-0005-0000-0000-000060460000}"/>
    <cellStyle name="Normal 4 2 4 5 3 3 3 2" xfId="12025" xr:uid="{00000000-0005-0000-0000-000061460000}"/>
    <cellStyle name="Normal 4 2 4 5 3 3 3 2 2" xfId="43310" xr:uid="{00000000-0005-0000-0000-000062460000}"/>
    <cellStyle name="Normal 4 2 4 5 3 3 3 2 3" xfId="29900" xr:uid="{00000000-0005-0000-0000-000063460000}"/>
    <cellStyle name="Normal 4 2 4 5 3 3 3 3" xfId="23928" xr:uid="{00000000-0005-0000-0000-000064460000}"/>
    <cellStyle name="Normal 4 2 4 5 3 3 3 4" xfId="34354" xr:uid="{00000000-0005-0000-0000-000065460000}"/>
    <cellStyle name="Normal 4 2 4 5 3 3 3 5" xfId="16526" xr:uid="{00000000-0005-0000-0000-000066460000}"/>
    <cellStyle name="Normal 4 2 4 5 3 3 4" xfId="4001" xr:uid="{00000000-0005-0000-0000-000067460000}"/>
    <cellStyle name="Normal 4 2 4 5 3 3 4 2" xfId="36780" xr:uid="{00000000-0005-0000-0000-000068460000}"/>
    <cellStyle name="Normal 4 2 4 5 3 3 4 3" xfId="21938" xr:uid="{00000000-0005-0000-0000-000069460000}"/>
    <cellStyle name="Normal 4 2 4 5 3 3 5" xfId="8978" xr:uid="{00000000-0005-0000-0000-00006A460000}"/>
    <cellStyle name="Normal 4 2 4 5 3 3 5 2" xfId="40324" xr:uid="{00000000-0005-0000-0000-00006B460000}"/>
    <cellStyle name="Normal 4 2 4 5 3 3 5 3" xfId="26914" xr:uid="{00000000-0005-0000-0000-00006C460000}"/>
    <cellStyle name="Normal 4 2 4 5 3 3 6" xfId="19512" xr:uid="{00000000-0005-0000-0000-00006D460000}"/>
    <cellStyle name="Normal 4 2 4 5 3 3 7" xfId="32364" xr:uid="{00000000-0005-0000-0000-00006E460000}"/>
    <cellStyle name="Normal 4 2 4 5 3 3 8" xfId="14536" xr:uid="{00000000-0005-0000-0000-00006F460000}"/>
    <cellStyle name="Normal 4 2 4 5 3 4" xfId="2009" xr:uid="{00000000-0005-0000-0000-000070460000}"/>
    <cellStyle name="Normal 4 2 4 5 3 4 2" xfId="6427" xr:uid="{00000000-0005-0000-0000-000071460000}"/>
    <cellStyle name="Normal 4 2 4 5 3 4 2 2" xfId="12460" xr:uid="{00000000-0005-0000-0000-000072460000}"/>
    <cellStyle name="Normal 4 2 4 5 3 4 2 2 2" xfId="43745" xr:uid="{00000000-0005-0000-0000-000073460000}"/>
    <cellStyle name="Normal 4 2 4 5 3 4 2 2 3" xfId="30335" xr:uid="{00000000-0005-0000-0000-000074460000}"/>
    <cellStyle name="Normal 4 2 4 5 3 4 2 3" xfId="37773" xr:uid="{00000000-0005-0000-0000-000075460000}"/>
    <cellStyle name="Normal 4 2 4 5 3 4 2 4" xfId="24363" xr:uid="{00000000-0005-0000-0000-000076460000}"/>
    <cellStyle name="Normal 4 2 4 5 3 4 3" xfId="9413" xr:uid="{00000000-0005-0000-0000-000077460000}"/>
    <cellStyle name="Normal 4 2 4 5 3 4 3 2" xfId="40759" xr:uid="{00000000-0005-0000-0000-000078460000}"/>
    <cellStyle name="Normal 4 2 4 5 3 4 3 3" xfId="27349" xr:uid="{00000000-0005-0000-0000-000079460000}"/>
    <cellStyle name="Normal 4 2 4 5 3 4 4" xfId="19947" xr:uid="{00000000-0005-0000-0000-00007A460000}"/>
    <cellStyle name="Normal 4 2 4 5 3 4 5" xfId="34789" xr:uid="{00000000-0005-0000-0000-00007B460000}"/>
    <cellStyle name="Normal 4 2 4 5 3 4 6" xfId="16961" xr:uid="{00000000-0005-0000-0000-00007C460000}"/>
    <cellStyle name="Normal 4 2 4 5 3 5" xfId="4996" xr:uid="{00000000-0005-0000-0000-00007D460000}"/>
    <cellStyle name="Normal 4 2 4 5 3 5 2" xfId="11031" xr:uid="{00000000-0005-0000-0000-00007E460000}"/>
    <cellStyle name="Normal 4 2 4 5 3 5 2 2" xfId="42316" xr:uid="{00000000-0005-0000-0000-00007F460000}"/>
    <cellStyle name="Normal 4 2 4 5 3 5 2 3" xfId="28906" xr:uid="{00000000-0005-0000-0000-000080460000}"/>
    <cellStyle name="Normal 4 2 4 5 3 5 3" xfId="22933" xr:uid="{00000000-0005-0000-0000-000081460000}"/>
    <cellStyle name="Normal 4 2 4 5 3 5 4" xfId="33359" xr:uid="{00000000-0005-0000-0000-000082460000}"/>
    <cellStyle name="Normal 4 2 4 5 3 5 5" xfId="15531" xr:uid="{00000000-0005-0000-0000-000083460000}"/>
    <cellStyle name="Normal 4 2 4 5 3 6" xfId="3440" xr:uid="{00000000-0005-0000-0000-000084460000}"/>
    <cellStyle name="Normal 4 2 4 5 3 6 2" xfId="36219" xr:uid="{00000000-0005-0000-0000-000085460000}"/>
    <cellStyle name="Normal 4 2 4 5 3 6 3" xfId="21377" xr:uid="{00000000-0005-0000-0000-000086460000}"/>
    <cellStyle name="Normal 4 2 4 5 3 7" xfId="7983" xr:uid="{00000000-0005-0000-0000-000087460000}"/>
    <cellStyle name="Normal 4 2 4 5 3 7 2" xfId="39329" xr:uid="{00000000-0005-0000-0000-000088460000}"/>
    <cellStyle name="Normal 4 2 4 5 3 7 3" xfId="25919" xr:uid="{00000000-0005-0000-0000-000089460000}"/>
    <cellStyle name="Normal 4 2 4 5 3 8" xfId="18517" xr:uid="{00000000-0005-0000-0000-00008A460000}"/>
    <cellStyle name="Normal 4 2 4 5 3 9" xfId="31803" xr:uid="{00000000-0005-0000-0000-00008B460000}"/>
    <cellStyle name="Normal 4 2 4 5 4" xfId="661" xr:uid="{00000000-0005-0000-0000-00008C460000}"/>
    <cellStyle name="Normal 4 2 4 5 4 10" xfId="14101" xr:uid="{00000000-0005-0000-0000-00008D460000}"/>
    <cellStyle name="Normal 4 2 4 5 4 2" xfId="1095" xr:uid="{00000000-0005-0000-0000-00008E460000}"/>
    <cellStyle name="Normal 4 2 4 5 4 2 2" xfId="3131" xr:uid="{00000000-0005-0000-0000-00008F460000}"/>
    <cellStyle name="Normal 4 2 4 5 4 2 2 2" xfId="7548" xr:uid="{00000000-0005-0000-0000-000090460000}"/>
    <cellStyle name="Normal 4 2 4 5 4 2 2 2 2" xfId="13581" xr:uid="{00000000-0005-0000-0000-000091460000}"/>
    <cellStyle name="Normal 4 2 4 5 4 2 2 2 2 2" xfId="44866" xr:uid="{00000000-0005-0000-0000-000092460000}"/>
    <cellStyle name="Normal 4 2 4 5 4 2 2 2 2 3" xfId="31456" xr:uid="{00000000-0005-0000-0000-000093460000}"/>
    <cellStyle name="Normal 4 2 4 5 4 2 2 2 3" xfId="38894" xr:uid="{00000000-0005-0000-0000-000094460000}"/>
    <cellStyle name="Normal 4 2 4 5 4 2 2 2 4" xfId="25484" xr:uid="{00000000-0005-0000-0000-000095460000}"/>
    <cellStyle name="Normal 4 2 4 5 4 2 2 3" xfId="10534" xr:uid="{00000000-0005-0000-0000-000096460000}"/>
    <cellStyle name="Normal 4 2 4 5 4 2 2 3 2" xfId="41880" xr:uid="{00000000-0005-0000-0000-000097460000}"/>
    <cellStyle name="Normal 4 2 4 5 4 2 2 3 3" xfId="28470" xr:uid="{00000000-0005-0000-0000-000098460000}"/>
    <cellStyle name="Normal 4 2 4 5 4 2 2 4" xfId="21068" xr:uid="{00000000-0005-0000-0000-000099460000}"/>
    <cellStyle name="Normal 4 2 4 5 4 2 2 5" xfId="35910" xr:uid="{00000000-0005-0000-0000-00009A460000}"/>
    <cellStyle name="Normal 4 2 4 5 4 2 2 6" xfId="18082" xr:uid="{00000000-0005-0000-0000-00009B460000}"/>
    <cellStyle name="Normal 4 2 4 5 4 2 3" xfId="5556" xr:uid="{00000000-0005-0000-0000-00009C460000}"/>
    <cellStyle name="Normal 4 2 4 5 4 2 3 2" xfId="11590" xr:uid="{00000000-0005-0000-0000-00009D460000}"/>
    <cellStyle name="Normal 4 2 4 5 4 2 3 2 2" xfId="42875" xr:uid="{00000000-0005-0000-0000-00009E460000}"/>
    <cellStyle name="Normal 4 2 4 5 4 2 3 2 3" xfId="29465" xr:uid="{00000000-0005-0000-0000-00009F460000}"/>
    <cellStyle name="Normal 4 2 4 5 4 2 3 3" xfId="23493" xr:uid="{00000000-0005-0000-0000-0000A0460000}"/>
    <cellStyle name="Normal 4 2 4 5 4 2 3 4" xfId="33919" xr:uid="{00000000-0005-0000-0000-0000A1460000}"/>
    <cellStyle name="Normal 4 2 4 5 4 2 3 5" xfId="16091" xr:uid="{00000000-0005-0000-0000-0000A2460000}"/>
    <cellStyle name="Normal 4 2 4 5 4 2 4" xfId="4561" xr:uid="{00000000-0005-0000-0000-0000A3460000}"/>
    <cellStyle name="Normal 4 2 4 5 4 2 4 2" xfId="37340" xr:uid="{00000000-0005-0000-0000-0000A4460000}"/>
    <cellStyle name="Normal 4 2 4 5 4 2 4 3" xfId="22498" xr:uid="{00000000-0005-0000-0000-0000A5460000}"/>
    <cellStyle name="Normal 4 2 4 5 4 2 5" xfId="8543" xr:uid="{00000000-0005-0000-0000-0000A6460000}"/>
    <cellStyle name="Normal 4 2 4 5 4 2 5 2" xfId="39889" xr:uid="{00000000-0005-0000-0000-0000A7460000}"/>
    <cellStyle name="Normal 4 2 4 5 4 2 5 3" xfId="26479" xr:uid="{00000000-0005-0000-0000-0000A8460000}"/>
    <cellStyle name="Normal 4 2 4 5 4 2 6" xfId="19077" xr:uid="{00000000-0005-0000-0000-0000A9460000}"/>
    <cellStyle name="Normal 4 2 4 5 4 2 7" xfId="32924" xr:uid="{00000000-0005-0000-0000-0000AA460000}"/>
    <cellStyle name="Normal 4 2 4 5 4 2 8" xfId="15096" xr:uid="{00000000-0005-0000-0000-0000AB460000}"/>
    <cellStyle name="Normal 4 2 4 5 4 3" xfId="1700" xr:uid="{00000000-0005-0000-0000-0000AC460000}"/>
    <cellStyle name="Normal 4 2 4 5 4 3 2" xfId="2697" xr:uid="{00000000-0005-0000-0000-0000AD460000}"/>
    <cellStyle name="Normal 4 2 4 5 4 3 2 2" xfId="7114" xr:uid="{00000000-0005-0000-0000-0000AE460000}"/>
    <cellStyle name="Normal 4 2 4 5 4 3 2 2 2" xfId="13147" xr:uid="{00000000-0005-0000-0000-0000AF460000}"/>
    <cellStyle name="Normal 4 2 4 5 4 3 2 2 2 2" xfId="44432" xr:uid="{00000000-0005-0000-0000-0000B0460000}"/>
    <cellStyle name="Normal 4 2 4 5 4 3 2 2 2 3" xfId="31022" xr:uid="{00000000-0005-0000-0000-0000B1460000}"/>
    <cellStyle name="Normal 4 2 4 5 4 3 2 2 3" xfId="38460" xr:uid="{00000000-0005-0000-0000-0000B2460000}"/>
    <cellStyle name="Normal 4 2 4 5 4 3 2 2 4" xfId="25050" xr:uid="{00000000-0005-0000-0000-0000B3460000}"/>
    <cellStyle name="Normal 4 2 4 5 4 3 2 3" xfId="10100" xr:uid="{00000000-0005-0000-0000-0000B4460000}"/>
    <cellStyle name="Normal 4 2 4 5 4 3 2 3 2" xfId="41446" xr:uid="{00000000-0005-0000-0000-0000B5460000}"/>
    <cellStyle name="Normal 4 2 4 5 4 3 2 3 3" xfId="28036" xr:uid="{00000000-0005-0000-0000-0000B6460000}"/>
    <cellStyle name="Normal 4 2 4 5 4 3 2 4" xfId="20634" xr:uid="{00000000-0005-0000-0000-0000B7460000}"/>
    <cellStyle name="Normal 4 2 4 5 4 3 2 5" xfId="35476" xr:uid="{00000000-0005-0000-0000-0000B8460000}"/>
    <cellStyle name="Normal 4 2 4 5 4 3 2 6" xfId="17648" xr:uid="{00000000-0005-0000-0000-0000B9460000}"/>
    <cellStyle name="Normal 4 2 4 5 4 3 3" xfId="6118" xr:uid="{00000000-0005-0000-0000-0000BA460000}"/>
    <cellStyle name="Normal 4 2 4 5 4 3 3 2" xfId="12151" xr:uid="{00000000-0005-0000-0000-0000BB460000}"/>
    <cellStyle name="Normal 4 2 4 5 4 3 3 2 2" xfId="43436" xr:uid="{00000000-0005-0000-0000-0000BC460000}"/>
    <cellStyle name="Normal 4 2 4 5 4 3 3 2 3" xfId="30026" xr:uid="{00000000-0005-0000-0000-0000BD460000}"/>
    <cellStyle name="Normal 4 2 4 5 4 3 3 3" xfId="24054" xr:uid="{00000000-0005-0000-0000-0000BE460000}"/>
    <cellStyle name="Normal 4 2 4 5 4 3 3 4" xfId="34480" xr:uid="{00000000-0005-0000-0000-0000BF460000}"/>
    <cellStyle name="Normal 4 2 4 5 4 3 3 5" xfId="16652" xr:uid="{00000000-0005-0000-0000-0000C0460000}"/>
    <cellStyle name="Normal 4 2 4 5 4 3 4" xfId="4127" xr:uid="{00000000-0005-0000-0000-0000C1460000}"/>
    <cellStyle name="Normal 4 2 4 5 4 3 4 2" xfId="36906" xr:uid="{00000000-0005-0000-0000-0000C2460000}"/>
    <cellStyle name="Normal 4 2 4 5 4 3 4 3" xfId="22064" xr:uid="{00000000-0005-0000-0000-0000C3460000}"/>
    <cellStyle name="Normal 4 2 4 5 4 3 5" xfId="9104" xr:uid="{00000000-0005-0000-0000-0000C4460000}"/>
    <cellStyle name="Normal 4 2 4 5 4 3 5 2" xfId="40450" xr:uid="{00000000-0005-0000-0000-0000C5460000}"/>
    <cellStyle name="Normal 4 2 4 5 4 3 5 3" xfId="27040" xr:uid="{00000000-0005-0000-0000-0000C6460000}"/>
    <cellStyle name="Normal 4 2 4 5 4 3 6" xfId="19638" xr:uid="{00000000-0005-0000-0000-0000C7460000}"/>
    <cellStyle name="Normal 4 2 4 5 4 3 7" xfId="32490" xr:uid="{00000000-0005-0000-0000-0000C8460000}"/>
    <cellStyle name="Normal 4 2 4 5 4 3 8" xfId="14662" xr:uid="{00000000-0005-0000-0000-0000C9460000}"/>
    <cellStyle name="Normal 4 2 4 5 4 4" xfId="2135" xr:uid="{00000000-0005-0000-0000-0000CA460000}"/>
    <cellStyle name="Normal 4 2 4 5 4 4 2" xfId="6553" xr:uid="{00000000-0005-0000-0000-0000CB460000}"/>
    <cellStyle name="Normal 4 2 4 5 4 4 2 2" xfId="12586" xr:uid="{00000000-0005-0000-0000-0000CC460000}"/>
    <cellStyle name="Normal 4 2 4 5 4 4 2 2 2" xfId="43871" xr:uid="{00000000-0005-0000-0000-0000CD460000}"/>
    <cellStyle name="Normal 4 2 4 5 4 4 2 2 3" xfId="30461" xr:uid="{00000000-0005-0000-0000-0000CE460000}"/>
    <cellStyle name="Normal 4 2 4 5 4 4 2 3" xfId="37899" xr:uid="{00000000-0005-0000-0000-0000CF460000}"/>
    <cellStyle name="Normal 4 2 4 5 4 4 2 4" xfId="24489" xr:uid="{00000000-0005-0000-0000-0000D0460000}"/>
    <cellStyle name="Normal 4 2 4 5 4 4 3" xfId="9539" xr:uid="{00000000-0005-0000-0000-0000D1460000}"/>
    <cellStyle name="Normal 4 2 4 5 4 4 3 2" xfId="40885" xr:uid="{00000000-0005-0000-0000-0000D2460000}"/>
    <cellStyle name="Normal 4 2 4 5 4 4 3 3" xfId="27475" xr:uid="{00000000-0005-0000-0000-0000D3460000}"/>
    <cellStyle name="Normal 4 2 4 5 4 4 4" xfId="20073" xr:uid="{00000000-0005-0000-0000-0000D4460000}"/>
    <cellStyle name="Normal 4 2 4 5 4 4 5" xfId="34915" xr:uid="{00000000-0005-0000-0000-0000D5460000}"/>
    <cellStyle name="Normal 4 2 4 5 4 4 6" xfId="17087" xr:uid="{00000000-0005-0000-0000-0000D6460000}"/>
    <cellStyle name="Normal 4 2 4 5 4 5" xfId="5122" xr:uid="{00000000-0005-0000-0000-0000D7460000}"/>
    <cellStyle name="Normal 4 2 4 5 4 5 2" xfId="11157" xr:uid="{00000000-0005-0000-0000-0000D8460000}"/>
    <cellStyle name="Normal 4 2 4 5 4 5 2 2" xfId="42442" xr:uid="{00000000-0005-0000-0000-0000D9460000}"/>
    <cellStyle name="Normal 4 2 4 5 4 5 2 3" xfId="29032" xr:uid="{00000000-0005-0000-0000-0000DA460000}"/>
    <cellStyle name="Normal 4 2 4 5 4 5 3" xfId="23059" xr:uid="{00000000-0005-0000-0000-0000DB460000}"/>
    <cellStyle name="Normal 4 2 4 5 4 5 4" xfId="33485" xr:uid="{00000000-0005-0000-0000-0000DC460000}"/>
    <cellStyle name="Normal 4 2 4 5 4 5 5" xfId="15657" xr:uid="{00000000-0005-0000-0000-0000DD460000}"/>
    <cellStyle name="Normal 4 2 4 5 4 6" xfId="3566" xr:uid="{00000000-0005-0000-0000-0000DE460000}"/>
    <cellStyle name="Normal 4 2 4 5 4 6 2" xfId="36345" xr:uid="{00000000-0005-0000-0000-0000DF460000}"/>
    <cellStyle name="Normal 4 2 4 5 4 6 3" xfId="21503" xr:uid="{00000000-0005-0000-0000-0000E0460000}"/>
    <cellStyle name="Normal 4 2 4 5 4 7" xfId="8109" xr:uid="{00000000-0005-0000-0000-0000E1460000}"/>
    <cellStyle name="Normal 4 2 4 5 4 7 2" xfId="39455" xr:uid="{00000000-0005-0000-0000-0000E2460000}"/>
    <cellStyle name="Normal 4 2 4 5 4 7 3" xfId="26045" xr:uid="{00000000-0005-0000-0000-0000E3460000}"/>
    <cellStyle name="Normal 4 2 4 5 4 8" xfId="18643" xr:uid="{00000000-0005-0000-0000-0000E4460000}"/>
    <cellStyle name="Normal 4 2 4 5 4 9" xfId="31929" xr:uid="{00000000-0005-0000-0000-0000E5460000}"/>
    <cellStyle name="Normal 4 2 4 5 5" xfId="313" xr:uid="{00000000-0005-0000-0000-0000E6460000}"/>
    <cellStyle name="Normal 4 2 4 5 5 2" xfId="1368" xr:uid="{00000000-0005-0000-0000-0000E7460000}"/>
    <cellStyle name="Normal 4 2 4 5 5 2 2" xfId="5786" xr:uid="{00000000-0005-0000-0000-0000E8460000}"/>
    <cellStyle name="Normal 4 2 4 5 5 2 2 2" xfId="11819" xr:uid="{00000000-0005-0000-0000-0000E9460000}"/>
    <cellStyle name="Normal 4 2 4 5 5 2 2 2 2" xfId="43104" xr:uid="{00000000-0005-0000-0000-0000EA460000}"/>
    <cellStyle name="Normal 4 2 4 5 5 2 2 2 3" xfId="29694" xr:uid="{00000000-0005-0000-0000-0000EB460000}"/>
    <cellStyle name="Normal 4 2 4 5 5 2 2 3" xfId="37443" xr:uid="{00000000-0005-0000-0000-0000EC460000}"/>
    <cellStyle name="Normal 4 2 4 5 5 2 2 4" xfId="23722" xr:uid="{00000000-0005-0000-0000-0000ED460000}"/>
    <cellStyle name="Normal 4 2 4 5 5 2 3" xfId="8772" xr:uid="{00000000-0005-0000-0000-0000EE460000}"/>
    <cellStyle name="Normal 4 2 4 5 5 2 3 2" xfId="40118" xr:uid="{00000000-0005-0000-0000-0000EF460000}"/>
    <cellStyle name="Normal 4 2 4 5 5 2 3 3" xfId="26708" xr:uid="{00000000-0005-0000-0000-0000F0460000}"/>
    <cellStyle name="Normal 4 2 4 5 5 2 4" xfId="19306" xr:uid="{00000000-0005-0000-0000-0000F1460000}"/>
    <cellStyle name="Normal 4 2 4 5 5 2 5" xfId="34148" xr:uid="{00000000-0005-0000-0000-0000F2460000}"/>
    <cellStyle name="Normal 4 2 4 5 5 2 6" xfId="16320" xr:uid="{00000000-0005-0000-0000-0000F3460000}"/>
    <cellStyle name="Normal 4 2 4 5 5 3" xfId="2365" xr:uid="{00000000-0005-0000-0000-0000F4460000}"/>
    <cellStyle name="Normal 4 2 4 5 5 3 2" xfId="6782" xr:uid="{00000000-0005-0000-0000-0000F5460000}"/>
    <cellStyle name="Normal 4 2 4 5 5 3 2 2" xfId="12815" xr:uid="{00000000-0005-0000-0000-0000F6460000}"/>
    <cellStyle name="Normal 4 2 4 5 5 3 2 2 2" xfId="44100" xr:uid="{00000000-0005-0000-0000-0000F7460000}"/>
    <cellStyle name="Normal 4 2 4 5 5 3 2 2 3" xfId="30690" xr:uid="{00000000-0005-0000-0000-0000F8460000}"/>
    <cellStyle name="Normal 4 2 4 5 5 3 2 3" xfId="38128" xr:uid="{00000000-0005-0000-0000-0000F9460000}"/>
    <cellStyle name="Normal 4 2 4 5 5 3 2 4" xfId="24718" xr:uid="{00000000-0005-0000-0000-0000FA460000}"/>
    <cellStyle name="Normal 4 2 4 5 5 3 3" xfId="9768" xr:uid="{00000000-0005-0000-0000-0000FB460000}"/>
    <cellStyle name="Normal 4 2 4 5 5 3 3 2" xfId="41114" xr:uid="{00000000-0005-0000-0000-0000FC460000}"/>
    <cellStyle name="Normal 4 2 4 5 5 3 3 3" xfId="27704" xr:uid="{00000000-0005-0000-0000-0000FD460000}"/>
    <cellStyle name="Normal 4 2 4 5 5 3 4" xfId="20302" xr:uid="{00000000-0005-0000-0000-0000FE460000}"/>
    <cellStyle name="Normal 4 2 4 5 5 3 5" xfId="35144" xr:uid="{00000000-0005-0000-0000-0000FF460000}"/>
    <cellStyle name="Normal 4 2 4 5 5 3 6" xfId="17316" xr:uid="{00000000-0005-0000-0000-000000470000}"/>
    <cellStyle name="Normal 4 2 4 5 5 4" xfId="4790" xr:uid="{00000000-0005-0000-0000-000001470000}"/>
    <cellStyle name="Normal 4 2 4 5 5 4 2" xfId="10824" xr:uid="{00000000-0005-0000-0000-000002470000}"/>
    <cellStyle name="Normal 4 2 4 5 5 4 2 2" xfId="42111" xr:uid="{00000000-0005-0000-0000-000003470000}"/>
    <cellStyle name="Normal 4 2 4 5 5 4 2 3" xfId="28701" xr:uid="{00000000-0005-0000-0000-000004470000}"/>
    <cellStyle name="Normal 4 2 4 5 5 4 3" xfId="22727" xr:uid="{00000000-0005-0000-0000-000005470000}"/>
    <cellStyle name="Normal 4 2 4 5 5 4 4" xfId="33153" xr:uid="{00000000-0005-0000-0000-000006470000}"/>
    <cellStyle name="Normal 4 2 4 5 5 4 5" xfId="15325" xr:uid="{00000000-0005-0000-0000-000007470000}"/>
    <cellStyle name="Normal 4 2 4 5 5 5" xfId="3795" xr:uid="{00000000-0005-0000-0000-000008470000}"/>
    <cellStyle name="Normal 4 2 4 5 5 5 2" xfId="36574" xr:uid="{00000000-0005-0000-0000-000009470000}"/>
    <cellStyle name="Normal 4 2 4 5 5 5 3" xfId="21732" xr:uid="{00000000-0005-0000-0000-00000A470000}"/>
    <cellStyle name="Normal 4 2 4 5 5 6" xfId="7777" xr:uid="{00000000-0005-0000-0000-00000B470000}"/>
    <cellStyle name="Normal 4 2 4 5 5 6 2" xfId="39123" xr:uid="{00000000-0005-0000-0000-00000C470000}"/>
    <cellStyle name="Normal 4 2 4 5 5 6 3" xfId="25713" xr:uid="{00000000-0005-0000-0000-00000D470000}"/>
    <cellStyle name="Normal 4 2 4 5 5 7" xfId="18311" xr:uid="{00000000-0005-0000-0000-00000E470000}"/>
    <cellStyle name="Normal 4 2 4 5 5 8" xfId="32158" xr:uid="{00000000-0005-0000-0000-00000F470000}"/>
    <cellStyle name="Normal 4 2 4 5 5 9" xfId="14330" xr:uid="{00000000-0005-0000-0000-000010470000}"/>
    <cellStyle name="Normal 4 2 4 5 6" xfId="763" xr:uid="{00000000-0005-0000-0000-000011470000}"/>
    <cellStyle name="Normal 4 2 4 5 6 2" xfId="2799" xr:uid="{00000000-0005-0000-0000-000012470000}"/>
    <cellStyle name="Normal 4 2 4 5 6 2 2" xfId="7216" xr:uid="{00000000-0005-0000-0000-000013470000}"/>
    <cellStyle name="Normal 4 2 4 5 6 2 2 2" xfId="13249" xr:uid="{00000000-0005-0000-0000-000014470000}"/>
    <cellStyle name="Normal 4 2 4 5 6 2 2 2 2" xfId="44534" xr:uid="{00000000-0005-0000-0000-000015470000}"/>
    <cellStyle name="Normal 4 2 4 5 6 2 2 2 3" xfId="31124" xr:uid="{00000000-0005-0000-0000-000016470000}"/>
    <cellStyle name="Normal 4 2 4 5 6 2 2 3" xfId="38562" xr:uid="{00000000-0005-0000-0000-000017470000}"/>
    <cellStyle name="Normal 4 2 4 5 6 2 2 4" xfId="25152" xr:uid="{00000000-0005-0000-0000-000018470000}"/>
    <cellStyle name="Normal 4 2 4 5 6 2 3" xfId="10202" xr:uid="{00000000-0005-0000-0000-000019470000}"/>
    <cellStyle name="Normal 4 2 4 5 6 2 3 2" xfId="41548" xr:uid="{00000000-0005-0000-0000-00001A470000}"/>
    <cellStyle name="Normal 4 2 4 5 6 2 3 3" xfId="28138" xr:uid="{00000000-0005-0000-0000-00001B470000}"/>
    <cellStyle name="Normal 4 2 4 5 6 2 4" xfId="20736" xr:uid="{00000000-0005-0000-0000-00001C470000}"/>
    <cellStyle name="Normal 4 2 4 5 6 2 5" xfId="35578" xr:uid="{00000000-0005-0000-0000-00001D470000}"/>
    <cellStyle name="Normal 4 2 4 5 6 2 6" xfId="17750" xr:uid="{00000000-0005-0000-0000-00001E470000}"/>
    <cellStyle name="Normal 4 2 4 5 6 3" xfId="5224" xr:uid="{00000000-0005-0000-0000-00001F470000}"/>
    <cellStyle name="Normal 4 2 4 5 6 3 2" xfId="11259" xr:uid="{00000000-0005-0000-0000-000020470000}"/>
    <cellStyle name="Normal 4 2 4 5 6 3 2 2" xfId="42544" xr:uid="{00000000-0005-0000-0000-000021470000}"/>
    <cellStyle name="Normal 4 2 4 5 6 3 2 3" xfId="29134" xr:uid="{00000000-0005-0000-0000-000022470000}"/>
    <cellStyle name="Normal 4 2 4 5 6 3 3" xfId="23161" xr:uid="{00000000-0005-0000-0000-000023470000}"/>
    <cellStyle name="Normal 4 2 4 5 6 3 4" xfId="33587" xr:uid="{00000000-0005-0000-0000-000024470000}"/>
    <cellStyle name="Normal 4 2 4 5 6 3 5" xfId="15759" xr:uid="{00000000-0005-0000-0000-000025470000}"/>
    <cellStyle name="Normal 4 2 4 5 6 4" xfId="4229" xr:uid="{00000000-0005-0000-0000-000026470000}"/>
    <cellStyle name="Normal 4 2 4 5 6 4 2" xfId="37008" xr:uid="{00000000-0005-0000-0000-000027470000}"/>
    <cellStyle name="Normal 4 2 4 5 6 4 3" xfId="22166" xr:uid="{00000000-0005-0000-0000-000028470000}"/>
    <cellStyle name="Normal 4 2 4 5 6 5" xfId="8211" xr:uid="{00000000-0005-0000-0000-000029470000}"/>
    <cellStyle name="Normal 4 2 4 5 6 5 2" xfId="39557" xr:uid="{00000000-0005-0000-0000-00002A470000}"/>
    <cellStyle name="Normal 4 2 4 5 6 5 3" xfId="26147" xr:uid="{00000000-0005-0000-0000-00002B470000}"/>
    <cellStyle name="Normal 4 2 4 5 6 6" xfId="18745" xr:uid="{00000000-0005-0000-0000-00002C470000}"/>
    <cellStyle name="Normal 4 2 4 5 6 7" xfId="32592" xr:uid="{00000000-0005-0000-0000-00002D470000}"/>
    <cellStyle name="Normal 4 2 4 5 6 8" xfId="14764" xr:uid="{00000000-0005-0000-0000-00002E470000}"/>
    <cellStyle name="Normal 4 2 4 5 7" xfId="1266" xr:uid="{00000000-0005-0000-0000-00002F470000}"/>
    <cellStyle name="Normal 4 2 4 5 7 2" xfId="2263" xr:uid="{00000000-0005-0000-0000-000030470000}"/>
    <cellStyle name="Normal 4 2 4 5 7 2 2" xfId="6680" xr:uid="{00000000-0005-0000-0000-000031470000}"/>
    <cellStyle name="Normal 4 2 4 5 7 2 2 2" xfId="12713" xr:uid="{00000000-0005-0000-0000-000032470000}"/>
    <cellStyle name="Normal 4 2 4 5 7 2 2 2 2" xfId="43998" xr:uid="{00000000-0005-0000-0000-000033470000}"/>
    <cellStyle name="Normal 4 2 4 5 7 2 2 2 3" xfId="30588" xr:uid="{00000000-0005-0000-0000-000034470000}"/>
    <cellStyle name="Normal 4 2 4 5 7 2 2 3" xfId="38026" xr:uid="{00000000-0005-0000-0000-000035470000}"/>
    <cellStyle name="Normal 4 2 4 5 7 2 2 4" xfId="24616" xr:uid="{00000000-0005-0000-0000-000036470000}"/>
    <cellStyle name="Normal 4 2 4 5 7 2 3" xfId="9666" xr:uid="{00000000-0005-0000-0000-000037470000}"/>
    <cellStyle name="Normal 4 2 4 5 7 2 3 2" xfId="41012" xr:uid="{00000000-0005-0000-0000-000038470000}"/>
    <cellStyle name="Normal 4 2 4 5 7 2 3 3" xfId="27602" xr:uid="{00000000-0005-0000-0000-000039470000}"/>
    <cellStyle name="Normal 4 2 4 5 7 2 4" xfId="20200" xr:uid="{00000000-0005-0000-0000-00003A470000}"/>
    <cellStyle name="Normal 4 2 4 5 7 2 5" xfId="35042" xr:uid="{00000000-0005-0000-0000-00003B470000}"/>
    <cellStyle name="Normal 4 2 4 5 7 2 6" xfId="17214" xr:uid="{00000000-0005-0000-0000-00003C470000}"/>
    <cellStyle name="Normal 4 2 4 5 7 3" xfId="5684" xr:uid="{00000000-0005-0000-0000-00003D470000}"/>
    <cellStyle name="Normal 4 2 4 5 7 3 2" xfId="11717" xr:uid="{00000000-0005-0000-0000-00003E470000}"/>
    <cellStyle name="Normal 4 2 4 5 7 3 2 2" xfId="43002" xr:uid="{00000000-0005-0000-0000-00003F470000}"/>
    <cellStyle name="Normal 4 2 4 5 7 3 2 3" xfId="29592" xr:uid="{00000000-0005-0000-0000-000040470000}"/>
    <cellStyle name="Normal 4 2 4 5 7 3 3" xfId="23620" xr:uid="{00000000-0005-0000-0000-000041470000}"/>
    <cellStyle name="Normal 4 2 4 5 7 3 4" xfId="34046" xr:uid="{00000000-0005-0000-0000-000042470000}"/>
    <cellStyle name="Normal 4 2 4 5 7 3 5" xfId="16218" xr:uid="{00000000-0005-0000-0000-000043470000}"/>
    <cellStyle name="Normal 4 2 4 5 7 4" xfId="3693" xr:uid="{00000000-0005-0000-0000-000044470000}"/>
    <cellStyle name="Normal 4 2 4 5 7 4 2" xfId="36472" xr:uid="{00000000-0005-0000-0000-000045470000}"/>
    <cellStyle name="Normal 4 2 4 5 7 4 3" xfId="21630" xr:uid="{00000000-0005-0000-0000-000046470000}"/>
    <cellStyle name="Normal 4 2 4 5 7 5" xfId="8670" xr:uid="{00000000-0005-0000-0000-000047470000}"/>
    <cellStyle name="Normal 4 2 4 5 7 5 2" xfId="40016" xr:uid="{00000000-0005-0000-0000-000048470000}"/>
    <cellStyle name="Normal 4 2 4 5 7 5 3" xfId="26606" xr:uid="{00000000-0005-0000-0000-000049470000}"/>
    <cellStyle name="Normal 4 2 4 5 7 6" xfId="19204" xr:uid="{00000000-0005-0000-0000-00004A470000}"/>
    <cellStyle name="Normal 4 2 4 5 7 7" xfId="32056" xr:uid="{00000000-0005-0000-0000-00004B470000}"/>
    <cellStyle name="Normal 4 2 4 5 7 8" xfId="14228" xr:uid="{00000000-0005-0000-0000-00004C470000}"/>
    <cellStyle name="Normal 4 2 4 5 8" xfId="1803" xr:uid="{00000000-0005-0000-0000-00004D470000}"/>
    <cellStyle name="Normal 4 2 4 5 8 2" xfId="6221" xr:uid="{00000000-0005-0000-0000-00004E470000}"/>
    <cellStyle name="Normal 4 2 4 5 8 2 2" xfId="12254" xr:uid="{00000000-0005-0000-0000-00004F470000}"/>
    <cellStyle name="Normal 4 2 4 5 8 2 2 2" xfId="43539" xr:uid="{00000000-0005-0000-0000-000050470000}"/>
    <cellStyle name="Normal 4 2 4 5 8 2 2 3" xfId="30129" xr:uid="{00000000-0005-0000-0000-000051470000}"/>
    <cellStyle name="Normal 4 2 4 5 8 2 3" xfId="37567" xr:uid="{00000000-0005-0000-0000-000052470000}"/>
    <cellStyle name="Normal 4 2 4 5 8 2 4" xfId="24157" xr:uid="{00000000-0005-0000-0000-000053470000}"/>
    <cellStyle name="Normal 4 2 4 5 8 3" xfId="9207" xr:uid="{00000000-0005-0000-0000-000054470000}"/>
    <cellStyle name="Normal 4 2 4 5 8 3 2" xfId="40553" xr:uid="{00000000-0005-0000-0000-000055470000}"/>
    <cellStyle name="Normal 4 2 4 5 8 3 3" xfId="27143" xr:uid="{00000000-0005-0000-0000-000056470000}"/>
    <cellStyle name="Normal 4 2 4 5 8 4" xfId="19741" xr:uid="{00000000-0005-0000-0000-000057470000}"/>
    <cellStyle name="Normal 4 2 4 5 8 5" xfId="34583" xr:uid="{00000000-0005-0000-0000-000058470000}"/>
    <cellStyle name="Normal 4 2 4 5 8 6" xfId="16755" xr:uid="{00000000-0005-0000-0000-000059470000}"/>
    <cellStyle name="Normal 4 2 4 5 9" xfId="4688" xr:uid="{00000000-0005-0000-0000-00005A470000}"/>
    <cellStyle name="Normal 4 2 4 5 9 2" xfId="10722" xr:uid="{00000000-0005-0000-0000-00005B470000}"/>
    <cellStyle name="Normal 4 2 4 5 9 2 2" xfId="42009" xr:uid="{00000000-0005-0000-0000-00005C470000}"/>
    <cellStyle name="Normal 4 2 4 5 9 2 3" xfId="28599" xr:uid="{00000000-0005-0000-0000-00005D470000}"/>
    <cellStyle name="Normal 4 2 4 5 9 3" xfId="22625" xr:uid="{00000000-0005-0000-0000-00005E470000}"/>
    <cellStyle name="Normal 4 2 4 5 9 4" xfId="33051" xr:uid="{00000000-0005-0000-0000-00005F470000}"/>
    <cellStyle name="Normal 4 2 4 5 9 5" xfId="15223" xr:uid="{00000000-0005-0000-0000-000060470000}"/>
    <cellStyle name="Normal 4 2 4 6" xfId="127" xr:uid="{00000000-0005-0000-0000-000061470000}"/>
    <cellStyle name="Normal 4 2 4 6 10" xfId="18125" xr:uid="{00000000-0005-0000-0000-000062470000}"/>
    <cellStyle name="Normal 4 2 4 6 11" xfId="31617" xr:uid="{00000000-0005-0000-0000-000063470000}"/>
    <cellStyle name="Normal 4 2 4 6 12" xfId="13789" xr:uid="{00000000-0005-0000-0000-000064470000}"/>
    <cellStyle name="Normal 4 2 4 6 2" xfId="577" xr:uid="{00000000-0005-0000-0000-000065470000}"/>
    <cellStyle name="Normal 4 2 4 6 2 10" xfId="14017" xr:uid="{00000000-0005-0000-0000-000066470000}"/>
    <cellStyle name="Normal 4 2 4 6 2 2" xfId="1011" xr:uid="{00000000-0005-0000-0000-000067470000}"/>
    <cellStyle name="Normal 4 2 4 6 2 2 2" xfId="3047" xr:uid="{00000000-0005-0000-0000-000068470000}"/>
    <cellStyle name="Normal 4 2 4 6 2 2 2 2" xfId="7464" xr:uid="{00000000-0005-0000-0000-000069470000}"/>
    <cellStyle name="Normal 4 2 4 6 2 2 2 2 2" xfId="13497" xr:uid="{00000000-0005-0000-0000-00006A470000}"/>
    <cellStyle name="Normal 4 2 4 6 2 2 2 2 2 2" xfId="44782" xr:uid="{00000000-0005-0000-0000-00006B470000}"/>
    <cellStyle name="Normal 4 2 4 6 2 2 2 2 2 3" xfId="31372" xr:uid="{00000000-0005-0000-0000-00006C470000}"/>
    <cellStyle name="Normal 4 2 4 6 2 2 2 2 3" xfId="38810" xr:uid="{00000000-0005-0000-0000-00006D470000}"/>
    <cellStyle name="Normal 4 2 4 6 2 2 2 2 4" xfId="25400" xr:uid="{00000000-0005-0000-0000-00006E470000}"/>
    <cellStyle name="Normal 4 2 4 6 2 2 2 3" xfId="10450" xr:uid="{00000000-0005-0000-0000-00006F470000}"/>
    <cellStyle name="Normal 4 2 4 6 2 2 2 3 2" xfId="41796" xr:uid="{00000000-0005-0000-0000-000070470000}"/>
    <cellStyle name="Normal 4 2 4 6 2 2 2 3 3" xfId="28386" xr:uid="{00000000-0005-0000-0000-000071470000}"/>
    <cellStyle name="Normal 4 2 4 6 2 2 2 4" xfId="20984" xr:uid="{00000000-0005-0000-0000-000072470000}"/>
    <cellStyle name="Normal 4 2 4 6 2 2 2 5" xfId="35826" xr:uid="{00000000-0005-0000-0000-000073470000}"/>
    <cellStyle name="Normal 4 2 4 6 2 2 2 6" xfId="17998" xr:uid="{00000000-0005-0000-0000-000074470000}"/>
    <cellStyle name="Normal 4 2 4 6 2 2 3" xfId="5472" xr:uid="{00000000-0005-0000-0000-000075470000}"/>
    <cellStyle name="Normal 4 2 4 6 2 2 3 2" xfId="11506" xr:uid="{00000000-0005-0000-0000-000076470000}"/>
    <cellStyle name="Normal 4 2 4 6 2 2 3 2 2" xfId="42791" xr:uid="{00000000-0005-0000-0000-000077470000}"/>
    <cellStyle name="Normal 4 2 4 6 2 2 3 2 3" xfId="29381" xr:uid="{00000000-0005-0000-0000-000078470000}"/>
    <cellStyle name="Normal 4 2 4 6 2 2 3 3" xfId="23409" xr:uid="{00000000-0005-0000-0000-000079470000}"/>
    <cellStyle name="Normal 4 2 4 6 2 2 3 4" xfId="33835" xr:uid="{00000000-0005-0000-0000-00007A470000}"/>
    <cellStyle name="Normal 4 2 4 6 2 2 3 5" xfId="16007" xr:uid="{00000000-0005-0000-0000-00007B470000}"/>
    <cellStyle name="Normal 4 2 4 6 2 2 4" xfId="4477" xr:uid="{00000000-0005-0000-0000-00007C470000}"/>
    <cellStyle name="Normal 4 2 4 6 2 2 4 2" xfId="37256" xr:uid="{00000000-0005-0000-0000-00007D470000}"/>
    <cellStyle name="Normal 4 2 4 6 2 2 4 3" xfId="22414" xr:uid="{00000000-0005-0000-0000-00007E470000}"/>
    <cellStyle name="Normal 4 2 4 6 2 2 5" xfId="8459" xr:uid="{00000000-0005-0000-0000-00007F470000}"/>
    <cellStyle name="Normal 4 2 4 6 2 2 5 2" xfId="39805" xr:uid="{00000000-0005-0000-0000-000080470000}"/>
    <cellStyle name="Normal 4 2 4 6 2 2 5 3" xfId="26395" xr:uid="{00000000-0005-0000-0000-000081470000}"/>
    <cellStyle name="Normal 4 2 4 6 2 2 6" xfId="18993" xr:uid="{00000000-0005-0000-0000-000082470000}"/>
    <cellStyle name="Normal 4 2 4 6 2 2 7" xfId="32840" xr:uid="{00000000-0005-0000-0000-000083470000}"/>
    <cellStyle name="Normal 4 2 4 6 2 2 8" xfId="15012" xr:uid="{00000000-0005-0000-0000-000084470000}"/>
    <cellStyle name="Normal 4 2 4 6 2 3" xfId="1616" xr:uid="{00000000-0005-0000-0000-000085470000}"/>
    <cellStyle name="Normal 4 2 4 6 2 3 2" xfId="2613" xr:uid="{00000000-0005-0000-0000-000086470000}"/>
    <cellStyle name="Normal 4 2 4 6 2 3 2 2" xfId="7030" xr:uid="{00000000-0005-0000-0000-000087470000}"/>
    <cellStyle name="Normal 4 2 4 6 2 3 2 2 2" xfId="13063" xr:uid="{00000000-0005-0000-0000-000088470000}"/>
    <cellStyle name="Normal 4 2 4 6 2 3 2 2 2 2" xfId="44348" xr:uid="{00000000-0005-0000-0000-000089470000}"/>
    <cellStyle name="Normal 4 2 4 6 2 3 2 2 2 3" xfId="30938" xr:uid="{00000000-0005-0000-0000-00008A470000}"/>
    <cellStyle name="Normal 4 2 4 6 2 3 2 2 3" xfId="38376" xr:uid="{00000000-0005-0000-0000-00008B470000}"/>
    <cellStyle name="Normal 4 2 4 6 2 3 2 2 4" xfId="24966" xr:uid="{00000000-0005-0000-0000-00008C470000}"/>
    <cellStyle name="Normal 4 2 4 6 2 3 2 3" xfId="10016" xr:uid="{00000000-0005-0000-0000-00008D470000}"/>
    <cellStyle name="Normal 4 2 4 6 2 3 2 3 2" xfId="41362" xr:uid="{00000000-0005-0000-0000-00008E470000}"/>
    <cellStyle name="Normal 4 2 4 6 2 3 2 3 3" xfId="27952" xr:uid="{00000000-0005-0000-0000-00008F470000}"/>
    <cellStyle name="Normal 4 2 4 6 2 3 2 4" xfId="20550" xr:uid="{00000000-0005-0000-0000-000090470000}"/>
    <cellStyle name="Normal 4 2 4 6 2 3 2 5" xfId="35392" xr:uid="{00000000-0005-0000-0000-000091470000}"/>
    <cellStyle name="Normal 4 2 4 6 2 3 2 6" xfId="17564" xr:uid="{00000000-0005-0000-0000-000092470000}"/>
    <cellStyle name="Normal 4 2 4 6 2 3 3" xfId="6034" xr:uid="{00000000-0005-0000-0000-000093470000}"/>
    <cellStyle name="Normal 4 2 4 6 2 3 3 2" xfId="12067" xr:uid="{00000000-0005-0000-0000-000094470000}"/>
    <cellStyle name="Normal 4 2 4 6 2 3 3 2 2" xfId="43352" xr:uid="{00000000-0005-0000-0000-000095470000}"/>
    <cellStyle name="Normal 4 2 4 6 2 3 3 2 3" xfId="29942" xr:uid="{00000000-0005-0000-0000-000096470000}"/>
    <cellStyle name="Normal 4 2 4 6 2 3 3 3" xfId="23970" xr:uid="{00000000-0005-0000-0000-000097470000}"/>
    <cellStyle name="Normal 4 2 4 6 2 3 3 4" xfId="34396" xr:uid="{00000000-0005-0000-0000-000098470000}"/>
    <cellStyle name="Normal 4 2 4 6 2 3 3 5" xfId="16568" xr:uid="{00000000-0005-0000-0000-000099470000}"/>
    <cellStyle name="Normal 4 2 4 6 2 3 4" xfId="4043" xr:uid="{00000000-0005-0000-0000-00009A470000}"/>
    <cellStyle name="Normal 4 2 4 6 2 3 4 2" xfId="36822" xr:uid="{00000000-0005-0000-0000-00009B470000}"/>
    <cellStyle name="Normal 4 2 4 6 2 3 4 3" xfId="21980" xr:uid="{00000000-0005-0000-0000-00009C470000}"/>
    <cellStyle name="Normal 4 2 4 6 2 3 5" xfId="9020" xr:uid="{00000000-0005-0000-0000-00009D470000}"/>
    <cellStyle name="Normal 4 2 4 6 2 3 5 2" xfId="40366" xr:uid="{00000000-0005-0000-0000-00009E470000}"/>
    <cellStyle name="Normal 4 2 4 6 2 3 5 3" xfId="26956" xr:uid="{00000000-0005-0000-0000-00009F470000}"/>
    <cellStyle name="Normal 4 2 4 6 2 3 6" xfId="19554" xr:uid="{00000000-0005-0000-0000-0000A0470000}"/>
    <cellStyle name="Normal 4 2 4 6 2 3 7" xfId="32406" xr:uid="{00000000-0005-0000-0000-0000A1470000}"/>
    <cellStyle name="Normal 4 2 4 6 2 3 8" xfId="14578" xr:uid="{00000000-0005-0000-0000-0000A2470000}"/>
    <cellStyle name="Normal 4 2 4 6 2 4" xfId="2051" xr:uid="{00000000-0005-0000-0000-0000A3470000}"/>
    <cellStyle name="Normal 4 2 4 6 2 4 2" xfId="6469" xr:uid="{00000000-0005-0000-0000-0000A4470000}"/>
    <cellStyle name="Normal 4 2 4 6 2 4 2 2" xfId="12502" xr:uid="{00000000-0005-0000-0000-0000A5470000}"/>
    <cellStyle name="Normal 4 2 4 6 2 4 2 2 2" xfId="43787" xr:uid="{00000000-0005-0000-0000-0000A6470000}"/>
    <cellStyle name="Normal 4 2 4 6 2 4 2 2 3" xfId="30377" xr:uid="{00000000-0005-0000-0000-0000A7470000}"/>
    <cellStyle name="Normal 4 2 4 6 2 4 2 3" xfId="37815" xr:uid="{00000000-0005-0000-0000-0000A8470000}"/>
    <cellStyle name="Normal 4 2 4 6 2 4 2 4" xfId="24405" xr:uid="{00000000-0005-0000-0000-0000A9470000}"/>
    <cellStyle name="Normal 4 2 4 6 2 4 3" xfId="9455" xr:uid="{00000000-0005-0000-0000-0000AA470000}"/>
    <cellStyle name="Normal 4 2 4 6 2 4 3 2" xfId="40801" xr:uid="{00000000-0005-0000-0000-0000AB470000}"/>
    <cellStyle name="Normal 4 2 4 6 2 4 3 3" xfId="27391" xr:uid="{00000000-0005-0000-0000-0000AC470000}"/>
    <cellStyle name="Normal 4 2 4 6 2 4 4" xfId="19989" xr:uid="{00000000-0005-0000-0000-0000AD470000}"/>
    <cellStyle name="Normal 4 2 4 6 2 4 5" xfId="34831" xr:uid="{00000000-0005-0000-0000-0000AE470000}"/>
    <cellStyle name="Normal 4 2 4 6 2 4 6" xfId="17003" xr:uid="{00000000-0005-0000-0000-0000AF470000}"/>
    <cellStyle name="Normal 4 2 4 6 2 5" xfId="5038" xr:uid="{00000000-0005-0000-0000-0000B0470000}"/>
    <cellStyle name="Normal 4 2 4 6 2 5 2" xfId="11073" xr:uid="{00000000-0005-0000-0000-0000B1470000}"/>
    <cellStyle name="Normal 4 2 4 6 2 5 2 2" xfId="42358" xr:uid="{00000000-0005-0000-0000-0000B2470000}"/>
    <cellStyle name="Normal 4 2 4 6 2 5 2 3" xfId="28948" xr:uid="{00000000-0005-0000-0000-0000B3470000}"/>
    <cellStyle name="Normal 4 2 4 6 2 5 3" xfId="22975" xr:uid="{00000000-0005-0000-0000-0000B4470000}"/>
    <cellStyle name="Normal 4 2 4 6 2 5 4" xfId="33401" xr:uid="{00000000-0005-0000-0000-0000B5470000}"/>
    <cellStyle name="Normal 4 2 4 6 2 5 5" xfId="15573" xr:uid="{00000000-0005-0000-0000-0000B6470000}"/>
    <cellStyle name="Normal 4 2 4 6 2 6" xfId="3482" xr:uid="{00000000-0005-0000-0000-0000B7470000}"/>
    <cellStyle name="Normal 4 2 4 6 2 6 2" xfId="36261" xr:uid="{00000000-0005-0000-0000-0000B8470000}"/>
    <cellStyle name="Normal 4 2 4 6 2 6 3" xfId="21419" xr:uid="{00000000-0005-0000-0000-0000B9470000}"/>
    <cellStyle name="Normal 4 2 4 6 2 7" xfId="8025" xr:uid="{00000000-0005-0000-0000-0000BA470000}"/>
    <cellStyle name="Normal 4 2 4 6 2 7 2" xfId="39371" xr:uid="{00000000-0005-0000-0000-0000BB470000}"/>
    <cellStyle name="Normal 4 2 4 6 2 7 3" xfId="25961" xr:uid="{00000000-0005-0000-0000-0000BC470000}"/>
    <cellStyle name="Normal 4 2 4 6 2 8" xfId="18559" xr:uid="{00000000-0005-0000-0000-0000BD470000}"/>
    <cellStyle name="Normal 4 2 4 6 2 9" xfId="31845" xr:uid="{00000000-0005-0000-0000-0000BE470000}"/>
    <cellStyle name="Normal 4 2 4 6 3" xfId="349" xr:uid="{00000000-0005-0000-0000-0000BF470000}"/>
    <cellStyle name="Normal 4 2 4 6 3 2" xfId="1388" xr:uid="{00000000-0005-0000-0000-0000C0470000}"/>
    <cellStyle name="Normal 4 2 4 6 3 2 2" xfId="5806" xr:uid="{00000000-0005-0000-0000-0000C1470000}"/>
    <cellStyle name="Normal 4 2 4 6 3 2 2 2" xfId="11839" xr:uid="{00000000-0005-0000-0000-0000C2470000}"/>
    <cellStyle name="Normal 4 2 4 6 3 2 2 2 2" xfId="43124" xr:uid="{00000000-0005-0000-0000-0000C3470000}"/>
    <cellStyle name="Normal 4 2 4 6 3 2 2 2 3" xfId="29714" xr:uid="{00000000-0005-0000-0000-0000C4470000}"/>
    <cellStyle name="Normal 4 2 4 6 3 2 2 3" xfId="37459" xr:uid="{00000000-0005-0000-0000-0000C5470000}"/>
    <cellStyle name="Normal 4 2 4 6 3 2 2 4" xfId="23742" xr:uid="{00000000-0005-0000-0000-0000C6470000}"/>
    <cellStyle name="Normal 4 2 4 6 3 2 3" xfId="8792" xr:uid="{00000000-0005-0000-0000-0000C7470000}"/>
    <cellStyle name="Normal 4 2 4 6 3 2 3 2" xfId="40138" xr:uid="{00000000-0005-0000-0000-0000C8470000}"/>
    <cellStyle name="Normal 4 2 4 6 3 2 3 3" xfId="26728" xr:uid="{00000000-0005-0000-0000-0000C9470000}"/>
    <cellStyle name="Normal 4 2 4 6 3 2 4" xfId="19326" xr:uid="{00000000-0005-0000-0000-0000CA470000}"/>
    <cellStyle name="Normal 4 2 4 6 3 2 5" xfId="34168" xr:uid="{00000000-0005-0000-0000-0000CB470000}"/>
    <cellStyle name="Normal 4 2 4 6 3 2 6" xfId="16340" xr:uid="{00000000-0005-0000-0000-0000CC470000}"/>
    <cellStyle name="Normal 4 2 4 6 3 3" xfId="2385" xr:uid="{00000000-0005-0000-0000-0000CD470000}"/>
    <cellStyle name="Normal 4 2 4 6 3 3 2" xfId="6802" xr:uid="{00000000-0005-0000-0000-0000CE470000}"/>
    <cellStyle name="Normal 4 2 4 6 3 3 2 2" xfId="12835" xr:uid="{00000000-0005-0000-0000-0000CF470000}"/>
    <cellStyle name="Normal 4 2 4 6 3 3 2 2 2" xfId="44120" xr:uid="{00000000-0005-0000-0000-0000D0470000}"/>
    <cellStyle name="Normal 4 2 4 6 3 3 2 2 3" xfId="30710" xr:uid="{00000000-0005-0000-0000-0000D1470000}"/>
    <cellStyle name="Normal 4 2 4 6 3 3 2 3" xfId="38148" xr:uid="{00000000-0005-0000-0000-0000D2470000}"/>
    <cellStyle name="Normal 4 2 4 6 3 3 2 4" xfId="24738" xr:uid="{00000000-0005-0000-0000-0000D3470000}"/>
    <cellStyle name="Normal 4 2 4 6 3 3 3" xfId="9788" xr:uid="{00000000-0005-0000-0000-0000D4470000}"/>
    <cellStyle name="Normal 4 2 4 6 3 3 3 2" xfId="41134" xr:uid="{00000000-0005-0000-0000-0000D5470000}"/>
    <cellStyle name="Normal 4 2 4 6 3 3 3 3" xfId="27724" xr:uid="{00000000-0005-0000-0000-0000D6470000}"/>
    <cellStyle name="Normal 4 2 4 6 3 3 4" xfId="20322" xr:uid="{00000000-0005-0000-0000-0000D7470000}"/>
    <cellStyle name="Normal 4 2 4 6 3 3 5" xfId="35164" xr:uid="{00000000-0005-0000-0000-0000D8470000}"/>
    <cellStyle name="Normal 4 2 4 6 3 3 6" xfId="17336" xr:uid="{00000000-0005-0000-0000-0000D9470000}"/>
    <cellStyle name="Normal 4 2 4 6 3 4" xfId="4810" xr:uid="{00000000-0005-0000-0000-0000DA470000}"/>
    <cellStyle name="Normal 4 2 4 6 3 4 2" xfId="10845" xr:uid="{00000000-0005-0000-0000-0000DB470000}"/>
    <cellStyle name="Normal 4 2 4 6 3 4 2 2" xfId="42130" xr:uid="{00000000-0005-0000-0000-0000DC470000}"/>
    <cellStyle name="Normal 4 2 4 6 3 4 2 3" xfId="28720" xr:uid="{00000000-0005-0000-0000-0000DD470000}"/>
    <cellStyle name="Normal 4 2 4 6 3 4 3" xfId="22747" xr:uid="{00000000-0005-0000-0000-0000DE470000}"/>
    <cellStyle name="Normal 4 2 4 6 3 4 4" xfId="33173" xr:uid="{00000000-0005-0000-0000-0000DF470000}"/>
    <cellStyle name="Normal 4 2 4 6 3 4 5" xfId="15345" xr:uid="{00000000-0005-0000-0000-0000E0470000}"/>
    <cellStyle name="Normal 4 2 4 6 3 5" xfId="3815" xr:uid="{00000000-0005-0000-0000-0000E1470000}"/>
    <cellStyle name="Normal 4 2 4 6 3 5 2" xfId="36594" xr:uid="{00000000-0005-0000-0000-0000E2470000}"/>
    <cellStyle name="Normal 4 2 4 6 3 5 3" xfId="21752" xr:uid="{00000000-0005-0000-0000-0000E3470000}"/>
    <cellStyle name="Normal 4 2 4 6 3 6" xfId="7797" xr:uid="{00000000-0005-0000-0000-0000E4470000}"/>
    <cellStyle name="Normal 4 2 4 6 3 6 2" xfId="39143" xr:uid="{00000000-0005-0000-0000-0000E5470000}"/>
    <cellStyle name="Normal 4 2 4 6 3 6 3" xfId="25733" xr:uid="{00000000-0005-0000-0000-0000E6470000}"/>
    <cellStyle name="Normal 4 2 4 6 3 7" xfId="18331" xr:uid="{00000000-0005-0000-0000-0000E7470000}"/>
    <cellStyle name="Normal 4 2 4 6 3 8" xfId="32178" xr:uid="{00000000-0005-0000-0000-0000E8470000}"/>
    <cellStyle name="Normal 4 2 4 6 3 9" xfId="14350" xr:uid="{00000000-0005-0000-0000-0000E9470000}"/>
    <cellStyle name="Normal 4 2 4 6 4" xfId="783" xr:uid="{00000000-0005-0000-0000-0000EA470000}"/>
    <cellStyle name="Normal 4 2 4 6 4 2" xfId="2819" xr:uid="{00000000-0005-0000-0000-0000EB470000}"/>
    <cellStyle name="Normal 4 2 4 6 4 2 2" xfId="7236" xr:uid="{00000000-0005-0000-0000-0000EC470000}"/>
    <cellStyle name="Normal 4 2 4 6 4 2 2 2" xfId="13269" xr:uid="{00000000-0005-0000-0000-0000ED470000}"/>
    <cellStyle name="Normal 4 2 4 6 4 2 2 2 2" xfId="44554" xr:uid="{00000000-0005-0000-0000-0000EE470000}"/>
    <cellStyle name="Normal 4 2 4 6 4 2 2 2 3" xfId="31144" xr:uid="{00000000-0005-0000-0000-0000EF470000}"/>
    <cellStyle name="Normal 4 2 4 6 4 2 2 3" xfId="38582" xr:uid="{00000000-0005-0000-0000-0000F0470000}"/>
    <cellStyle name="Normal 4 2 4 6 4 2 2 4" xfId="25172" xr:uid="{00000000-0005-0000-0000-0000F1470000}"/>
    <cellStyle name="Normal 4 2 4 6 4 2 3" xfId="10222" xr:uid="{00000000-0005-0000-0000-0000F2470000}"/>
    <cellStyle name="Normal 4 2 4 6 4 2 3 2" xfId="41568" xr:uid="{00000000-0005-0000-0000-0000F3470000}"/>
    <cellStyle name="Normal 4 2 4 6 4 2 3 3" xfId="28158" xr:uid="{00000000-0005-0000-0000-0000F4470000}"/>
    <cellStyle name="Normal 4 2 4 6 4 2 4" xfId="20756" xr:uid="{00000000-0005-0000-0000-0000F5470000}"/>
    <cellStyle name="Normal 4 2 4 6 4 2 5" xfId="35598" xr:uid="{00000000-0005-0000-0000-0000F6470000}"/>
    <cellStyle name="Normal 4 2 4 6 4 2 6" xfId="17770" xr:uid="{00000000-0005-0000-0000-0000F7470000}"/>
    <cellStyle name="Normal 4 2 4 6 4 3" xfId="5244" xr:uid="{00000000-0005-0000-0000-0000F8470000}"/>
    <cellStyle name="Normal 4 2 4 6 4 3 2" xfId="11278" xr:uid="{00000000-0005-0000-0000-0000F9470000}"/>
    <cellStyle name="Normal 4 2 4 6 4 3 2 2" xfId="42563" xr:uid="{00000000-0005-0000-0000-0000FA470000}"/>
    <cellStyle name="Normal 4 2 4 6 4 3 2 3" xfId="29153" xr:uid="{00000000-0005-0000-0000-0000FB470000}"/>
    <cellStyle name="Normal 4 2 4 6 4 3 3" xfId="23181" xr:uid="{00000000-0005-0000-0000-0000FC470000}"/>
    <cellStyle name="Normal 4 2 4 6 4 3 4" xfId="33607" xr:uid="{00000000-0005-0000-0000-0000FD470000}"/>
    <cellStyle name="Normal 4 2 4 6 4 3 5" xfId="15779" xr:uid="{00000000-0005-0000-0000-0000FE470000}"/>
    <cellStyle name="Normal 4 2 4 6 4 4" xfId="4249" xr:uid="{00000000-0005-0000-0000-0000FF470000}"/>
    <cellStyle name="Normal 4 2 4 6 4 4 2" xfId="37028" xr:uid="{00000000-0005-0000-0000-000000480000}"/>
    <cellStyle name="Normal 4 2 4 6 4 4 3" xfId="22186" xr:uid="{00000000-0005-0000-0000-000001480000}"/>
    <cellStyle name="Normal 4 2 4 6 4 5" xfId="8231" xr:uid="{00000000-0005-0000-0000-000002480000}"/>
    <cellStyle name="Normal 4 2 4 6 4 5 2" xfId="39577" xr:uid="{00000000-0005-0000-0000-000003480000}"/>
    <cellStyle name="Normal 4 2 4 6 4 5 3" xfId="26167" xr:uid="{00000000-0005-0000-0000-000004480000}"/>
    <cellStyle name="Normal 4 2 4 6 4 6" xfId="18765" xr:uid="{00000000-0005-0000-0000-000005480000}"/>
    <cellStyle name="Normal 4 2 4 6 4 7" xfId="32612" xr:uid="{00000000-0005-0000-0000-000006480000}"/>
    <cellStyle name="Normal 4 2 4 6 4 8" xfId="14784" xr:uid="{00000000-0005-0000-0000-000007480000}"/>
    <cellStyle name="Normal 4 2 4 6 5" xfId="1182" xr:uid="{00000000-0005-0000-0000-000008480000}"/>
    <cellStyle name="Normal 4 2 4 6 5 2" xfId="2179" xr:uid="{00000000-0005-0000-0000-000009480000}"/>
    <cellStyle name="Normal 4 2 4 6 5 2 2" xfId="6596" xr:uid="{00000000-0005-0000-0000-00000A480000}"/>
    <cellStyle name="Normal 4 2 4 6 5 2 2 2" xfId="12629" xr:uid="{00000000-0005-0000-0000-00000B480000}"/>
    <cellStyle name="Normal 4 2 4 6 5 2 2 2 2" xfId="43914" xr:uid="{00000000-0005-0000-0000-00000C480000}"/>
    <cellStyle name="Normal 4 2 4 6 5 2 2 2 3" xfId="30504" xr:uid="{00000000-0005-0000-0000-00000D480000}"/>
    <cellStyle name="Normal 4 2 4 6 5 2 2 3" xfId="37942" xr:uid="{00000000-0005-0000-0000-00000E480000}"/>
    <cellStyle name="Normal 4 2 4 6 5 2 2 4" xfId="24532" xr:uid="{00000000-0005-0000-0000-00000F480000}"/>
    <cellStyle name="Normal 4 2 4 6 5 2 3" xfId="9582" xr:uid="{00000000-0005-0000-0000-000010480000}"/>
    <cellStyle name="Normal 4 2 4 6 5 2 3 2" xfId="40928" xr:uid="{00000000-0005-0000-0000-000011480000}"/>
    <cellStyle name="Normal 4 2 4 6 5 2 3 3" xfId="27518" xr:uid="{00000000-0005-0000-0000-000012480000}"/>
    <cellStyle name="Normal 4 2 4 6 5 2 4" xfId="20116" xr:uid="{00000000-0005-0000-0000-000013480000}"/>
    <cellStyle name="Normal 4 2 4 6 5 2 5" xfId="34958" xr:uid="{00000000-0005-0000-0000-000014480000}"/>
    <cellStyle name="Normal 4 2 4 6 5 2 6" xfId="17130" xr:uid="{00000000-0005-0000-0000-000015480000}"/>
    <cellStyle name="Normal 4 2 4 6 5 3" xfId="5600" xr:uid="{00000000-0005-0000-0000-000016480000}"/>
    <cellStyle name="Normal 4 2 4 6 5 3 2" xfId="11633" xr:uid="{00000000-0005-0000-0000-000017480000}"/>
    <cellStyle name="Normal 4 2 4 6 5 3 2 2" xfId="42918" xr:uid="{00000000-0005-0000-0000-000018480000}"/>
    <cellStyle name="Normal 4 2 4 6 5 3 2 3" xfId="29508" xr:uid="{00000000-0005-0000-0000-000019480000}"/>
    <cellStyle name="Normal 4 2 4 6 5 3 3" xfId="23536" xr:uid="{00000000-0005-0000-0000-00001A480000}"/>
    <cellStyle name="Normal 4 2 4 6 5 3 4" xfId="33962" xr:uid="{00000000-0005-0000-0000-00001B480000}"/>
    <cellStyle name="Normal 4 2 4 6 5 3 5" xfId="16134" xr:uid="{00000000-0005-0000-0000-00001C480000}"/>
    <cellStyle name="Normal 4 2 4 6 5 4" xfId="3609" xr:uid="{00000000-0005-0000-0000-00001D480000}"/>
    <cellStyle name="Normal 4 2 4 6 5 4 2" xfId="36388" xr:uid="{00000000-0005-0000-0000-00001E480000}"/>
    <cellStyle name="Normal 4 2 4 6 5 4 3" xfId="21546" xr:uid="{00000000-0005-0000-0000-00001F480000}"/>
    <cellStyle name="Normal 4 2 4 6 5 5" xfId="8586" xr:uid="{00000000-0005-0000-0000-000020480000}"/>
    <cellStyle name="Normal 4 2 4 6 5 5 2" xfId="39932" xr:uid="{00000000-0005-0000-0000-000021480000}"/>
    <cellStyle name="Normal 4 2 4 6 5 5 3" xfId="26522" xr:uid="{00000000-0005-0000-0000-000022480000}"/>
    <cellStyle name="Normal 4 2 4 6 5 6" xfId="19120" xr:uid="{00000000-0005-0000-0000-000023480000}"/>
    <cellStyle name="Normal 4 2 4 6 5 7" xfId="31972" xr:uid="{00000000-0005-0000-0000-000024480000}"/>
    <cellStyle name="Normal 4 2 4 6 5 8" xfId="14144" xr:uid="{00000000-0005-0000-0000-000025480000}"/>
    <cellStyle name="Normal 4 2 4 6 6" xfId="1823" xr:uid="{00000000-0005-0000-0000-000026480000}"/>
    <cellStyle name="Normal 4 2 4 6 6 2" xfId="6241" xr:uid="{00000000-0005-0000-0000-000027480000}"/>
    <cellStyle name="Normal 4 2 4 6 6 2 2" xfId="12274" xr:uid="{00000000-0005-0000-0000-000028480000}"/>
    <cellStyle name="Normal 4 2 4 6 6 2 2 2" xfId="43559" xr:uid="{00000000-0005-0000-0000-000029480000}"/>
    <cellStyle name="Normal 4 2 4 6 6 2 2 3" xfId="30149" xr:uid="{00000000-0005-0000-0000-00002A480000}"/>
    <cellStyle name="Normal 4 2 4 6 6 2 3" xfId="37587" xr:uid="{00000000-0005-0000-0000-00002B480000}"/>
    <cellStyle name="Normal 4 2 4 6 6 2 4" xfId="24177" xr:uid="{00000000-0005-0000-0000-00002C480000}"/>
    <cellStyle name="Normal 4 2 4 6 6 3" xfId="9227" xr:uid="{00000000-0005-0000-0000-00002D480000}"/>
    <cellStyle name="Normal 4 2 4 6 6 3 2" xfId="40573" xr:uid="{00000000-0005-0000-0000-00002E480000}"/>
    <cellStyle name="Normal 4 2 4 6 6 3 3" xfId="27163" xr:uid="{00000000-0005-0000-0000-00002F480000}"/>
    <cellStyle name="Normal 4 2 4 6 6 4" xfId="19761" xr:uid="{00000000-0005-0000-0000-000030480000}"/>
    <cellStyle name="Normal 4 2 4 6 6 5" xfId="34603" xr:uid="{00000000-0005-0000-0000-000031480000}"/>
    <cellStyle name="Normal 4 2 4 6 6 6" xfId="16775" xr:uid="{00000000-0005-0000-0000-000032480000}"/>
    <cellStyle name="Normal 4 2 4 6 7" xfId="4604" xr:uid="{00000000-0005-0000-0000-000033480000}"/>
    <cellStyle name="Normal 4 2 4 6 7 2" xfId="10638" xr:uid="{00000000-0005-0000-0000-000034480000}"/>
    <cellStyle name="Normal 4 2 4 6 7 2 2" xfId="41925" xr:uid="{00000000-0005-0000-0000-000035480000}"/>
    <cellStyle name="Normal 4 2 4 6 7 2 3" xfId="28515" xr:uid="{00000000-0005-0000-0000-000036480000}"/>
    <cellStyle name="Normal 4 2 4 6 7 3" xfId="22541" xr:uid="{00000000-0005-0000-0000-000037480000}"/>
    <cellStyle name="Normal 4 2 4 6 7 4" xfId="32967" xr:uid="{00000000-0005-0000-0000-000038480000}"/>
    <cellStyle name="Normal 4 2 4 6 7 5" xfId="15139" xr:uid="{00000000-0005-0000-0000-000039480000}"/>
    <cellStyle name="Normal 4 2 4 6 8" xfId="3254" xr:uid="{00000000-0005-0000-0000-00003A480000}"/>
    <cellStyle name="Normal 4 2 4 6 8 2" xfId="36033" xr:uid="{00000000-0005-0000-0000-00003B480000}"/>
    <cellStyle name="Normal 4 2 4 6 8 3" xfId="21191" xr:uid="{00000000-0005-0000-0000-00003C480000}"/>
    <cellStyle name="Normal 4 2 4 6 9" xfId="7591" xr:uid="{00000000-0005-0000-0000-00003D480000}"/>
    <cellStyle name="Normal 4 2 4 6 9 2" xfId="38937" xr:uid="{00000000-0005-0000-0000-00003E480000}"/>
    <cellStyle name="Normal 4 2 4 6 9 3" xfId="25527" xr:uid="{00000000-0005-0000-0000-00003F480000}"/>
    <cellStyle name="Normal 4 2 4 7" xfId="451" xr:uid="{00000000-0005-0000-0000-000040480000}"/>
    <cellStyle name="Normal 4 2 4 7 10" xfId="13891" xr:uid="{00000000-0005-0000-0000-000041480000}"/>
    <cellStyle name="Normal 4 2 4 7 2" xfId="885" xr:uid="{00000000-0005-0000-0000-000042480000}"/>
    <cellStyle name="Normal 4 2 4 7 2 2" xfId="2921" xr:uid="{00000000-0005-0000-0000-000043480000}"/>
    <cellStyle name="Normal 4 2 4 7 2 2 2" xfId="7338" xr:uid="{00000000-0005-0000-0000-000044480000}"/>
    <cellStyle name="Normal 4 2 4 7 2 2 2 2" xfId="13371" xr:uid="{00000000-0005-0000-0000-000045480000}"/>
    <cellStyle name="Normal 4 2 4 7 2 2 2 2 2" xfId="44656" xr:uid="{00000000-0005-0000-0000-000046480000}"/>
    <cellStyle name="Normal 4 2 4 7 2 2 2 2 3" xfId="31246" xr:uid="{00000000-0005-0000-0000-000047480000}"/>
    <cellStyle name="Normal 4 2 4 7 2 2 2 3" xfId="38684" xr:uid="{00000000-0005-0000-0000-000048480000}"/>
    <cellStyle name="Normal 4 2 4 7 2 2 2 4" xfId="25274" xr:uid="{00000000-0005-0000-0000-000049480000}"/>
    <cellStyle name="Normal 4 2 4 7 2 2 3" xfId="10324" xr:uid="{00000000-0005-0000-0000-00004A480000}"/>
    <cellStyle name="Normal 4 2 4 7 2 2 3 2" xfId="41670" xr:uid="{00000000-0005-0000-0000-00004B480000}"/>
    <cellStyle name="Normal 4 2 4 7 2 2 3 3" xfId="28260" xr:uid="{00000000-0005-0000-0000-00004C480000}"/>
    <cellStyle name="Normal 4 2 4 7 2 2 4" xfId="20858" xr:uid="{00000000-0005-0000-0000-00004D480000}"/>
    <cellStyle name="Normal 4 2 4 7 2 2 5" xfId="35700" xr:uid="{00000000-0005-0000-0000-00004E480000}"/>
    <cellStyle name="Normal 4 2 4 7 2 2 6" xfId="17872" xr:uid="{00000000-0005-0000-0000-00004F480000}"/>
    <cellStyle name="Normal 4 2 4 7 2 3" xfId="5346" xr:uid="{00000000-0005-0000-0000-000050480000}"/>
    <cellStyle name="Normal 4 2 4 7 2 3 2" xfId="11380" xr:uid="{00000000-0005-0000-0000-000051480000}"/>
    <cellStyle name="Normal 4 2 4 7 2 3 2 2" xfId="42665" xr:uid="{00000000-0005-0000-0000-000052480000}"/>
    <cellStyle name="Normal 4 2 4 7 2 3 2 3" xfId="29255" xr:uid="{00000000-0005-0000-0000-000053480000}"/>
    <cellStyle name="Normal 4 2 4 7 2 3 3" xfId="23283" xr:uid="{00000000-0005-0000-0000-000054480000}"/>
    <cellStyle name="Normal 4 2 4 7 2 3 4" xfId="33709" xr:uid="{00000000-0005-0000-0000-000055480000}"/>
    <cellStyle name="Normal 4 2 4 7 2 3 5" xfId="15881" xr:uid="{00000000-0005-0000-0000-000056480000}"/>
    <cellStyle name="Normal 4 2 4 7 2 4" xfId="4351" xr:uid="{00000000-0005-0000-0000-000057480000}"/>
    <cellStyle name="Normal 4 2 4 7 2 4 2" xfId="37130" xr:uid="{00000000-0005-0000-0000-000058480000}"/>
    <cellStyle name="Normal 4 2 4 7 2 4 3" xfId="22288" xr:uid="{00000000-0005-0000-0000-000059480000}"/>
    <cellStyle name="Normal 4 2 4 7 2 5" xfId="8333" xr:uid="{00000000-0005-0000-0000-00005A480000}"/>
    <cellStyle name="Normal 4 2 4 7 2 5 2" xfId="39679" xr:uid="{00000000-0005-0000-0000-00005B480000}"/>
    <cellStyle name="Normal 4 2 4 7 2 5 3" xfId="26269" xr:uid="{00000000-0005-0000-0000-00005C480000}"/>
    <cellStyle name="Normal 4 2 4 7 2 6" xfId="18867" xr:uid="{00000000-0005-0000-0000-00005D480000}"/>
    <cellStyle name="Normal 4 2 4 7 2 7" xfId="32714" xr:uid="{00000000-0005-0000-0000-00005E480000}"/>
    <cellStyle name="Normal 4 2 4 7 2 8" xfId="14886" xr:uid="{00000000-0005-0000-0000-00005F480000}"/>
    <cellStyle name="Normal 4 2 4 7 3" xfId="1490" xr:uid="{00000000-0005-0000-0000-000060480000}"/>
    <cellStyle name="Normal 4 2 4 7 3 2" xfId="2487" xr:uid="{00000000-0005-0000-0000-000061480000}"/>
    <cellStyle name="Normal 4 2 4 7 3 2 2" xfId="6904" xr:uid="{00000000-0005-0000-0000-000062480000}"/>
    <cellStyle name="Normal 4 2 4 7 3 2 2 2" xfId="12937" xr:uid="{00000000-0005-0000-0000-000063480000}"/>
    <cellStyle name="Normal 4 2 4 7 3 2 2 2 2" xfId="44222" xr:uid="{00000000-0005-0000-0000-000064480000}"/>
    <cellStyle name="Normal 4 2 4 7 3 2 2 2 3" xfId="30812" xr:uid="{00000000-0005-0000-0000-000065480000}"/>
    <cellStyle name="Normal 4 2 4 7 3 2 2 3" xfId="38250" xr:uid="{00000000-0005-0000-0000-000066480000}"/>
    <cellStyle name="Normal 4 2 4 7 3 2 2 4" xfId="24840" xr:uid="{00000000-0005-0000-0000-000067480000}"/>
    <cellStyle name="Normal 4 2 4 7 3 2 3" xfId="9890" xr:uid="{00000000-0005-0000-0000-000068480000}"/>
    <cellStyle name="Normal 4 2 4 7 3 2 3 2" xfId="41236" xr:uid="{00000000-0005-0000-0000-000069480000}"/>
    <cellStyle name="Normal 4 2 4 7 3 2 3 3" xfId="27826" xr:uid="{00000000-0005-0000-0000-00006A480000}"/>
    <cellStyle name="Normal 4 2 4 7 3 2 4" xfId="20424" xr:uid="{00000000-0005-0000-0000-00006B480000}"/>
    <cellStyle name="Normal 4 2 4 7 3 2 5" xfId="35266" xr:uid="{00000000-0005-0000-0000-00006C480000}"/>
    <cellStyle name="Normal 4 2 4 7 3 2 6" xfId="17438" xr:uid="{00000000-0005-0000-0000-00006D480000}"/>
    <cellStyle name="Normal 4 2 4 7 3 3" xfId="5908" xr:uid="{00000000-0005-0000-0000-00006E480000}"/>
    <cellStyle name="Normal 4 2 4 7 3 3 2" xfId="11941" xr:uid="{00000000-0005-0000-0000-00006F480000}"/>
    <cellStyle name="Normal 4 2 4 7 3 3 2 2" xfId="43226" xr:uid="{00000000-0005-0000-0000-000070480000}"/>
    <cellStyle name="Normal 4 2 4 7 3 3 2 3" xfId="29816" xr:uid="{00000000-0005-0000-0000-000071480000}"/>
    <cellStyle name="Normal 4 2 4 7 3 3 3" xfId="23844" xr:uid="{00000000-0005-0000-0000-000072480000}"/>
    <cellStyle name="Normal 4 2 4 7 3 3 4" xfId="34270" xr:uid="{00000000-0005-0000-0000-000073480000}"/>
    <cellStyle name="Normal 4 2 4 7 3 3 5" xfId="16442" xr:uid="{00000000-0005-0000-0000-000074480000}"/>
    <cellStyle name="Normal 4 2 4 7 3 4" xfId="3917" xr:uid="{00000000-0005-0000-0000-000075480000}"/>
    <cellStyle name="Normal 4 2 4 7 3 4 2" xfId="36696" xr:uid="{00000000-0005-0000-0000-000076480000}"/>
    <cellStyle name="Normal 4 2 4 7 3 4 3" xfId="21854" xr:uid="{00000000-0005-0000-0000-000077480000}"/>
    <cellStyle name="Normal 4 2 4 7 3 5" xfId="8894" xr:uid="{00000000-0005-0000-0000-000078480000}"/>
    <cellStyle name="Normal 4 2 4 7 3 5 2" xfId="40240" xr:uid="{00000000-0005-0000-0000-000079480000}"/>
    <cellStyle name="Normal 4 2 4 7 3 5 3" xfId="26830" xr:uid="{00000000-0005-0000-0000-00007A480000}"/>
    <cellStyle name="Normal 4 2 4 7 3 6" xfId="19428" xr:uid="{00000000-0005-0000-0000-00007B480000}"/>
    <cellStyle name="Normal 4 2 4 7 3 7" xfId="32280" xr:uid="{00000000-0005-0000-0000-00007C480000}"/>
    <cellStyle name="Normal 4 2 4 7 3 8" xfId="14452" xr:uid="{00000000-0005-0000-0000-00007D480000}"/>
    <cellStyle name="Normal 4 2 4 7 4" xfId="1925" xr:uid="{00000000-0005-0000-0000-00007E480000}"/>
    <cellStyle name="Normal 4 2 4 7 4 2" xfId="6343" xr:uid="{00000000-0005-0000-0000-00007F480000}"/>
    <cellStyle name="Normal 4 2 4 7 4 2 2" xfId="12376" xr:uid="{00000000-0005-0000-0000-000080480000}"/>
    <cellStyle name="Normal 4 2 4 7 4 2 2 2" xfId="43661" xr:uid="{00000000-0005-0000-0000-000081480000}"/>
    <cellStyle name="Normal 4 2 4 7 4 2 2 3" xfId="30251" xr:uid="{00000000-0005-0000-0000-000082480000}"/>
    <cellStyle name="Normal 4 2 4 7 4 2 3" xfId="37689" xr:uid="{00000000-0005-0000-0000-000083480000}"/>
    <cellStyle name="Normal 4 2 4 7 4 2 4" xfId="24279" xr:uid="{00000000-0005-0000-0000-000084480000}"/>
    <cellStyle name="Normal 4 2 4 7 4 3" xfId="9329" xr:uid="{00000000-0005-0000-0000-000085480000}"/>
    <cellStyle name="Normal 4 2 4 7 4 3 2" xfId="40675" xr:uid="{00000000-0005-0000-0000-000086480000}"/>
    <cellStyle name="Normal 4 2 4 7 4 3 3" xfId="27265" xr:uid="{00000000-0005-0000-0000-000087480000}"/>
    <cellStyle name="Normal 4 2 4 7 4 4" xfId="19863" xr:uid="{00000000-0005-0000-0000-000088480000}"/>
    <cellStyle name="Normal 4 2 4 7 4 5" xfId="34705" xr:uid="{00000000-0005-0000-0000-000089480000}"/>
    <cellStyle name="Normal 4 2 4 7 4 6" xfId="16877" xr:uid="{00000000-0005-0000-0000-00008A480000}"/>
    <cellStyle name="Normal 4 2 4 7 5" xfId="4912" xr:uid="{00000000-0005-0000-0000-00008B480000}"/>
    <cellStyle name="Normal 4 2 4 7 5 2" xfId="10947" xr:uid="{00000000-0005-0000-0000-00008C480000}"/>
    <cellStyle name="Normal 4 2 4 7 5 2 2" xfId="42232" xr:uid="{00000000-0005-0000-0000-00008D480000}"/>
    <cellStyle name="Normal 4 2 4 7 5 2 3" xfId="28822" xr:uid="{00000000-0005-0000-0000-00008E480000}"/>
    <cellStyle name="Normal 4 2 4 7 5 3" xfId="22849" xr:uid="{00000000-0005-0000-0000-00008F480000}"/>
    <cellStyle name="Normal 4 2 4 7 5 4" xfId="33275" xr:uid="{00000000-0005-0000-0000-000090480000}"/>
    <cellStyle name="Normal 4 2 4 7 5 5" xfId="15447" xr:uid="{00000000-0005-0000-0000-000091480000}"/>
    <cellStyle name="Normal 4 2 4 7 6" xfId="3356" xr:uid="{00000000-0005-0000-0000-000092480000}"/>
    <cellStyle name="Normal 4 2 4 7 6 2" xfId="36135" xr:uid="{00000000-0005-0000-0000-000093480000}"/>
    <cellStyle name="Normal 4 2 4 7 6 3" xfId="21293" xr:uid="{00000000-0005-0000-0000-000094480000}"/>
    <cellStyle name="Normal 4 2 4 7 7" xfId="7899" xr:uid="{00000000-0005-0000-0000-000095480000}"/>
    <cellStyle name="Normal 4 2 4 7 7 2" xfId="39245" xr:uid="{00000000-0005-0000-0000-000096480000}"/>
    <cellStyle name="Normal 4 2 4 7 7 3" xfId="25835" xr:uid="{00000000-0005-0000-0000-000097480000}"/>
    <cellStyle name="Normal 4 2 4 7 8" xfId="18433" xr:uid="{00000000-0005-0000-0000-000098480000}"/>
    <cellStyle name="Normal 4 2 4 7 9" xfId="31719" xr:uid="{00000000-0005-0000-0000-000099480000}"/>
    <cellStyle name="Normal 4 2 4 8" xfId="559" xr:uid="{00000000-0005-0000-0000-00009A480000}"/>
    <cellStyle name="Normal 4 2 4 8 10" xfId="13999" xr:uid="{00000000-0005-0000-0000-00009B480000}"/>
    <cellStyle name="Normal 4 2 4 8 2" xfId="993" xr:uid="{00000000-0005-0000-0000-00009C480000}"/>
    <cellStyle name="Normal 4 2 4 8 2 2" xfId="3029" xr:uid="{00000000-0005-0000-0000-00009D480000}"/>
    <cellStyle name="Normal 4 2 4 8 2 2 2" xfId="7446" xr:uid="{00000000-0005-0000-0000-00009E480000}"/>
    <cellStyle name="Normal 4 2 4 8 2 2 2 2" xfId="13479" xr:uid="{00000000-0005-0000-0000-00009F480000}"/>
    <cellStyle name="Normal 4 2 4 8 2 2 2 2 2" xfId="44764" xr:uid="{00000000-0005-0000-0000-0000A0480000}"/>
    <cellStyle name="Normal 4 2 4 8 2 2 2 2 3" xfId="31354" xr:uid="{00000000-0005-0000-0000-0000A1480000}"/>
    <cellStyle name="Normal 4 2 4 8 2 2 2 3" xfId="38792" xr:uid="{00000000-0005-0000-0000-0000A2480000}"/>
    <cellStyle name="Normal 4 2 4 8 2 2 2 4" xfId="25382" xr:uid="{00000000-0005-0000-0000-0000A3480000}"/>
    <cellStyle name="Normal 4 2 4 8 2 2 3" xfId="10432" xr:uid="{00000000-0005-0000-0000-0000A4480000}"/>
    <cellStyle name="Normal 4 2 4 8 2 2 3 2" xfId="41778" xr:uid="{00000000-0005-0000-0000-0000A5480000}"/>
    <cellStyle name="Normal 4 2 4 8 2 2 3 3" xfId="28368" xr:uid="{00000000-0005-0000-0000-0000A6480000}"/>
    <cellStyle name="Normal 4 2 4 8 2 2 4" xfId="20966" xr:uid="{00000000-0005-0000-0000-0000A7480000}"/>
    <cellStyle name="Normal 4 2 4 8 2 2 5" xfId="35808" xr:uid="{00000000-0005-0000-0000-0000A8480000}"/>
    <cellStyle name="Normal 4 2 4 8 2 2 6" xfId="17980" xr:uid="{00000000-0005-0000-0000-0000A9480000}"/>
    <cellStyle name="Normal 4 2 4 8 2 3" xfId="5454" xr:uid="{00000000-0005-0000-0000-0000AA480000}"/>
    <cellStyle name="Normal 4 2 4 8 2 3 2" xfId="11488" xr:uid="{00000000-0005-0000-0000-0000AB480000}"/>
    <cellStyle name="Normal 4 2 4 8 2 3 2 2" xfId="42773" xr:uid="{00000000-0005-0000-0000-0000AC480000}"/>
    <cellStyle name="Normal 4 2 4 8 2 3 2 3" xfId="29363" xr:uid="{00000000-0005-0000-0000-0000AD480000}"/>
    <cellStyle name="Normal 4 2 4 8 2 3 3" xfId="23391" xr:uid="{00000000-0005-0000-0000-0000AE480000}"/>
    <cellStyle name="Normal 4 2 4 8 2 3 4" xfId="33817" xr:uid="{00000000-0005-0000-0000-0000AF480000}"/>
    <cellStyle name="Normal 4 2 4 8 2 3 5" xfId="15989" xr:uid="{00000000-0005-0000-0000-0000B0480000}"/>
    <cellStyle name="Normal 4 2 4 8 2 4" xfId="4459" xr:uid="{00000000-0005-0000-0000-0000B1480000}"/>
    <cellStyle name="Normal 4 2 4 8 2 4 2" xfId="37238" xr:uid="{00000000-0005-0000-0000-0000B2480000}"/>
    <cellStyle name="Normal 4 2 4 8 2 4 3" xfId="22396" xr:uid="{00000000-0005-0000-0000-0000B3480000}"/>
    <cellStyle name="Normal 4 2 4 8 2 5" xfId="8441" xr:uid="{00000000-0005-0000-0000-0000B4480000}"/>
    <cellStyle name="Normal 4 2 4 8 2 5 2" xfId="39787" xr:uid="{00000000-0005-0000-0000-0000B5480000}"/>
    <cellStyle name="Normal 4 2 4 8 2 5 3" xfId="26377" xr:uid="{00000000-0005-0000-0000-0000B6480000}"/>
    <cellStyle name="Normal 4 2 4 8 2 6" xfId="18975" xr:uid="{00000000-0005-0000-0000-0000B7480000}"/>
    <cellStyle name="Normal 4 2 4 8 2 7" xfId="32822" xr:uid="{00000000-0005-0000-0000-0000B8480000}"/>
    <cellStyle name="Normal 4 2 4 8 2 8" xfId="14994" xr:uid="{00000000-0005-0000-0000-0000B9480000}"/>
    <cellStyle name="Normal 4 2 4 8 3" xfId="1598" xr:uid="{00000000-0005-0000-0000-0000BA480000}"/>
    <cellStyle name="Normal 4 2 4 8 3 2" xfId="2595" xr:uid="{00000000-0005-0000-0000-0000BB480000}"/>
    <cellStyle name="Normal 4 2 4 8 3 2 2" xfId="7012" xr:uid="{00000000-0005-0000-0000-0000BC480000}"/>
    <cellStyle name="Normal 4 2 4 8 3 2 2 2" xfId="13045" xr:uid="{00000000-0005-0000-0000-0000BD480000}"/>
    <cellStyle name="Normal 4 2 4 8 3 2 2 2 2" xfId="44330" xr:uid="{00000000-0005-0000-0000-0000BE480000}"/>
    <cellStyle name="Normal 4 2 4 8 3 2 2 2 3" xfId="30920" xr:uid="{00000000-0005-0000-0000-0000BF480000}"/>
    <cellStyle name="Normal 4 2 4 8 3 2 2 3" xfId="38358" xr:uid="{00000000-0005-0000-0000-0000C0480000}"/>
    <cellStyle name="Normal 4 2 4 8 3 2 2 4" xfId="24948" xr:uid="{00000000-0005-0000-0000-0000C1480000}"/>
    <cellStyle name="Normal 4 2 4 8 3 2 3" xfId="9998" xr:uid="{00000000-0005-0000-0000-0000C2480000}"/>
    <cellStyle name="Normal 4 2 4 8 3 2 3 2" xfId="41344" xr:uid="{00000000-0005-0000-0000-0000C3480000}"/>
    <cellStyle name="Normal 4 2 4 8 3 2 3 3" xfId="27934" xr:uid="{00000000-0005-0000-0000-0000C4480000}"/>
    <cellStyle name="Normal 4 2 4 8 3 2 4" xfId="20532" xr:uid="{00000000-0005-0000-0000-0000C5480000}"/>
    <cellStyle name="Normal 4 2 4 8 3 2 5" xfId="35374" xr:uid="{00000000-0005-0000-0000-0000C6480000}"/>
    <cellStyle name="Normal 4 2 4 8 3 2 6" xfId="17546" xr:uid="{00000000-0005-0000-0000-0000C7480000}"/>
    <cellStyle name="Normal 4 2 4 8 3 3" xfId="6016" xr:uid="{00000000-0005-0000-0000-0000C8480000}"/>
    <cellStyle name="Normal 4 2 4 8 3 3 2" xfId="12049" xr:uid="{00000000-0005-0000-0000-0000C9480000}"/>
    <cellStyle name="Normal 4 2 4 8 3 3 2 2" xfId="43334" xr:uid="{00000000-0005-0000-0000-0000CA480000}"/>
    <cellStyle name="Normal 4 2 4 8 3 3 2 3" xfId="29924" xr:uid="{00000000-0005-0000-0000-0000CB480000}"/>
    <cellStyle name="Normal 4 2 4 8 3 3 3" xfId="23952" xr:uid="{00000000-0005-0000-0000-0000CC480000}"/>
    <cellStyle name="Normal 4 2 4 8 3 3 4" xfId="34378" xr:uid="{00000000-0005-0000-0000-0000CD480000}"/>
    <cellStyle name="Normal 4 2 4 8 3 3 5" xfId="16550" xr:uid="{00000000-0005-0000-0000-0000CE480000}"/>
    <cellStyle name="Normal 4 2 4 8 3 4" xfId="4025" xr:uid="{00000000-0005-0000-0000-0000CF480000}"/>
    <cellStyle name="Normal 4 2 4 8 3 4 2" xfId="36804" xr:uid="{00000000-0005-0000-0000-0000D0480000}"/>
    <cellStyle name="Normal 4 2 4 8 3 4 3" xfId="21962" xr:uid="{00000000-0005-0000-0000-0000D1480000}"/>
    <cellStyle name="Normal 4 2 4 8 3 5" xfId="9002" xr:uid="{00000000-0005-0000-0000-0000D2480000}"/>
    <cellStyle name="Normal 4 2 4 8 3 5 2" xfId="40348" xr:uid="{00000000-0005-0000-0000-0000D3480000}"/>
    <cellStyle name="Normal 4 2 4 8 3 5 3" xfId="26938" xr:uid="{00000000-0005-0000-0000-0000D4480000}"/>
    <cellStyle name="Normal 4 2 4 8 3 6" xfId="19536" xr:uid="{00000000-0005-0000-0000-0000D5480000}"/>
    <cellStyle name="Normal 4 2 4 8 3 7" xfId="32388" xr:uid="{00000000-0005-0000-0000-0000D6480000}"/>
    <cellStyle name="Normal 4 2 4 8 3 8" xfId="14560" xr:uid="{00000000-0005-0000-0000-0000D7480000}"/>
    <cellStyle name="Normal 4 2 4 8 4" xfId="2033" xr:uid="{00000000-0005-0000-0000-0000D8480000}"/>
    <cellStyle name="Normal 4 2 4 8 4 2" xfId="6451" xr:uid="{00000000-0005-0000-0000-0000D9480000}"/>
    <cellStyle name="Normal 4 2 4 8 4 2 2" xfId="12484" xr:uid="{00000000-0005-0000-0000-0000DA480000}"/>
    <cellStyle name="Normal 4 2 4 8 4 2 2 2" xfId="43769" xr:uid="{00000000-0005-0000-0000-0000DB480000}"/>
    <cellStyle name="Normal 4 2 4 8 4 2 2 3" xfId="30359" xr:uid="{00000000-0005-0000-0000-0000DC480000}"/>
    <cellStyle name="Normal 4 2 4 8 4 2 3" xfId="37797" xr:uid="{00000000-0005-0000-0000-0000DD480000}"/>
    <cellStyle name="Normal 4 2 4 8 4 2 4" xfId="24387" xr:uid="{00000000-0005-0000-0000-0000DE480000}"/>
    <cellStyle name="Normal 4 2 4 8 4 3" xfId="9437" xr:uid="{00000000-0005-0000-0000-0000DF480000}"/>
    <cellStyle name="Normal 4 2 4 8 4 3 2" xfId="40783" xr:uid="{00000000-0005-0000-0000-0000E0480000}"/>
    <cellStyle name="Normal 4 2 4 8 4 3 3" xfId="27373" xr:uid="{00000000-0005-0000-0000-0000E1480000}"/>
    <cellStyle name="Normal 4 2 4 8 4 4" xfId="19971" xr:uid="{00000000-0005-0000-0000-0000E2480000}"/>
    <cellStyle name="Normal 4 2 4 8 4 5" xfId="34813" xr:uid="{00000000-0005-0000-0000-0000E3480000}"/>
    <cellStyle name="Normal 4 2 4 8 4 6" xfId="16985" xr:uid="{00000000-0005-0000-0000-0000E4480000}"/>
    <cellStyle name="Normal 4 2 4 8 5" xfId="5020" xr:uid="{00000000-0005-0000-0000-0000E5480000}"/>
    <cellStyle name="Normal 4 2 4 8 5 2" xfId="11055" xr:uid="{00000000-0005-0000-0000-0000E6480000}"/>
    <cellStyle name="Normal 4 2 4 8 5 2 2" xfId="42340" xr:uid="{00000000-0005-0000-0000-0000E7480000}"/>
    <cellStyle name="Normal 4 2 4 8 5 2 3" xfId="28930" xr:uid="{00000000-0005-0000-0000-0000E8480000}"/>
    <cellStyle name="Normal 4 2 4 8 5 3" xfId="22957" xr:uid="{00000000-0005-0000-0000-0000E9480000}"/>
    <cellStyle name="Normal 4 2 4 8 5 4" xfId="33383" xr:uid="{00000000-0005-0000-0000-0000EA480000}"/>
    <cellStyle name="Normal 4 2 4 8 5 5" xfId="15555" xr:uid="{00000000-0005-0000-0000-0000EB480000}"/>
    <cellStyle name="Normal 4 2 4 8 6" xfId="3464" xr:uid="{00000000-0005-0000-0000-0000EC480000}"/>
    <cellStyle name="Normal 4 2 4 8 6 2" xfId="36243" xr:uid="{00000000-0005-0000-0000-0000ED480000}"/>
    <cellStyle name="Normal 4 2 4 8 6 3" xfId="21401" xr:uid="{00000000-0005-0000-0000-0000EE480000}"/>
    <cellStyle name="Normal 4 2 4 8 7" xfId="8007" xr:uid="{00000000-0005-0000-0000-0000EF480000}"/>
    <cellStyle name="Normal 4 2 4 8 7 2" xfId="39353" xr:uid="{00000000-0005-0000-0000-0000F0480000}"/>
    <cellStyle name="Normal 4 2 4 8 7 3" xfId="25943" xr:uid="{00000000-0005-0000-0000-0000F1480000}"/>
    <cellStyle name="Normal 4 2 4 8 8" xfId="18541" xr:uid="{00000000-0005-0000-0000-0000F2480000}"/>
    <cellStyle name="Normal 4 2 4 8 9" xfId="31827" xr:uid="{00000000-0005-0000-0000-0000F3480000}"/>
    <cellStyle name="Normal 4 2 4 9" xfId="229" xr:uid="{00000000-0005-0000-0000-0000F4480000}"/>
    <cellStyle name="Normal 4 2 4 9 2" xfId="1284" xr:uid="{00000000-0005-0000-0000-0000F5480000}"/>
    <cellStyle name="Normal 4 2 4 9 2 2" xfId="5702" xr:uid="{00000000-0005-0000-0000-0000F6480000}"/>
    <cellStyle name="Normal 4 2 4 9 2 2 2" xfId="11735" xr:uid="{00000000-0005-0000-0000-0000F7480000}"/>
    <cellStyle name="Normal 4 2 4 9 2 2 2 2" xfId="43020" xr:uid="{00000000-0005-0000-0000-0000F8480000}"/>
    <cellStyle name="Normal 4 2 4 9 2 2 2 3" xfId="29610" xr:uid="{00000000-0005-0000-0000-0000F9480000}"/>
    <cellStyle name="Normal 4 2 4 9 2 2 3" xfId="37359" xr:uid="{00000000-0005-0000-0000-0000FA480000}"/>
    <cellStyle name="Normal 4 2 4 9 2 2 4" xfId="23638" xr:uid="{00000000-0005-0000-0000-0000FB480000}"/>
    <cellStyle name="Normal 4 2 4 9 2 3" xfId="8688" xr:uid="{00000000-0005-0000-0000-0000FC480000}"/>
    <cellStyle name="Normal 4 2 4 9 2 3 2" xfId="40034" xr:uid="{00000000-0005-0000-0000-0000FD480000}"/>
    <cellStyle name="Normal 4 2 4 9 2 3 3" xfId="26624" xr:uid="{00000000-0005-0000-0000-0000FE480000}"/>
    <cellStyle name="Normal 4 2 4 9 2 4" xfId="19222" xr:uid="{00000000-0005-0000-0000-0000FF480000}"/>
    <cellStyle name="Normal 4 2 4 9 2 5" xfId="34064" xr:uid="{00000000-0005-0000-0000-000000490000}"/>
    <cellStyle name="Normal 4 2 4 9 2 6" xfId="16236" xr:uid="{00000000-0005-0000-0000-000001490000}"/>
    <cellStyle name="Normal 4 2 4 9 3" xfId="2281" xr:uid="{00000000-0005-0000-0000-000002490000}"/>
    <cellStyle name="Normal 4 2 4 9 3 2" xfId="6698" xr:uid="{00000000-0005-0000-0000-000003490000}"/>
    <cellStyle name="Normal 4 2 4 9 3 2 2" xfId="12731" xr:uid="{00000000-0005-0000-0000-000004490000}"/>
    <cellStyle name="Normal 4 2 4 9 3 2 2 2" xfId="44016" xr:uid="{00000000-0005-0000-0000-000005490000}"/>
    <cellStyle name="Normal 4 2 4 9 3 2 2 3" xfId="30606" xr:uid="{00000000-0005-0000-0000-000006490000}"/>
    <cellStyle name="Normal 4 2 4 9 3 2 3" xfId="38044" xr:uid="{00000000-0005-0000-0000-000007490000}"/>
    <cellStyle name="Normal 4 2 4 9 3 2 4" xfId="24634" xr:uid="{00000000-0005-0000-0000-000008490000}"/>
    <cellStyle name="Normal 4 2 4 9 3 3" xfId="9684" xr:uid="{00000000-0005-0000-0000-000009490000}"/>
    <cellStyle name="Normal 4 2 4 9 3 3 2" xfId="41030" xr:uid="{00000000-0005-0000-0000-00000A490000}"/>
    <cellStyle name="Normal 4 2 4 9 3 3 3" xfId="27620" xr:uid="{00000000-0005-0000-0000-00000B490000}"/>
    <cellStyle name="Normal 4 2 4 9 3 4" xfId="20218" xr:uid="{00000000-0005-0000-0000-00000C490000}"/>
    <cellStyle name="Normal 4 2 4 9 3 5" xfId="35060" xr:uid="{00000000-0005-0000-0000-00000D490000}"/>
    <cellStyle name="Normal 4 2 4 9 3 6" xfId="17232" xr:uid="{00000000-0005-0000-0000-00000E490000}"/>
    <cellStyle name="Normal 4 2 4 9 4" xfId="4706" xr:uid="{00000000-0005-0000-0000-00000F490000}"/>
    <cellStyle name="Normal 4 2 4 9 4 2" xfId="10740" xr:uid="{00000000-0005-0000-0000-000010490000}"/>
    <cellStyle name="Normal 4 2 4 9 4 2 2" xfId="42027" xr:uid="{00000000-0005-0000-0000-000011490000}"/>
    <cellStyle name="Normal 4 2 4 9 4 2 3" xfId="28617" xr:uid="{00000000-0005-0000-0000-000012490000}"/>
    <cellStyle name="Normal 4 2 4 9 4 3" xfId="22643" xr:uid="{00000000-0005-0000-0000-000013490000}"/>
    <cellStyle name="Normal 4 2 4 9 4 4" xfId="33069" xr:uid="{00000000-0005-0000-0000-000014490000}"/>
    <cellStyle name="Normal 4 2 4 9 4 5" xfId="15241" xr:uid="{00000000-0005-0000-0000-000015490000}"/>
    <cellStyle name="Normal 4 2 4 9 5" xfId="3711" xr:uid="{00000000-0005-0000-0000-000016490000}"/>
    <cellStyle name="Normal 4 2 4 9 5 2" xfId="36490" xr:uid="{00000000-0005-0000-0000-000017490000}"/>
    <cellStyle name="Normal 4 2 4 9 5 3" xfId="21648" xr:uid="{00000000-0005-0000-0000-000018490000}"/>
    <cellStyle name="Normal 4 2 4 9 6" xfId="7693" xr:uid="{00000000-0005-0000-0000-000019490000}"/>
    <cellStyle name="Normal 4 2 4 9 6 2" xfId="39039" xr:uid="{00000000-0005-0000-0000-00001A490000}"/>
    <cellStyle name="Normal 4 2 4 9 6 3" xfId="25629" xr:uid="{00000000-0005-0000-0000-00001B490000}"/>
    <cellStyle name="Normal 4 2 4 9 7" xfId="18227" xr:uid="{00000000-0005-0000-0000-00001C490000}"/>
    <cellStyle name="Normal 4 2 4 9 8" xfId="32074" xr:uid="{00000000-0005-0000-0000-00001D490000}"/>
    <cellStyle name="Normal 4 2 4 9 9" xfId="14246" xr:uid="{00000000-0005-0000-0000-00001E490000}"/>
    <cellStyle name="Normal 4 2 5" xfId="115" xr:uid="{00000000-0005-0000-0000-00001F490000}"/>
    <cellStyle name="Normal 4 2 5 10" xfId="1170" xr:uid="{00000000-0005-0000-0000-000020490000}"/>
    <cellStyle name="Normal 4 2 5 10 2" xfId="2167" xr:uid="{00000000-0005-0000-0000-000021490000}"/>
    <cellStyle name="Normal 4 2 5 10 2 2" xfId="6584" xr:uid="{00000000-0005-0000-0000-000022490000}"/>
    <cellStyle name="Normal 4 2 5 10 2 2 2" xfId="12617" xr:uid="{00000000-0005-0000-0000-000023490000}"/>
    <cellStyle name="Normal 4 2 5 10 2 2 2 2" xfId="43902" xr:uid="{00000000-0005-0000-0000-000024490000}"/>
    <cellStyle name="Normal 4 2 5 10 2 2 2 3" xfId="30492" xr:uid="{00000000-0005-0000-0000-000025490000}"/>
    <cellStyle name="Normal 4 2 5 10 2 2 3" xfId="37930" xr:uid="{00000000-0005-0000-0000-000026490000}"/>
    <cellStyle name="Normal 4 2 5 10 2 2 4" xfId="24520" xr:uid="{00000000-0005-0000-0000-000027490000}"/>
    <cellStyle name="Normal 4 2 5 10 2 3" xfId="9570" xr:uid="{00000000-0005-0000-0000-000028490000}"/>
    <cellStyle name="Normal 4 2 5 10 2 3 2" xfId="40916" xr:uid="{00000000-0005-0000-0000-000029490000}"/>
    <cellStyle name="Normal 4 2 5 10 2 3 3" xfId="27506" xr:uid="{00000000-0005-0000-0000-00002A490000}"/>
    <cellStyle name="Normal 4 2 5 10 2 4" xfId="20104" xr:uid="{00000000-0005-0000-0000-00002B490000}"/>
    <cellStyle name="Normal 4 2 5 10 2 5" xfId="34946" xr:uid="{00000000-0005-0000-0000-00002C490000}"/>
    <cellStyle name="Normal 4 2 5 10 2 6" xfId="17118" xr:uid="{00000000-0005-0000-0000-00002D490000}"/>
    <cellStyle name="Normal 4 2 5 10 3" xfId="5588" xr:uid="{00000000-0005-0000-0000-00002E490000}"/>
    <cellStyle name="Normal 4 2 5 10 3 2" xfId="11621" xr:uid="{00000000-0005-0000-0000-00002F490000}"/>
    <cellStyle name="Normal 4 2 5 10 3 2 2" xfId="42906" xr:uid="{00000000-0005-0000-0000-000030490000}"/>
    <cellStyle name="Normal 4 2 5 10 3 2 3" xfId="29496" xr:uid="{00000000-0005-0000-0000-000031490000}"/>
    <cellStyle name="Normal 4 2 5 10 3 3" xfId="23524" xr:uid="{00000000-0005-0000-0000-000032490000}"/>
    <cellStyle name="Normal 4 2 5 10 3 4" xfId="33950" xr:uid="{00000000-0005-0000-0000-000033490000}"/>
    <cellStyle name="Normal 4 2 5 10 3 5" xfId="16122" xr:uid="{00000000-0005-0000-0000-000034490000}"/>
    <cellStyle name="Normal 4 2 5 10 4" xfId="3597" xr:uid="{00000000-0005-0000-0000-000035490000}"/>
    <cellStyle name="Normal 4 2 5 10 4 2" xfId="36376" xr:uid="{00000000-0005-0000-0000-000036490000}"/>
    <cellStyle name="Normal 4 2 5 10 4 3" xfId="21534" xr:uid="{00000000-0005-0000-0000-000037490000}"/>
    <cellStyle name="Normal 4 2 5 10 5" xfId="8574" xr:uid="{00000000-0005-0000-0000-000038490000}"/>
    <cellStyle name="Normal 4 2 5 10 5 2" xfId="39920" xr:uid="{00000000-0005-0000-0000-000039490000}"/>
    <cellStyle name="Normal 4 2 5 10 5 3" xfId="26510" xr:uid="{00000000-0005-0000-0000-00003A490000}"/>
    <cellStyle name="Normal 4 2 5 10 6" xfId="19108" xr:uid="{00000000-0005-0000-0000-00003B490000}"/>
    <cellStyle name="Normal 4 2 5 10 7" xfId="31960" xr:uid="{00000000-0005-0000-0000-00003C490000}"/>
    <cellStyle name="Normal 4 2 5 10 8" xfId="14132" xr:uid="{00000000-0005-0000-0000-00003D490000}"/>
    <cellStyle name="Normal 4 2 5 11" xfId="1725" xr:uid="{00000000-0005-0000-0000-00003E490000}"/>
    <cellStyle name="Normal 4 2 5 11 2" xfId="6143" xr:uid="{00000000-0005-0000-0000-00003F490000}"/>
    <cellStyle name="Normal 4 2 5 11 2 2" xfId="12176" xr:uid="{00000000-0005-0000-0000-000040490000}"/>
    <cellStyle name="Normal 4 2 5 11 2 2 2" xfId="43461" xr:uid="{00000000-0005-0000-0000-000041490000}"/>
    <cellStyle name="Normal 4 2 5 11 2 2 3" xfId="30051" xr:uid="{00000000-0005-0000-0000-000042490000}"/>
    <cellStyle name="Normal 4 2 5 11 2 3" xfId="37489" xr:uid="{00000000-0005-0000-0000-000043490000}"/>
    <cellStyle name="Normal 4 2 5 11 2 4" xfId="24079" xr:uid="{00000000-0005-0000-0000-000044490000}"/>
    <cellStyle name="Normal 4 2 5 11 3" xfId="9129" xr:uid="{00000000-0005-0000-0000-000045490000}"/>
    <cellStyle name="Normal 4 2 5 11 3 2" xfId="40475" xr:uid="{00000000-0005-0000-0000-000046490000}"/>
    <cellStyle name="Normal 4 2 5 11 3 3" xfId="27065" xr:uid="{00000000-0005-0000-0000-000047490000}"/>
    <cellStyle name="Normal 4 2 5 11 4" xfId="19663" xr:uid="{00000000-0005-0000-0000-000048490000}"/>
    <cellStyle name="Normal 4 2 5 11 5" xfId="34505" xr:uid="{00000000-0005-0000-0000-000049490000}"/>
    <cellStyle name="Normal 4 2 5 11 6" xfId="16677" xr:uid="{00000000-0005-0000-0000-00004A490000}"/>
    <cellStyle name="Normal 4 2 5 12" xfId="4592" xr:uid="{00000000-0005-0000-0000-00004B490000}"/>
    <cellStyle name="Normal 4 2 5 12 2" xfId="10626" xr:uid="{00000000-0005-0000-0000-00004C490000}"/>
    <cellStyle name="Normal 4 2 5 12 2 2" xfId="41913" xr:uid="{00000000-0005-0000-0000-00004D490000}"/>
    <cellStyle name="Normal 4 2 5 12 2 3" xfId="28503" xr:uid="{00000000-0005-0000-0000-00004E490000}"/>
    <cellStyle name="Normal 4 2 5 12 3" xfId="22529" xr:uid="{00000000-0005-0000-0000-00004F490000}"/>
    <cellStyle name="Normal 4 2 5 12 4" xfId="32955" xr:uid="{00000000-0005-0000-0000-000050490000}"/>
    <cellStyle name="Normal 4 2 5 12 5" xfId="15127" xr:uid="{00000000-0005-0000-0000-000051490000}"/>
    <cellStyle name="Normal 4 2 5 13" xfId="3156" xr:uid="{00000000-0005-0000-0000-000052490000}"/>
    <cellStyle name="Normal 4 2 5 13 2" xfId="35935" xr:uid="{00000000-0005-0000-0000-000053490000}"/>
    <cellStyle name="Normal 4 2 5 13 3" xfId="21093" xr:uid="{00000000-0005-0000-0000-000054490000}"/>
    <cellStyle name="Normal 4 2 5 14" xfId="7579" xr:uid="{00000000-0005-0000-0000-000055490000}"/>
    <cellStyle name="Normal 4 2 5 14 2" xfId="38925" xr:uid="{00000000-0005-0000-0000-000056490000}"/>
    <cellStyle name="Normal 4 2 5 14 3" xfId="25515" xr:uid="{00000000-0005-0000-0000-000057490000}"/>
    <cellStyle name="Normal 4 2 5 15" xfId="18113" xr:uid="{00000000-0005-0000-0000-000058490000}"/>
    <cellStyle name="Normal 4 2 5 16" xfId="31519" xr:uid="{00000000-0005-0000-0000-000059490000}"/>
    <cellStyle name="Normal 4 2 5 17" xfId="13691" xr:uid="{00000000-0005-0000-0000-00005A490000}"/>
    <cellStyle name="Normal 4 2 5 2" xfId="169" xr:uid="{00000000-0005-0000-0000-00005B490000}"/>
    <cellStyle name="Normal 4 2 5 2 10" xfId="3192" xr:uid="{00000000-0005-0000-0000-00005C490000}"/>
    <cellStyle name="Normal 4 2 5 2 10 2" xfId="35971" xr:uid="{00000000-0005-0000-0000-00005D490000}"/>
    <cellStyle name="Normal 4 2 5 2 10 3" xfId="21129" xr:uid="{00000000-0005-0000-0000-00005E490000}"/>
    <cellStyle name="Normal 4 2 5 2 11" xfId="7633" xr:uid="{00000000-0005-0000-0000-00005F490000}"/>
    <cellStyle name="Normal 4 2 5 2 11 2" xfId="38979" xr:uid="{00000000-0005-0000-0000-000060490000}"/>
    <cellStyle name="Normal 4 2 5 2 11 3" xfId="25569" xr:uid="{00000000-0005-0000-0000-000061490000}"/>
    <cellStyle name="Normal 4 2 5 2 12" xfId="18167" xr:uid="{00000000-0005-0000-0000-000062490000}"/>
    <cellStyle name="Normal 4 2 5 2 13" xfId="31555" xr:uid="{00000000-0005-0000-0000-000063490000}"/>
    <cellStyle name="Normal 4 2 5 2 14" xfId="13727" xr:uid="{00000000-0005-0000-0000-000064490000}"/>
    <cellStyle name="Normal 4 2 5 2 2" xfId="391" xr:uid="{00000000-0005-0000-0000-000065490000}"/>
    <cellStyle name="Normal 4 2 5 2 2 10" xfId="13831" xr:uid="{00000000-0005-0000-0000-000066490000}"/>
    <cellStyle name="Normal 4 2 5 2 2 2" xfId="825" xr:uid="{00000000-0005-0000-0000-000067490000}"/>
    <cellStyle name="Normal 4 2 5 2 2 2 2" xfId="2861" xr:uid="{00000000-0005-0000-0000-000068490000}"/>
    <cellStyle name="Normal 4 2 5 2 2 2 2 2" xfId="7278" xr:uid="{00000000-0005-0000-0000-000069490000}"/>
    <cellStyle name="Normal 4 2 5 2 2 2 2 2 2" xfId="13311" xr:uid="{00000000-0005-0000-0000-00006A490000}"/>
    <cellStyle name="Normal 4 2 5 2 2 2 2 2 2 2" xfId="44596" xr:uid="{00000000-0005-0000-0000-00006B490000}"/>
    <cellStyle name="Normal 4 2 5 2 2 2 2 2 2 3" xfId="31186" xr:uid="{00000000-0005-0000-0000-00006C490000}"/>
    <cellStyle name="Normal 4 2 5 2 2 2 2 2 3" xfId="38624" xr:uid="{00000000-0005-0000-0000-00006D490000}"/>
    <cellStyle name="Normal 4 2 5 2 2 2 2 2 4" xfId="25214" xr:uid="{00000000-0005-0000-0000-00006E490000}"/>
    <cellStyle name="Normal 4 2 5 2 2 2 2 3" xfId="10264" xr:uid="{00000000-0005-0000-0000-00006F490000}"/>
    <cellStyle name="Normal 4 2 5 2 2 2 2 3 2" xfId="41610" xr:uid="{00000000-0005-0000-0000-000070490000}"/>
    <cellStyle name="Normal 4 2 5 2 2 2 2 3 3" xfId="28200" xr:uid="{00000000-0005-0000-0000-000071490000}"/>
    <cellStyle name="Normal 4 2 5 2 2 2 2 4" xfId="20798" xr:uid="{00000000-0005-0000-0000-000072490000}"/>
    <cellStyle name="Normal 4 2 5 2 2 2 2 5" xfId="35640" xr:uid="{00000000-0005-0000-0000-000073490000}"/>
    <cellStyle name="Normal 4 2 5 2 2 2 2 6" xfId="17812" xr:uid="{00000000-0005-0000-0000-000074490000}"/>
    <cellStyle name="Normal 4 2 5 2 2 2 3" xfId="5286" xr:uid="{00000000-0005-0000-0000-000075490000}"/>
    <cellStyle name="Normal 4 2 5 2 2 2 3 2" xfId="11320" xr:uid="{00000000-0005-0000-0000-000076490000}"/>
    <cellStyle name="Normal 4 2 5 2 2 2 3 2 2" xfId="42605" xr:uid="{00000000-0005-0000-0000-000077490000}"/>
    <cellStyle name="Normal 4 2 5 2 2 2 3 2 3" xfId="29195" xr:uid="{00000000-0005-0000-0000-000078490000}"/>
    <cellStyle name="Normal 4 2 5 2 2 2 3 3" xfId="23223" xr:uid="{00000000-0005-0000-0000-000079490000}"/>
    <cellStyle name="Normal 4 2 5 2 2 2 3 4" xfId="33649" xr:uid="{00000000-0005-0000-0000-00007A490000}"/>
    <cellStyle name="Normal 4 2 5 2 2 2 3 5" xfId="15821" xr:uid="{00000000-0005-0000-0000-00007B490000}"/>
    <cellStyle name="Normal 4 2 5 2 2 2 4" xfId="4291" xr:uid="{00000000-0005-0000-0000-00007C490000}"/>
    <cellStyle name="Normal 4 2 5 2 2 2 4 2" xfId="37070" xr:uid="{00000000-0005-0000-0000-00007D490000}"/>
    <cellStyle name="Normal 4 2 5 2 2 2 4 3" xfId="22228" xr:uid="{00000000-0005-0000-0000-00007E490000}"/>
    <cellStyle name="Normal 4 2 5 2 2 2 5" xfId="8273" xr:uid="{00000000-0005-0000-0000-00007F490000}"/>
    <cellStyle name="Normal 4 2 5 2 2 2 5 2" xfId="39619" xr:uid="{00000000-0005-0000-0000-000080490000}"/>
    <cellStyle name="Normal 4 2 5 2 2 2 5 3" xfId="26209" xr:uid="{00000000-0005-0000-0000-000081490000}"/>
    <cellStyle name="Normal 4 2 5 2 2 2 6" xfId="18807" xr:uid="{00000000-0005-0000-0000-000082490000}"/>
    <cellStyle name="Normal 4 2 5 2 2 2 7" xfId="32654" xr:uid="{00000000-0005-0000-0000-000083490000}"/>
    <cellStyle name="Normal 4 2 5 2 2 2 8" xfId="14826" xr:uid="{00000000-0005-0000-0000-000084490000}"/>
    <cellStyle name="Normal 4 2 5 2 2 3" xfId="1430" xr:uid="{00000000-0005-0000-0000-000085490000}"/>
    <cellStyle name="Normal 4 2 5 2 2 3 2" xfId="2427" xr:uid="{00000000-0005-0000-0000-000086490000}"/>
    <cellStyle name="Normal 4 2 5 2 2 3 2 2" xfId="6844" xr:uid="{00000000-0005-0000-0000-000087490000}"/>
    <cellStyle name="Normal 4 2 5 2 2 3 2 2 2" xfId="12877" xr:uid="{00000000-0005-0000-0000-000088490000}"/>
    <cellStyle name="Normal 4 2 5 2 2 3 2 2 2 2" xfId="44162" xr:uid="{00000000-0005-0000-0000-000089490000}"/>
    <cellStyle name="Normal 4 2 5 2 2 3 2 2 2 3" xfId="30752" xr:uid="{00000000-0005-0000-0000-00008A490000}"/>
    <cellStyle name="Normal 4 2 5 2 2 3 2 2 3" xfId="38190" xr:uid="{00000000-0005-0000-0000-00008B490000}"/>
    <cellStyle name="Normal 4 2 5 2 2 3 2 2 4" xfId="24780" xr:uid="{00000000-0005-0000-0000-00008C490000}"/>
    <cellStyle name="Normal 4 2 5 2 2 3 2 3" xfId="9830" xr:uid="{00000000-0005-0000-0000-00008D490000}"/>
    <cellStyle name="Normal 4 2 5 2 2 3 2 3 2" xfId="41176" xr:uid="{00000000-0005-0000-0000-00008E490000}"/>
    <cellStyle name="Normal 4 2 5 2 2 3 2 3 3" xfId="27766" xr:uid="{00000000-0005-0000-0000-00008F490000}"/>
    <cellStyle name="Normal 4 2 5 2 2 3 2 4" xfId="20364" xr:uid="{00000000-0005-0000-0000-000090490000}"/>
    <cellStyle name="Normal 4 2 5 2 2 3 2 5" xfId="35206" xr:uid="{00000000-0005-0000-0000-000091490000}"/>
    <cellStyle name="Normal 4 2 5 2 2 3 2 6" xfId="17378" xr:uid="{00000000-0005-0000-0000-000092490000}"/>
    <cellStyle name="Normal 4 2 5 2 2 3 3" xfId="5848" xr:uid="{00000000-0005-0000-0000-000093490000}"/>
    <cellStyle name="Normal 4 2 5 2 2 3 3 2" xfId="11881" xr:uid="{00000000-0005-0000-0000-000094490000}"/>
    <cellStyle name="Normal 4 2 5 2 2 3 3 2 2" xfId="43166" xr:uid="{00000000-0005-0000-0000-000095490000}"/>
    <cellStyle name="Normal 4 2 5 2 2 3 3 2 3" xfId="29756" xr:uid="{00000000-0005-0000-0000-000096490000}"/>
    <cellStyle name="Normal 4 2 5 2 2 3 3 3" xfId="23784" xr:uid="{00000000-0005-0000-0000-000097490000}"/>
    <cellStyle name="Normal 4 2 5 2 2 3 3 4" xfId="34210" xr:uid="{00000000-0005-0000-0000-000098490000}"/>
    <cellStyle name="Normal 4 2 5 2 2 3 3 5" xfId="16382" xr:uid="{00000000-0005-0000-0000-000099490000}"/>
    <cellStyle name="Normal 4 2 5 2 2 3 4" xfId="3857" xr:uid="{00000000-0005-0000-0000-00009A490000}"/>
    <cellStyle name="Normal 4 2 5 2 2 3 4 2" xfId="36636" xr:uid="{00000000-0005-0000-0000-00009B490000}"/>
    <cellStyle name="Normal 4 2 5 2 2 3 4 3" xfId="21794" xr:uid="{00000000-0005-0000-0000-00009C490000}"/>
    <cellStyle name="Normal 4 2 5 2 2 3 5" xfId="8834" xr:uid="{00000000-0005-0000-0000-00009D490000}"/>
    <cellStyle name="Normal 4 2 5 2 2 3 5 2" xfId="40180" xr:uid="{00000000-0005-0000-0000-00009E490000}"/>
    <cellStyle name="Normal 4 2 5 2 2 3 5 3" xfId="26770" xr:uid="{00000000-0005-0000-0000-00009F490000}"/>
    <cellStyle name="Normal 4 2 5 2 2 3 6" xfId="19368" xr:uid="{00000000-0005-0000-0000-0000A0490000}"/>
    <cellStyle name="Normal 4 2 5 2 2 3 7" xfId="32220" xr:uid="{00000000-0005-0000-0000-0000A1490000}"/>
    <cellStyle name="Normal 4 2 5 2 2 3 8" xfId="14392" xr:uid="{00000000-0005-0000-0000-0000A2490000}"/>
    <cellStyle name="Normal 4 2 5 2 2 4" xfId="1865" xr:uid="{00000000-0005-0000-0000-0000A3490000}"/>
    <cellStyle name="Normal 4 2 5 2 2 4 2" xfId="6283" xr:uid="{00000000-0005-0000-0000-0000A4490000}"/>
    <cellStyle name="Normal 4 2 5 2 2 4 2 2" xfId="12316" xr:uid="{00000000-0005-0000-0000-0000A5490000}"/>
    <cellStyle name="Normal 4 2 5 2 2 4 2 2 2" xfId="43601" xr:uid="{00000000-0005-0000-0000-0000A6490000}"/>
    <cellStyle name="Normal 4 2 5 2 2 4 2 2 3" xfId="30191" xr:uid="{00000000-0005-0000-0000-0000A7490000}"/>
    <cellStyle name="Normal 4 2 5 2 2 4 2 3" xfId="37629" xr:uid="{00000000-0005-0000-0000-0000A8490000}"/>
    <cellStyle name="Normal 4 2 5 2 2 4 2 4" xfId="24219" xr:uid="{00000000-0005-0000-0000-0000A9490000}"/>
    <cellStyle name="Normal 4 2 5 2 2 4 3" xfId="9269" xr:uid="{00000000-0005-0000-0000-0000AA490000}"/>
    <cellStyle name="Normal 4 2 5 2 2 4 3 2" xfId="40615" xr:uid="{00000000-0005-0000-0000-0000AB490000}"/>
    <cellStyle name="Normal 4 2 5 2 2 4 3 3" xfId="27205" xr:uid="{00000000-0005-0000-0000-0000AC490000}"/>
    <cellStyle name="Normal 4 2 5 2 2 4 4" xfId="19803" xr:uid="{00000000-0005-0000-0000-0000AD490000}"/>
    <cellStyle name="Normal 4 2 5 2 2 4 5" xfId="34645" xr:uid="{00000000-0005-0000-0000-0000AE490000}"/>
    <cellStyle name="Normal 4 2 5 2 2 4 6" xfId="16817" xr:uid="{00000000-0005-0000-0000-0000AF490000}"/>
    <cellStyle name="Normal 4 2 5 2 2 5" xfId="4852" xr:uid="{00000000-0005-0000-0000-0000B0490000}"/>
    <cellStyle name="Normal 4 2 5 2 2 5 2" xfId="10887" xr:uid="{00000000-0005-0000-0000-0000B1490000}"/>
    <cellStyle name="Normal 4 2 5 2 2 5 2 2" xfId="42172" xr:uid="{00000000-0005-0000-0000-0000B2490000}"/>
    <cellStyle name="Normal 4 2 5 2 2 5 2 3" xfId="28762" xr:uid="{00000000-0005-0000-0000-0000B3490000}"/>
    <cellStyle name="Normal 4 2 5 2 2 5 3" xfId="22789" xr:uid="{00000000-0005-0000-0000-0000B4490000}"/>
    <cellStyle name="Normal 4 2 5 2 2 5 4" xfId="33215" xr:uid="{00000000-0005-0000-0000-0000B5490000}"/>
    <cellStyle name="Normal 4 2 5 2 2 5 5" xfId="15387" xr:uid="{00000000-0005-0000-0000-0000B6490000}"/>
    <cellStyle name="Normal 4 2 5 2 2 6" xfId="3296" xr:uid="{00000000-0005-0000-0000-0000B7490000}"/>
    <cellStyle name="Normal 4 2 5 2 2 6 2" xfId="36075" xr:uid="{00000000-0005-0000-0000-0000B8490000}"/>
    <cellStyle name="Normal 4 2 5 2 2 6 3" xfId="21233" xr:uid="{00000000-0005-0000-0000-0000B9490000}"/>
    <cellStyle name="Normal 4 2 5 2 2 7" xfId="7839" xr:uid="{00000000-0005-0000-0000-0000BA490000}"/>
    <cellStyle name="Normal 4 2 5 2 2 7 2" xfId="39185" xr:uid="{00000000-0005-0000-0000-0000BB490000}"/>
    <cellStyle name="Normal 4 2 5 2 2 7 3" xfId="25775" xr:uid="{00000000-0005-0000-0000-0000BC490000}"/>
    <cellStyle name="Normal 4 2 5 2 2 8" xfId="18373" xr:uid="{00000000-0005-0000-0000-0000BD490000}"/>
    <cellStyle name="Normal 4 2 5 2 2 9" xfId="31659" xr:uid="{00000000-0005-0000-0000-0000BE490000}"/>
    <cellStyle name="Normal 4 2 5 2 3" xfId="493" xr:uid="{00000000-0005-0000-0000-0000BF490000}"/>
    <cellStyle name="Normal 4 2 5 2 3 10" xfId="13933" xr:uid="{00000000-0005-0000-0000-0000C0490000}"/>
    <cellStyle name="Normal 4 2 5 2 3 2" xfId="927" xr:uid="{00000000-0005-0000-0000-0000C1490000}"/>
    <cellStyle name="Normal 4 2 5 2 3 2 2" xfId="2963" xr:uid="{00000000-0005-0000-0000-0000C2490000}"/>
    <cellStyle name="Normal 4 2 5 2 3 2 2 2" xfId="7380" xr:uid="{00000000-0005-0000-0000-0000C3490000}"/>
    <cellStyle name="Normal 4 2 5 2 3 2 2 2 2" xfId="13413" xr:uid="{00000000-0005-0000-0000-0000C4490000}"/>
    <cellStyle name="Normal 4 2 5 2 3 2 2 2 2 2" xfId="44698" xr:uid="{00000000-0005-0000-0000-0000C5490000}"/>
    <cellStyle name="Normal 4 2 5 2 3 2 2 2 2 3" xfId="31288" xr:uid="{00000000-0005-0000-0000-0000C6490000}"/>
    <cellStyle name="Normal 4 2 5 2 3 2 2 2 3" xfId="38726" xr:uid="{00000000-0005-0000-0000-0000C7490000}"/>
    <cellStyle name="Normal 4 2 5 2 3 2 2 2 4" xfId="25316" xr:uid="{00000000-0005-0000-0000-0000C8490000}"/>
    <cellStyle name="Normal 4 2 5 2 3 2 2 3" xfId="10366" xr:uid="{00000000-0005-0000-0000-0000C9490000}"/>
    <cellStyle name="Normal 4 2 5 2 3 2 2 3 2" xfId="41712" xr:uid="{00000000-0005-0000-0000-0000CA490000}"/>
    <cellStyle name="Normal 4 2 5 2 3 2 2 3 3" xfId="28302" xr:uid="{00000000-0005-0000-0000-0000CB490000}"/>
    <cellStyle name="Normal 4 2 5 2 3 2 2 4" xfId="20900" xr:uid="{00000000-0005-0000-0000-0000CC490000}"/>
    <cellStyle name="Normal 4 2 5 2 3 2 2 5" xfId="35742" xr:uid="{00000000-0005-0000-0000-0000CD490000}"/>
    <cellStyle name="Normal 4 2 5 2 3 2 2 6" xfId="17914" xr:uid="{00000000-0005-0000-0000-0000CE490000}"/>
    <cellStyle name="Normal 4 2 5 2 3 2 3" xfId="5388" xr:uid="{00000000-0005-0000-0000-0000CF490000}"/>
    <cellStyle name="Normal 4 2 5 2 3 2 3 2" xfId="11422" xr:uid="{00000000-0005-0000-0000-0000D0490000}"/>
    <cellStyle name="Normal 4 2 5 2 3 2 3 2 2" xfId="42707" xr:uid="{00000000-0005-0000-0000-0000D1490000}"/>
    <cellStyle name="Normal 4 2 5 2 3 2 3 2 3" xfId="29297" xr:uid="{00000000-0005-0000-0000-0000D2490000}"/>
    <cellStyle name="Normal 4 2 5 2 3 2 3 3" xfId="23325" xr:uid="{00000000-0005-0000-0000-0000D3490000}"/>
    <cellStyle name="Normal 4 2 5 2 3 2 3 4" xfId="33751" xr:uid="{00000000-0005-0000-0000-0000D4490000}"/>
    <cellStyle name="Normal 4 2 5 2 3 2 3 5" xfId="15923" xr:uid="{00000000-0005-0000-0000-0000D5490000}"/>
    <cellStyle name="Normal 4 2 5 2 3 2 4" xfId="4393" xr:uid="{00000000-0005-0000-0000-0000D6490000}"/>
    <cellStyle name="Normal 4 2 5 2 3 2 4 2" xfId="37172" xr:uid="{00000000-0005-0000-0000-0000D7490000}"/>
    <cellStyle name="Normal 4 2 5 2 3 2 4 3" xfId="22330" xr:uid="{00000000-0005-0000-0000-0000D8490000}"/>
    <cellStyle name="Normal 4 2 5 2 3 2 5" xfId="8375" xr:uid="{00000000-0005-0000-0000-0000D9490000}"/>
    <cellStyle name="Normal 4 2 5 2 3 2 5 2" xfId="39721" xr:uid="{00000000-0005-0000-0000-0000DA490000}"/>
    <cellStyle name="Normal 4 2 5 2 3 2 5 3" xfId="26311" xr:uid="{00000000-0005-0000-0000-0000DB490000}"/>
    <cellStyle name="Normal 4 2 5 2 3 2 6" xfId="18909" xr:uid="{00000000-0005-0000-0000-0000DC490000}"/>
    <cellStyle name="Normal 4 2 5 2 3 2 7" xfId="32756" xr:uid="{00000000-0005-0000-0000-0000DD490000}"/>
    <cellStyle name="Normal 4 2 5 2 3 2 8" xfId="14928" xr:uid="{00000000-0005-0000-0000-0000DE490000}"/>
    <cellStyle name="Normal 4 2 5 2 3 3" xfId="1532" xr:uid="{00000000-0005-0000-0000-0000DF490000}"/>
    <cellStyle name="Normal 4 2 5 2 3 3 2" xfId="2529" xr:uid="{00000000-0005-0000-0000-0000E0490000}"/>
    <cellStyle name="Normal 4 2 5 2 3 3 2 2" xfId="6946" xr:uid="{00000000-0005-0000-0000-0000E1490000}"/>
    <cellStyle name="Normal 4 2 5 2 3 3 2 2 2" xfId="12979" xr:uid="{00000000-0005-0000-0000-0000E2490000}"/>
    <cellStyle name="Normal 4 2 5 2 3 3 2 2 2 2" xfId="44264" xr:uid="{00000000-0005-0000-0000-0000E3490000}"/>
    <cellStyle name="Normal 4 2 5 2 3 3 2 2 2 3" xfId="30854" xr:uid="{00000000-0005-0000-0000-0000E4490000}"/>
    <cellStyle name="Normal 4 2 5 2 3 3 2 2 3" xfId="38292" xr:uid="{00000000-0005-0000-0000-0000E5490000}"/>
    <cellStyle name="Normal 4 2 5 2 3 3 2 2 4" xfId="24882" xr:uid="{00000000-0005-0000-0000-0000E6490000}"/>
    <cellStyle name="Normal 4 2 5 2 3 3 2 3" xfId="9932" xr:uid="{00000000-0005-0000-0000-0000E7490000}"/>
    <cellStyle name="Normal 4 2 5 2 3 3 2 3 2" xfId="41278" xr:uid="{00000000-0005-0000-0000-0000E8490000}"/>
    <cellStyle name="Normal 4 2 5 2 3 3 2 3 3" xfId="27868" xr:uid="{00000000-0005-0000-0000-0000E9490000}"/>
    <cellStyle name="Normal 4 2 5 2 3 3 2 4" xfId="20466" xr:uid="{00000000-0005-0000-0000-0000EA490000}"/>
    <cellStyle name="Normal 4 2 5 2 3 3 2 5" xfId="35308" xr:uid="{00000000-0005-0000-0000-0000EB490000}"/>
    <cellStyle name="Normal 4 2 5 2 3 3 2 6" xfId="17480" xr:uid="{00000000-0005-0000-0000-0000EC490000}"/>
    <cellStyle name="Normal 4 2 5 2 3 3 3" xfId="5950" xr:uid="{00000000-0005-0000-0000-0000ED490000}"/>
    <cellStyle name="Normal 4 2 5 2 3 3 3 2" xfId="11983" xr:uid="{00000000-0005-0000-0000-0000EE490000}"/>
    <cellStyle name="Normal 4 2 5 2 3 3 3 2 2" xfId="43268" xr:uid="{00000000-0005-0000-0000-0000EF490000}"/>
    <cellStyle name="Normal 4 2 5 2 3 3 3 2 3" xfId="29858" xr:uid="{00000000-0005-0000-0000-0000F0490000}"/>
    <cellStyle name="Normal 4 2 5 2 3 3 3 3" xfId="23886" xr:uid="{00000000-0005-0000-0000-0000F1490000}"/>
    <cellStyle name="Normal 4 2 5 2 3 3 3 4" xfId="34312" xr:uid="{00000000-0005-0000-0000-0000F2490000}"/>
    <cellStyle name="Normal 4 2 5 2 3 3 3 5" xfId="16484" xr:uid="{00000000-0005-0000-0000-0000F3490000}"/>
    <cellStyle name="Normal 4 2 5 2 3 3 4" xfId="3959" xr:uid="{00000000-0005-0000-0000-0000F4490000}"/>
    <cellStyle name="Normal 4 2 5 2 3 3 4 2" xfId="36738" xr:uid="{00000000-0005-0000-0000-0000F5490000}"/>
    <cellStyle name="Normal 4 2 5 2 3 3 4 3" xfId="21896" xr:uid="{00000000-0005-0000-0000-0000F6490000}"/>
    <cellStyle name="Normal 4 2 5 2 3 3 5" xfId="8936" xr:uid="{00000000-0005-0000-0000-0000F7490000}"/>
    <cellStyle name="Normal 4 2 5 2 3 3 5 2" xfId="40282" xr:uid="{00000000-0005-0000-0000-0000F8490000}"/>
    <cellStyle name="Normal 4 2 5 2 3 3 5 3" xfId="26872" xr:uid="{00000000-0005-0000-0000-0000F9490000}"/>
    <cellStyle name="Normal 4 2 5 2 3 3 6" xfId="19470" xr:uid="{00000000-0005-0000-0000-0000FA490000}"/>
    <cellStyle name="Normal 4 2 5 2 3 3 7" xfId="32322" xr:uid="{00000000-0005-0000-0000-0000FB490000}"/>
    <cellStyle name="Normal 4 2 5 2 3 3 8" xfId="14494" xr:uid="{00000000-0005-0000-0000-0000FC490000}"/>
    <cellStyle name="Normal 4 2 5 2 3 4" xfId="1967" xr:uid="{00000000-0005-0000-0000-0000FD490000}"/>
    <cellStyle name="Normal 4 2 5 2 3 4 2" xfId="6385" xr:uid="{00000000-0005-0000-0000-0000FE490000}"/>
    <cellStyle name="Normal 4 2 5 2 3 4 2 2" xfId="12418" xr:uid="{00000000-0005-0000-0000-0000FF490000}"/>
    <cellStyle name="Normal 4 2 5 2 3 4 2 2 2" xfId="43703" xr:uid="{00000000-0005-0000-0000-0000004A0000}"/>
    <cellStyle name="Normal 4 2 5 2 3 4 2 2 3" xfId="30293" xr:uid="{00000000-0005-0000-0000-0000014A0000}"/>
    <cellStyle name="Normal 4 2 5 2 3 4 2 3" xfId="37731" xr:uid="{00000000-0005-0000-0000-0000024A0000}"/>
    <cellStyle name="Normal 4 2 5 2 3 4 2 4" xfId="24321" xr:uid="{00000000-0005-0000-0000-0000034A0000}"/>
    <cellStyle name="Normal 4 2 5 2 3 4 3" xfId="9371" xr:uid="{00000000-0005-0000-0000-0000044A0000}"/>
    <cellStyle name="Normal 4 2 5 2 3 4 3 2" xfId="40717" xr:uid="{00000000-0005-0000-0000-0000054A0000}"/>
    <cellStyle name="Normal 4 2 5 2 3 4 3 3" xfId="27307" xr:uid="{00000000-0005-0000-0000-0000064A0000}"/>
    <cellStyle name="Normal 4 2 5 2 3 4 4" xfId="19905" xr:uid="{00000000-0005-0000-0000-0000074A0000}"/>
    <cellStyle name="Normal 4 2 5 2 3 4 5" xfId="34747" xr:uid="{00000000-0005-0000-0000-0000084A0000}"/>
    <cellStyle name="Normal 4 2 5 2 3 4 6" xfId="16919" xr:uid="{00000000-0005-0000-0000-0000094A0000}"/>
    <cellStyle name="Normal 4 2 5 2 3 5" xfId="4954" xr:uid="{00000000-0005-0000-0000-00000A4A0000}"/>
    <cellStyle name="Normal 4 2 5 2 3 5 2" xfId="10989" xr:uid="{00000000-0005-0000-0000-00000B4A0000}"/>
    <cellStyle name="Normal 4 2 5 2 3 5 2 2" xfId="42274" xr:uid="{00000000-0005-0000-0000-00000C4A0000}"/>
    <cellStyle name="Normal 4 2 5 2 3 5 2 3" xfId="28864" xr:uid="{00000000-0005-0000-0000-00000D4A0000}"/>
    <cellStyle name="Normal 4 2 5 2 3 5 3" xfId="22891" xr:uid="{00000000-0005-0000-0000-00000E4A0000}"/>
    <cellStyle name="Normal 4 2 5 2 3 5 4" xfId="33317" xr:uid="{00000000-0005-0000-0000-00000F4A0000}"/>
    <cellStyle name="Normal 4 2 5 2 3 5 5" xfId="15489" xr:uid="{00000000-0005-0000-0000-0000104A0000}"/>
    <cellStyle name="Normal 4 2 5 2 3 6" xfId="3398" xr:uid="{00000000-0005-0000-0000-0000114A0000}"/>
    <cellStyle name="Normal 4 2 5 2 3 6 2" xfId="36177" xr:uid="{00000000-0005-0000-0000-0000124A0000}"/>
    <cellStyle name="Normal 4 2 5 2 3 6 3" xfId="21335" xr:uid="{00000000-0005-0000-0000-0000134A0000}"/>
    <cellStyle name="Normal 4 2 5 2 3 7" xfId="7941" xr:uid="{00000000-0005-0000-0000-0000144A0000}"/>
    <cellStyle name="Normal 4 2 5 2 3 7 2" xfId="39287" xr:uid="{00000000-0005-0000-0000-0000154A0000}"/>
    <cellStyle name="Normal 4 2 5 2 3 7 3" xfId="25877" xr:uid="{00000000-0005-0000-0000-0000164A0000}"/>
    <cellStyle name="Normal 4 2 5 2 3 8" xfId="18475" xr:uid="{00000000-0005-0000-0000-0000174A0000}"/>
    <cellStyle name="Normal 4 2 5 2 3 9" xfId="31761" xr:uid="{00000000-0005-0000-0000-0000184A0000}"/>
    <cellStyle name="Normal 4 2 5 2 4" xfId="619" xr:uid="{00000000-0005-0000-0000-0000194A0000}"/>
    <cellStyle name="Normal 4 2 5 2 4 10" xfId="14059" xr:uid="{00000000-0005-0000-0000-00001A4A0000}"/>
    <cellStyle name="Normal 4 2 5 2 4 2" xfId="1053" xr:uid="{00000000-0005-0000-0000-00001B4A0000}"/>
    <cellStyle name="Normal 4 2 5 2 4 2 2" xfId="3089" xr:uid="{00000000-0005-0000-0000-00001C4A0000}"/>
    <cellStyle name="Normal 4 2 5 2 4 2 2 2" xfId="7506" xr:uid="{00000000-0005-0000-0000-00001D4A0000}"/>
    <cellStyle name="Normal 4 2 5 2 4 2 2 2 2" xfId="13539" xr:uid="{00000000-0005-0000-0000-00001E4A0000}"/>
    <cellStyle name="Normal 4 2 5 2 4 2 2 2 2 2" xfId="44824" xr:uid="{00000000-0005-0000-0000-00001F4A0000}"/>
    <cellStyle name="Normal 4 2 5 2 4 2 2 2 2 3" xfId="31414" xr:uid="{00000000-0005-0000-0000-0000204A0000}"/>
    <cellStyle name="Normal 4 2 5 2 4 2 2 2 3" xfId="38852" xr:uid="{00000000-0005-0000-0000-0000214A0000}"/>
    <cellStyle name="Normal 4 2 5 2 4 2 2 2 4" xfId="25442" xr:uid="{00000000-0005-0000-0000-0000224A0000}"/>
    <cellStyle name="Normal 4 2 5 2 4 2 2 3" xfId="10492" xr:uid="{00000000-0005-0000-0000-0000234A0000}"/>
    <cellStyle name="Normal 4 2 5 2 4 2 2 3 2" xfId="41838" xr:uid="{00000000-0005-0000-0000-0000244A0000}"/>
    <cellStyle name="Normal 4 2 5 2 4 2 2 3 3" xfId="28428" xr:uid="{00000000-0005-0000-0000-0000254A0000}"/>
    <cellStyle name="Normal 4 2 5 2 4 2 2 4" xfId="21026" xr:uid="{00000000-0005-0000-0000-0000264A0000}"/>
    <cellStyle name="Normal 4 2 5 2 4 2 2 5" xfId="35868" xr:uid="{00000000-0005-0000-0000-0000274A0000}"/>
    <cellStyle name="Normal 4 2 5 2 4 2 2 6" xfId="18040" xr:uid="{00000000-0005-0000-0000-0000284A0000}"/>
    <cellStyle name="Normal 4 2 5 2 4 2 3" xfId="5514" xr:uid="{00000000-0005-0000-0000-0000294A0000}"/>
    <cellStyle name="Normal 4 2 5 2 4 2 3 2" xfId="11548" xr:uid="{00000000-0005-0000-0000-00002A4A0000}"/>
    <cellStyle name="Normal 4 2 5 2 4 2 3 2 2" xfId="42833" xr:uid="{00000000-0005-0000-0000-00002B4A0000}"/>
    <cellStyle name="Normal 4 2 5 2 4 2 3 2 3" xfId="29423" xr:uid="{00000000-0005-0000-0000-00002C4A0000}"/>
    <cellStyle name="Normal 4 2 5 2 4 2 3 3" xfId="23451" xr:uid="{00000000-0005-0000-0000-00002D4A0000}"/>
    <cellStyle name="Normal 4 2 5 2 4 2 3 4" xfId="33877" xr:uid="{00000000-0005-0000-0000-00002E4A0000}"/>
    <cellStyle name="Normal 4 2 5 2 4 2 3 5" xfId="16049" xr:uid="{00000000-0005-0000-0000-00002F4A0000}"/>
    <cellStyle name="Normal 4 2 5 2 4 2 4" xfId="4519" xr:uid="{00000000-0005-0000-0000-0000304A0000}"/>
    <cellStyle name="Normal 4 2 5 2 4 2 4 2" xfId="37298" xr:uid="{00000000-0005-0000-0000-0000314A0000}"/>
    <cellStyle name="Normal 4 2 5 2 4 2 4 3" xfId="22456" xr:uid="{00000000-0005-0000-0000-0000324A0000}"/>
    <cellStyle name="Normal 4 2 5 2 4 2 5" xfId="8501" xr:uid="{00000000-0005-0000-0000-0000334A0000}"/>
    <cellStyle name="Normal 4 2 5 2 4 2 5 2" xfId="39847" xr:uid="{00000000-0005-0000-0000-0000344A0000}"/>
    <cellStyle name="Normal 4 2 5 2 4 2 5 3" xfId="26437" xr:uid="{00000000-0005-0000-0000-0000354A0000}"/>
    <cellStyle name="Normal 4 2 5 2 4 2 6" xfId="19035" xr:uid="{00000000-0005-0000-0000-0000364A0000}"/>
    <cellStyle name="Normal 4 2 5 2 4 2 7" xfId="32882" xr:uid="{00000000-0005-0000-0000-0000374A0000}"/>
    <cellStyle name="Normal 4 2 5 2 4 2 8" xfId="15054" xr:uid="{00000000-0005-0000-0000-0000384A0000}"/>
    <cellStyle name="Normal 4 2 5 2 4 3" xfId="1658" xr:uid="{00000000-0005-0000-0000-0000394A0000}"/>
    <cellStyle name="Normal 4 2 5 2 4 3 2" xfId="2655" xr:uid="{00000000-0005-0000-0000-00003A4A0000}"/>
    <cellStyle name="Normal 4 2 5 2 4 3 2 2" xfId="7072" xr:uid="{00000000-0005-0000-0000-00003B4A0000}"/>
    <cellStyle name="Normal 4 2 5 2 4 3 2 2 2" xfId="13105" xr:uid="{00000000-0005-0000-0000-00003C4A0000}"/>
    <cellStyle name="Normal 4 2 5 2 4 3 2 2 2 2" xfId="44390" xr:uid="{00000000-0005-0000-0000-00003D4A0000}"/>
    <cellStyle name="Normal 4 2 5 2 4 3 2 2 2 3" xfId="30980" xr:uid="{00000000-0005-0000-0000-00003E4A0000}"/>
    <cellStyle name="Normal 4 2 5 2 4 3 2 2 3" xfId="38418" xr:uid="{00000000-0005-0000-0000-00003F4A0000}"/>
    <cellStyle name="Normal 4 2 5 2 4 3 2 2 4" xfId="25008" xr:uid="{00000000-0005-0000-0000-0000404A0000}"/>
    <cellStyle name="Normal 4 2 5 2 4 3 2 3" xfId="10058" xr:uid="{00000000-0005-0000-0000-0000414A0000}"/>
    <cellStyle name="Normal 4 2 5 2 4 3 2 3 2" xfId="41404" xr:uid="{00000000-0005-0000-0000-0000424A0000}"/>
    <cellStyle name="Normal 4 2 5 2 4 3 2 3 3" xfId="27994" xr:uid="{00000000-0005-0000-0000-0000434A0000}"/>
    <cellStyle name="Normal 4 2 5 2 4 3 2 4" xfId="20592" xr:uid="{00000000-0005-0000-0000-0000444A0000}"/>
    <cellStyle name="Normal 4 2 5 2 4 3 2 5" xfId="35434" xr:uid="{00000000-0005-0000-0000-0000454A0000}"/>
    <cellStyle name="Normal 4 2 5 2 4 3 2 6" xfId="17606" xr:uid="{00000000-0005-0000-0000-0000464A0000}"/>
    <cellStyle name="Normal 4 2 5 2 4 3 3" xfId="6076" xr:uid="{00000000-0005-0000-0000-0000474A0000}"/>
    <cellStyle name="Normal 4 2 5 2 4 3 3 2" xfId="12109" xr:uid="{00000000-0005-0000-0000-0000484A0000}"/>
    <cellStyle name="Normal 4 2 5 2 4 3 3 2 2" xfId="43394" xr:uid="{00000000-0005-0000-0000-0000494A0000}"/>
    <cellStyle name="Normal 4 2 5 2 4 3 3 2 3" xfId="29984" xr:uid="{00000000-0005-0000-0000-00004A4A0000}"/>
    <cellStyle name="Normal 4 2 5 2 4 3 3 3" xfId="24012" xr:uid="{00000000-0005-0000-0000-00004B4A0000}"/>
    <cellStyle name="Normal 4 2 5 2 4 3 3 4" xfId="34438" xr:uid="{00000000-0005-0000-0000-00004C4A0000}"/>
    <cellStyle name="Normal 4 2 5 2 4 3 3 5" xfId="16610" xr:uid="{00000000-0005-0000-0000-00004D4A0000}"/>
    <cellStyle name="Normal 4 2 5 2 4 3 4" xfId="4085" xr:uid="{00000000-0005-0000-0000-00004E4A0000}"/>
    <cellStyle name="Normal 4 2 5 2 4 3 4 2" xfId="36864" xr:uid="{00000000-0005-0000-0000-00004F4A0000}"/>
    <cellStyle name="Normal 4 2 5 2 4 3 4 3" xfId="22022" xr:uid="{00000000-0005-0000-0000-0000504A0000}"/>
    <cellStyle name="Normal 4 2 5 2 4 3 5" xfId="9062" xr:uid="{00000000-0005-0000-0000-0000514A0000}"/>
    <cellStyle name="Normal 4 2 5 2 4 3 5 2" xfId="40408" xr:uid="{00000000-0005-0000-0000-0000524A0000}"/>
    <cellStyle name="Normal 4 2 5 2 4 3 5 3" xfId="26998" xr:uid="{00000000-0005-0000-0000-0000534A0000}"/>
    <cellStyle name="Normal 4 2 5 2 4 3 6" xfId="19596" xr:uid="{00000000-0005-0000-0000-0000544A0000}"/>
    <cellStyle name="Normal 4 2 5 2 4 3 7" xfId="32448" xr:uid="{00000000-0005-0000-0000-0000554A0000}"/>
    <cellStyle name="Normal 4 2 5 2 4 3 8" xfId="14620" xr:uid="{00000000-0005-0000-0000-0000564A0000}"/>
    <cellStyle name="Normal 4 2 5 2 4 4" xfId="2093" xr:uid="{00000000-0005-0000-0000-0000574A0000}"/>
    <cellStyle name="Normal 4 2 5 2 4 4 2" xfId="6511" xr:uid="{00000000-0005-0000-0000-0000584A0000}"/>
    <cellStyle name="Normal 4 2 5 2 4 4 2 2" xfId="12544" xr:uid="{00000000-0005-0000-0000-0000594A0000}"/>
    <cellStyle name="Normal 4 2 5 2 4 4 2 2 2" xfId="43829" xr:uid="{00000000-0005-0000-0000-00005A4A0000}"/>
    <cellStyle name="Normal 4 2 5 2 4 4 2 2 3" xfId="30419" xr:uid="{00000000-0005-0000-0000-00005B4A0000}"/>
    <cellStyle name="Normal 4 2 5 2 4 4 2 3" xfId="37857" xr:uid="{00000000-0005-0000-0000-00005C4A0000}"/>
    <cellStyle name="Normal 4 2 5 2 4 4 2 4" xfId="24447" xr:uid="{00000000-0005-0000-0000-00005D4A0000}"/>
    <cellStyle name="Normal 4 2 5 2 4 4 3" xfId="9497" xr:uid="{00000000-0005-0000-0000-00005E4A0000}"/>
    <cellStyle name="Normal 4 2 5 2 4 4 3 2" xfId="40843" xr:uid="{00000000-0005-0000-0000-00005F4A0000}"/>
    <cellStyle name="Normal 4 2 5 2 4 4 3 3" xfId="27433" xr:uid="{00000000-0005-0000-0000-0000604A0000}"/>
    <cellStyle name="Normal 4 2 5 2 4 4 4" xfId="20031" xr:uid="{00000000-0005-0000-0000-0000614A0000}"/>
    <cellStyle name="Normal 4 2 5 2 4 4 5" xfId="34873" xr:uid="{00000000-0005-0000-0000-0000624A0000}"/>
    <cellStyle name="Normal 4 2 5 2 4 4 6" xfId="17045" xr:uid="{00000000-0005-0000-0000-0000634A0000}"/>
    <cellStyle name="Normal 4 2 5 2 4 5" xfId="5080" xr:uid="{00000000-0005-0000-0000-0000644A0000}"/>
    <cellStyle name="Normal 4 2 5 2 4 5 2" xfId="11115" xr:uid="{00000000-0005-0000-0000-0000654A0000}"/>
    <cellStyle name="Normal 4 2 5 2 4 5 2 2" xfId="42400" xr:uid="{00000000-0005-0000-0000-0000664A0000}"/>
    <cellStyle name="Normal 4 2 5 2 4 5 2 3" xfId="28990" xr:uid="{00000000-0005-0000-0000-0000674A0000}"/>
    <cellStyle name="Normal 4 2 5 2 4 5 3" xfId="23017" xr:uid="{00000000-0005-0000-0000-0000684A0000}"/>
    <cellStyle name="Normal 4 2 5 2 4 5 4" xfId="33443" xr:uid="{00000000-0005-0000-0000-0000694A0000}"/>
    <cellStyle name="Normal 4 2 5 2 4 5 5" xfId="15615" xr:uid="{00000000-0005-0000-0000-00006A4A0000}"/>
    <cellStyle name="Normal 4 2 5 2 4 6" xfId="3524" xr:uid="{00000000-0005-0000-0000-00006B4A0000}"/>
    <cellStyle name="Normal 4 2 5 2 4 6 2" xfId="36303" xr:uid="{00000000-0005-0000-0000-00006C4A0000}"/>
    <cellStyle name="Normal 4 2 5 2 4 6 3" xfId="21461" xr:uid="{00000000-0005-0000-0000-00006D4A0000}"/>
    <cellStyle name="Normal 4 2 5 2 4 7" xfId="8067" xr:uid="{00000000-0005-0000-0000-00006E4A0000}"/>
    <cellStyle name="Normal 4 2 5 2 4 7 2" xfId="39413" xr:uid="{00000000-0005-0000-0000-00006F4A0000}"/>
    <cellStyle name="Normal 4 2 5 2 4 7 3" xfId="26003" xr:uid="{00000000-0005-0000-0000-0000704A0000}"/>
    <cellStyle name="Normal 4 2 5 2 4 8" xfId="18601" xr:uid="{00000000-0005-0000-0000-0000714A0000}"/>
    <cellStyle name="Normal 4 2 5 2 4 9" xfId="31887" xr:uid="{00000000-0005-0000-0000-0000724A0000}"/>
    <cellStyle name="Normal 4 2 5 2 5" xfId="271" xr:uid="{00000000-0005-0000-0000-0000734A0000}"/>
    <cellStyle name="Normal 4 2 5 2 5 2" xfId="1326" xr:uid="{00000000-0005-0000-0000-0000744A0000}"/>
    <cellStyle name="Normal 4 2 5 2 5 2 2" xfId="5744" xr:uid="{00000000-0005-0000-0000-0000754A0000}"/>
    <cellStyle name="Normal 4 2 5 2 5 2 2 2" xfId="11777" xr:uid="{00000000-0005-0000-0000-0000764A0000}"/>
    <cellStyle name="Normal 4 2 5 2 5 2 2 2 2" xfId="43062" xr:uid="{00000000-0005-0000-0000-0000774A0000}"/>
    <cellStyle name="Normal 4 2 5 2 5 2 2 2 3" xfId="29652" xr:uid="{00000000-0005-0000-0000-0000784A0000}"/>
    <cellStyle name="Normal 4 2 5 2 5 2 2 3" xfId="37401" xr:uid="{00000000-0005-0000-0000-0000794A0000}"/>
    <cellStyle name="Normal 4 2 5 2 5 2 2 4" xfId="23680" xr:uid="{00000000-0005-0000-0000-00007A4A0000}"/>
    <cellStyle name="Normal 4 2 5 2 5 2 3" xfId="8730" xr:uid="{00000000-0005-0000-0000-00007B4A0000}"/>
    <cellStyle name="Normal 4 2 5 2 5 2 3 2" xfId="40076" xr:uid="{00000000-0005-0000-0000-00007C4A0000}"/>
    <cellStyle name="Normal 4 2 5 2 5 2 3 3" xfId="26666" xr:uid="{00000000-0005-0000-0000-00007D4A0000}"/>
    <cellStyle name="Normal 4 2 5 2 5 2 4" xfId="19264" xr:uid="{00000000-0005-0000-0000-00007E4A0000}"/>
    <cellStyle name="Normal 4 2 5 2 5 2 5" xfId="34106" xr:uid="{00000000-0005-0000-0000-00007F4A0000}"/>
    <cellStyle name="Normal 4 2 5 2 5 2 6" xfId="16278" xr:uid="{00000000-0005-0000-0000-0000804A0000}"/>
    <cellStyle name="Normal 4 2 5 2 5 3" xfId="2323" xr:uid="{00000000-0005-0000-0000-0000814A0000}"/>
    <cellStyle name="Normal 4 2 5 2 5 3 2" xfId="6740" xr:uid="{00000000-0005-0000-0000-0000824A0000}"/>
    <cellStyle name="Normal 4 2 5 2 5 3 2 2" xfId="12773" xr:uid="{00000000-0005-0000-0000-0000834A0000}"/>
    <cellStyle name="Normal 4 2 5 2 5 3 2 2 2" xfId="44058" xr:uid="{00000000-0005-0000-0000-0000844A0000}"/>
    <cellStyle name="Normal 4 2 5 2 5 3 2 2 3" xfId="30648" xr:uid="{00000000-0005-0000-0000-0000854A0000}"/>
    <cellStyle name="Normal 4 2 5 2 5 3 2 3" xfId="38086" xr:uid="{00000000-0005-0000-0000-0000864A0000}"/>
    <cellStyle name="Normal 4 2 5 2 5 3 2 4" xfId="24676" xr:uid="{00000000-0005-0000-0000-0000874A0000}"/>
    <cellStyle name="Normal 4 2 5 2 5 3 3" xfId="9726" xr:uid="{00000000-0005-0000-0000-0000884A0000}"/>
    <cellStyle name="Normal 4 2 5 2 5 3 3 2" xfId="41072" xr:uid="{00000000-0005-0000-0000-0000894A0000}"/>
    <cellStyle name="Normal 4 2 5 2 5 3 3 3" xfId="27662" xr:uid="{00000000-0005-0000-0000-00008A4A0000}"/>
    <cellStyle name="Normal 4 2 5 2 5 3 4" xfId="20260" xr:uid="{00000000-0005-0000-0000-00008B4A0000}"/>
    <cellStyle name="Normal 4 2 5 2 5 3 5" xfId="35102" xr:uid="{00000000-0005-0000-0000-00008C4A0000}"/>
    <cellStyle name="Normal 4 2 5 2 5 3 6" xfId="17274" xr:uid="{00000000-0005-0000-0000-00008D4A0000}"/>
    <cellStyle name="Normal 4 2 5 2 5 4" xfId="4748" xr:uid="{00000000-0005-0000-0000-00008E4A0000}"/>
    <cellStyle name="Normal 4 2 5 2 5 4 2" xfId="10782" xr:uid="{00000000-0005-0000-0000-00008F4A0000}"/>
    <cellStyle name="Normal 4 2 5 2 5 4 2 2" xfId="42069" xr:uid="{00000000-0005-0000-0000-0000904A0000}"/>
    <cellStyle name="Normal 4 2 5 2 5 4 2 3" xfId="28659" xr:uid="{00000000-0005-0000-0000-0000914A0000}"/>
    <cellStyle name="Normal 4 2 5 2 5 4 3" xfId="22685" xr:uid="{00000000-0005-0000-0000-0000924A0000}"/>
    <cellStyle name="Normal 4 2 5 2 5 4 4" xfId="33111" xr:uid="{00000000-0005-0000-0000-0000934A0000}"/>
    <cellStyle name="Normal 4 2 5 2 5 4 5" xfId="15283" xr:uid="{00000000-0005-0000-0000-0000944A0000}"/>
    <cellStyle name="Normal 4 2 5 2 5 5" xfId="3753" xr:uid="{00000000-0005-0000-0000-0000954A0000}"/>
    <cellStyle name="Normal 4 2 5 2 5 5 2" xfId="36532" xr:uid="{00000000-0005-0000-0000-0000964A0000}"/>
    <cellStyle name="Normal 4 2 5 2 5 5 3" xfId="21690" xr:uid="{00000000-0005-0000-0000-0000974A0000}"/>
    <cellStyle name="Normal 4 2 5 2 5 6" xfId="7735" xr:uid="{00000000-0005-0000-0000-0000984A0000}"/>
    <cellStyle name="Normal 4 2 5 2 5 6 2" xfId="39081" xr:uid="{00000000-0005-0000-0000-0000994A0000}"/>
    <cellStyle name="Normal 4 2 5 2 5 6 3" xfId="25671" xr:uid="{00000000-0005-0000-0000-00009A4A0000}"/>
    <cellStyle name="Normal 4 2 5 2 5 7" xfId="18269" xr:uid="{00000000-0005-0000-0000-00009B4A0000}"/>
    <cellStyle name="Normal 4 2 5 2 5 8" xfId="32116" xr:uid="{00000000-0005-0000-0000-00009C4A0000}"/>
    <cellStyle name="Normal 4 2 5 2 5 9" xfId="14288" xr:uid="{00000000-0005-0000-0000-00009D4A0000}"/>
    <cellStyle name="Normal 4 2 5 2 6" xfId="721" xr:uid="{00000000-0005-0000-0000-00009E4A0000}"/>
    <cellStyle name="Normal 4 2 5 2 6 2" xfId="2757" xr:uid="{00000000-0005-0000-0000-00009F4A0000}"/>
    <cellStyle name="Normal 4 2 5 2 6 2 2" xfId="7174" xr:uid="{00000000-0005-0000-0000-0000A04A0000}"/>
    <cellStyle name="Normal 4 2 5 2 6 2 2 2" xfId="13207" xr:uid="{00000000-0005-0000-0000-0000A14A0000}"/>
    <cellStyle name="Normal 4 2 5 2 6 2 2 2 2" xfId="44492" xr:uid="{00000000-0005-0000-0000-0000A24A0000}"/>
    <cellStyle name="Normal 4 2 5 2 6 2 2 2 3" xfId="31082" xr:uid="{00000000-0005-0000-0000-0000A34A0000}"/>
    <cellStyle name="Normal 4 2 5 2 6 2 2 3" xfId="38520" xr:uid="{00000000-0005-0000-0000-0000A44A0000}"/>
    <cellStyle name="Normal 4 2 5 2 6 2 2 4" xfId="25110" xr:uid="{00000000-0005-0000-0000-0000A54A0000}"/>
    <cellStyle name="Normal 4 2 5 2 6 2 3" xfId="10160" xr:uid="{00000000-0005-0000-0000-0000A64A0000}"/>
    <cellStyle name="Normal 4 2 5 2 6 2 3 2" xfId="41506" xr:uid="{00000000-0005-0000-0000-0000A74A0000}"/>
    <cellStyle name="Normal 4 2 5 2 6 2 3 3" xfId="28096" xr:uid="{00000000-0005-0000-0000-0000A84A0000}"/>
    <cellStyle name="Normal 4 2 5 2 6 2 4" xfId="20694" xr:uid="{00000000-0005-0000-0000-0000A94A0000}"/>
    <cellStyle name="Normal 4 2 5 2 6 2 5" xfId="35536" xr:uid="{00000000-0005-0000-0000-0000AA4A0000}"/>
    <cellStyle name="Normal 4 2 5 2 6 2 6" xfId="17708" xr:uid="{00000000-0005-0000-0000-0000AB4A0000}"/>
    <cellStyle name="Normal 4 2 5 2 6 3" xfId="5182" xr:uid="{00000000-0005-0000-0000-0000AC4A0000}"/>
    <cellStyle name="Normal 4 2 5 2 6 3 2" xfId="11217" xr:uid="{00000000-0005-0000-0000-0000AD4A0000}"/>
    <cellStyle name="Normal 4 2 5 2 6 3 2 2" xfId="42502" xr:uid="{00000000-0005-0000-0000-0000AE4A0000}"/>
    <cellStyle name="Normal 4 2 5 2 6 3 2 3" xfId="29092" xr:uid="{00000000-0005-0000-0000-0000AF4A0000}"/>
    <cellStyle name="Normal 4 2 5 2 6 3 3" xfId="23119" xr:uid="{00000000-0005-0000-0000-0000B04A0000}"/>
    <cellStyle name="Normal 4 2 5 2 6 3 4" xfId="33545" xr:uid="{00000000-0005-0000-0000-0000B14A0000}"/>
    <cellStyle name="Normal 4 2 5 2 6 3 5" xfId="15717" xr:uid="{00000000-0005-0000-0000-0000B24A0000}"/>
    <cellStyle name="Normal 4 2 5 2 6 4" xfId="4187" xr:uid="{00000000-0005-0000-0000-0000B34A0000}"/>
    <cellStyle name="Normal 4 2 5 2 6 4 2" xfId="36966" xr:uid="{00000000-0005-0000-0000-0000B44A0000}"/>
    <cellStyle name="Normal 4 2 5 2 6 4 3" xfId="22124" xr:uid="{00000000-0005-0000-0000-0000B54A0000}"/>
    <cellStyle name="Normal 4 2 5 2 6 5" xfId="8169" xr:uid="{00000000-0005-0000-0000-0000B64A0000}"/>
    <cellStyle name="Normal 4 2 5 2 6 5 2" xfId="39515" xr:uid="{00000000-0005-0000-0000-0000B74A0000}"/>
    <cellStyle name="Normal 4 2 5 2 6 5 3" xfId="26105" xr:uid="{00000000-0005-0000-0000-0000B84A0000}"/>
    <cellStyle name="Normal 4 2 5 2 6 6" xfId="18703" xr:uid="{00000000-0005-0000-0000-0000B94A0000}"/>
    <cellStyle name="Normal 4 2 5 2 6 7" xfId="32550" xr:uid="{00000000-0005-0000-0000-0000BA4A0000}"/>
    <cellStyle name="Normal 4 2 5 2 6 8" xfId="14722" xr:uid="{00000000-0005-0000-0000-0000BB4A0000}"/>
    <cellStyle name="Normal 4 2 5 2 7" xfId="1224" xr:uid="{00000000-0005-0000-0000-0000BC4A0000}"/>
    <cellStyle name="Normal 4 2 5 2 7 2" xfId="2221" xr:uid="{00000000-0005-0000-0000-0000BD4A0000}"/>
    <cellStyle name="Normal 4 2 5 2 7 2 2" xfId="6638" xr:uid="{00000000-0005-0000-0000-0000BE4A0000}"/>
    <cellStyle name="Normal 4 2 5 2 7 2 2 2" xfId="12671" xr:uid="{00000000-0005-0000-0000-0000BF4A0000}"/>
    <cellStyle name="Normal 4 2 5 2 7 2 2 2 2" xfId="43956" xr:uid="{00000000-0005-0000-0000-0000C04A0000}"/>
    <cellStyle name="Normal 4 2 5 2 7 2 2 2 3" xfId="30546" xr:uid="{00000000-0005-0000-0000-0000C14A0000}"/>
    <cellStyle name="Normal 4 2 5 2 7 2 2 3" xfId="37984" xr:uid="{00000000-0005-0000-0000-0000C24A0000}"/>
    <cellStyle name="Normal 4 2 5 2 7 2 2 4" xfId="24574" xr:uid="{00000000-0005-0000-0000-0000C34A0000}"/>
    <cellStyle name="Normal 4 2 5 2 7 2 3" xfId="9624" xr:uid="{00000000-0005-0000-0000-0000C44A0000}"/>
    <cellStyle name="Normal 4 2 5 2 7 2 3 2" xfId="40970" xr:uid="{00000000-0005-0000-0000-0000C54A0000}"/>
    <cellStyle name="Normal 4 2 5 2 7 2 3 3" xfId="27560" xr:uid="{00000000-0005-0000-0000-0000C64A0000}"/>
    <cellStyle name="Normal 4 2 5 2 7 2 4" xfId="20158" xr:uid="{00000000-0005-0000-0000-0000C74A0000}"/>
    <cellStyle name="Normal 4 2 5 2 7 2 5" xfId="35000" xr:uid="{00000000-0005-0000-0000-0000C84A0000}"/>
    <cellStyle name="Normal 4 2 5 2 7 2 6" xfId="17172" xr:uid="{00000000-0005-0000-0000-0000C94A0000}"/>
    <cellStyle name="Normal 4 2 5 2 7 3" xfId="5642" xr:uid="{00000000-0005-0000-0000-0000CA4A0000}"/>
    <cellStyle name="Normal 4 2 5 2 7 3 2" xfId="11675" xr:uid="{00000000-0005-0000-0000-0000CB4A0000}"/>
    <cellStyle name="Normal 4 2 5 2 7 3 2 2" xfId="42960" xr:uid="{00000000-0005-0000-0000-0000CC4A0000}"/>
    <cellStyle name="Normal 4 2 5 2 7 3 2 3" xfId="29550" xr:uid="{00000000-0005-0000-0000-0000CD4A0000}"/>
    <cellStyle name="Normal 4 2 5 2 7 3 3" xfId="23578" xr:uid="{00000000-0005-0000-0000-0000CE4A0000}"/>
    <cellStyle name="Normal 4 2 5 2 7 3 4" xfId="34004" xr:uid="{00000000-0005-0000-0000-0000CF4A0000}"/>
    <cellStyle name="Normal 4 2 5 2 7 3 5" xfId="16176" xr:uid="{00000000-0005-0000-0000-0000D04A0000}"/>
    <cellStyle name="Normal 4 2 5 2 7 4" xfId="3651" xr:uid="{00000000-0005-0000-0000-0000D14A0000}"/>
    <cellStyle name="Normal 4 2 5 2 7 4 2" xfId="36430" xr:uid="{00000000-0005-0000-0000-0000D24A0000}"/>
    <cellStyle name="Normal 4 2 5 2 7 4 3" xfId="21588" xr:uid="{00000000-0005-0000-0000-0000D34A0000}"/>
    <cellStyle name="Normal 4 2 5 2 7 5" xfId="8628" xr:uid="{00000000-0005-0000-0000-0000D44A0000}"/>
    <cellStyle name="Normal 4 2 5 2 7 5 2" xfId="39974" xr:uid="{00000000-0005-0000-0000-0000D54A0000}"/>
    <cellStyle name="Normal 4 2 5 2 7 5 3" xfId="26564" xr:uid="{00000000-0005-0000-0000-0000D64A0000}"/>
    <cellStyle name="Normal 4 2 5 2 7 6" xfId="19162" xr:uid="{00000000-0005-0000-0000-0000D74A0000}"/>
    <cellStyle name="Normal 4 2 5 2 7 7" xfId="32014" xr:uid="{00000000-0005-0000-0000-0000D84A0000}"/>
    <cellStyle name="Normal 4 2 5 2 7 8" xfId="14186" xr:uid="{00000000-0005-0000-0000-0000D94A0000}"/>
    <cellStyle name="Normal 4 2 5 2 8" xfId="1761" xr:uid="{00000000-0005-0000-0000-0000DA4A0000}"/>
    <cellStyle name="Normal 4 2 5 2 8 2" xfId="6179" xr:uid="{00000000-0005-0000-0000-0000DB4A0000}"/>
    <cellStyle name="Normal 4 2 5 2 8 2 2" xfId="12212" xr:uid="{00000000-0005-0000-0000-0000DC4A0000}"/>
    <cellStyle name="Normal 4 2 5 2 8 2 2 2" xfId="43497" xr:uid="{00000000-0005-0000-0000-0000DD4A0000}"/>
    <cellStyle name="Normal 4 2 5 2 8 2 2 3" xfId="30087" xr:uid="{00000000-0005-0000-0000-0000DE4A0000}"/>
    <cellStyle name="Normal 4 2 5 2 8 2 3" xfId="37525" xr:uid="{00000000-0005-0000-0000-0000DF4A0000}"/>
    <cellStyle name="Normal 4 2 5 2 8 2 4" xfId="24115" xr:uid="{00000000-0005-0000-0000-0000E04A0000}"/>
    <cellStyle name="Normal 4 2 5 2 8 3" xfId="9165" xr:uid="{00000000-0005-0000-0000-0000E14A0000}"/>
    <cellStyle name="Normal 4 2 5 2 8 3 2" xfId="40511" xr:uid="{00000000-0005-0000-0000-0000E24A0000}"/>
    <cellStyle name="Normal 4 2 5 2 8 3 3" xfId="27101" xr:uid="{00000000-0005-0000-0000-0000E34A0000}"/>
    <cellStyle name="Normal 4 2 5 2 8 4" xfId="19699" xr:uid="{00000000-0005-0000-0000-0000E44A0000}"/>
    <cellStyle name="Normal 4 2 5 2 8 5" xfId="34541" xr:uid="{00000000-0005-0000-0000-0000E54A0000}"/>
    <cellStyle name="Normal 4 2 5 2 8 6" xfId="16713" xr:uid="{00000000-0005-0000-0000-0000E64A0000}"/>
    <cellStyle name="Normal 4 2 5 2 9" xfId="4646" xr:uid="{00000000-0005-0000-0000-0000E74A0000}"/>
    <cellStyle name="Normal 4 2 5 2 9 2" xfId="10680" xr:uid="{00000000-0005-0000-0000-0000E84A0000}"/>
    <cellStyle name="Normal 4 2 5 2 9 2 2" xfId="41967" xr:uid="{00000000-0005-0000-0000-0000E94A0000}"/>
    <cellStyle name="Normal 4 2 5 2 9 2 3" xfId="28557" xr:uid="{00000000-0005-0000-0000-0000EA4A0000}"/>
    <cellStyle name="Normal 4 2 5 2 9 3" xfId="22583" xr:uid="{00000000-0005-0000-0000-0000EB4A0000}"/>
    <cellStyle name="Normal 4 2 5 2 9 4" xfId="33009" xr:uid="{00000000-0005-0000-0000-0000EC4A0000}"/>
    <cellStyle name="Normal 4 2 5 2 9 5" xfId="15181" xr:uid="{00000000-0005-0000-0000-0000ED4A0000}"/>
    <cellStyle name="Normal 4 2 5 3" xfId="193" xr:uid="{00000000-0005-0000-0000-0000EE4A0000}"/>
    <cellStyle name="Normal 4 2 5 3 10" xfId="3216" xr:uid="{00000000-0005-0000-0000-0000EF4A0000}"/>
    <cellStyle name="Normal 4 2 5 3 10 2" xfId="35995" xr:uid="{00000000-0005-0000-0000-0000F04A0000}"/>
    <cellStyle name="Normal 4 2 5 3 10 3" xfId="21153" xr:uid="{00000000-0005-0000-0000-0000F14A0000}"/>
    <cellStyle name="Normal 4 2 5 3 11" xfId="7657" xr:uid="{00000000-0005-0000-0000-0000F24A0000}"/>
    <cellStyle name="Normal 4 2 5 3 11 2" xfId="39003" xr:uid="{00000000-0005-0000-0000-0000F34A0000}"/>
    <cellStyle name="Normal 4 2 5 3 11 3" xfId="25593" xr:uid="{00000000-0005-0000-0000-0000F44A0000}"/>
    <cellStyle name="Normal 4 2 5 3 12" xfId="18191" xr:uid="{00000000-0005-0000-0000-0000F54A0000}"/>
    <cellStyle name="Normal 4 2 5 3 13" xfId="31579" xr:uid="{00000000-0005-0000-0000-0000F64A0000}"/>
    <cellStyle name="Normal 4 2 5 3 14" xfId="13751" xr:uid="{00000000-0005-0000-0000-0000F74A0000}"/>
    <cellStyle name="Normal 4 2 5 3 2" xfId="415" xr:uid="{00000000-0005-0000-0000-0000F84A0000}"/>
    <cellStyle name="Normal 4 2 5 3 2 10" xfId="13855" xr:uid="{00000000-0005-0000-0000-0000F94A0000}"/>
    <cellStyle name="Normal 4 2 5 3 2 2" xfId="849" xr:uid="{00000000-0005-0000-0000-0000FA4A0000}"/>
    <cellStyle name="Normal 4 2 5 3 2 2 2" xfId="2885" xr:uid="{00000000-0005-0000-0000-0000FB4A0000}"/>
    <cellStyle name="Normal 4 2 5 3 2 2 2 2" xfId="7302" xr:uid="{00000000-0005-0000-0000-0000FC4A0000}"/>
    <cellStyle name="Normal 4 2 5 3 2 2 2 2 2" xfId="13335" xr:uid="{00000000-0005-0000-0000-0000FD4A0000}"/>
    <cellStyle name="Normal 4 2 5 3 2 2 2 2 2 2" xfId="44620" xr:uid="{00000000-0005-0000-0000-0000FE4A0000}"/>
    <cellStyle name="Normal 4 2 5 3 2 2 2 2 2 3" xfId="31210" xr:uid="{00000000-0005-0000-0000-0000FF4A0000}"/>
    <cellStyle name="Normal 4 2 5 3 2 2 2 2 3" xfId="38648" xr:uid="{00000000-0005-0000-0000-0000004B0000}"/>
    <cellStyle name="Normal 4 2 5 3 2 2 2 2 4" xfId="25238" xr:uid="{00000000-0005-0000-0000-0000014B0000}"/>
    <cellStyle name="Normal 4 2 5 3 2 2 2 3" xfId="10288" xr:uid="{00000000-0005-0000-0000-0000024B0000}"/>
    <cellStyle name="Normal 4 2 5 3 2 2 2 3 2" xfId="41634" xr:uid="{00000000-0005-0000-0000-0000034B0000}"/>
    <cellStyle name="Normal 4 2 5 3 2 2 2 3 3" xfId="28224" xr:uid="{00000000-0005-0000-0000-0000044B0000}"/>
    <cellStyle name="Normal 4 2 5 3 2 2 2 4" xfId="20822" xr:uid="{00000000-0005-0000-0000-0000054B0000}"/>
    <cellStyle name="Normal 4 2 5 3 2 2 2 5" xfId="35664" xr:uid="{00000000-0005-0000-0000-0000064B0000}"/>
    <cellStyle name="Normal 4 2 5 3 2 2 2 6" xfId="17836" xr:uid="{00000000-0005-0000-0000-0000074B0000}"/>
    <cellStyle name="Normal 4 2 5 3 2 2 3" xfId="5310" xr:uid="{00000000-0005-0000-0000-0000084B0000}"/>
    <cellStyle name="Normal 4 2 5 3 2 2 3 2" xfId="11344" xr:uid="{00000000-0005-0000-0000-0000094B0000}"/>
    <cellStyle name="Normal 4 2 5 3 2 2 3 2 2" xfId="42629" xr:uid="{00000000-0005-0000-0000-00000A4B0000}"/>
    <cellStyle name="Normal 4 2 5 3 2 2 3 2 3" xfId="29219" xr:uid="{00000000-0005-0000-0000-00000B4B0000}"/>
    <cellStyle name="Normal 4 2 5 3 2 2 3 3" xfId="23247" xr:uid="{00000000-0005-0000-0000-00000C4B0000}"/>
    <cellStyle name="Normal 4 2 5 3 2 2 3 4" xfId="33673" xr:uid="{00000000-0005-0000-0000-00000D4B0000}"/>
    <cellStyle name="Normal 4 2 5 3 2 2 3 5" xfId="15845" xr:uid="{00000000-0005-0000-0000-00000E4B0000}"/>
    <cellStyle name="Normal 4 2 5 3 2 2 4" xfId="4315" xr:uid="{00000000-0005-0000-0000-00000F4B0000}"/>
    <cellStyle name="Normal 4 2 5 3 2 2 4 2" xfId="37094" xr:uid="{00000000-0005-0000-0000-0000104B0000}"/>
    <cellStyle name="Normal 4 2 5 3 2 2 4 3" xfId="22252" xr:uid="{00000000-0005-0000-0000-0000114B0000}"/>
    <cellStyle name="Normal 4 2 5 3 2 2 5" xfId="8297" xr:uid="{00000000-0005-0000-0000-0000124B0000}"/>
    <cellStyle name="Normal 4 2 5 3 2 2 5 2" xfId="39643" xr:uid="{00000000-0005-0000-0000-0000134B0000}"/>
    <cellStyle name="Normal 4 2 5 3 2 2 5 3" xfId="26233" xr:uid="{00000000-0005-0000-0000-0000144B0000}"/>
    <cellStyle name="Normal 4 2 5 3 2 2 6" xfId="18831" xr:uid="{00000000-0005-0000-0000-0000154B0000}"/>
    <cellStyle name="Normal 4 2 5 3 2 2 7" xfId="32678" xr:uid="{00000000-0005-0000-0000-0000164B0000}"/>
    <cellStyle name="Normal 4 2 5 3 2 2 8" xfId="14850" xr:uid="{00000000-0005-0000-0000-0000174B0000}"/>
    <cellStyle name="Normal 4 2 5 3 2 3" xfId="1454" xr:uid="{00000000-0005-0000-0000-0000184B0000}"/>
    <cellStyle name="Normal 4 2 5 3 2 3 2" xfId="2451" xr:uid="{00000000-0005-0000-0000-0000194B0000}"/>
    <cellStyle name="Normal 4 2 5 3 2 3 2 2" xfId="6868" xr:uid="{00000000-0005-0000-0000-00001A4B0000}"/>
    <cellStyle name="Normal 4 2 5 3 2 3 2 2 2" xfId="12901" xr:uid="{00000000-0005-0000-0000-00001B4B0000}"/>
    <cellStyle name="Normal 4 2 5 3 2 3 2 2 2 2" xfId="44186" xr:uid="{00000000-0005-0000-0000-00001C4B0000}"/>
    <cellStyle name="Normal 4 2 5 3 2 3 2 2 2 3" xfId="30776" xr:uid="{00000000-0005-0000-0000-00001D4B0000}"/>
    <cellStyle name="Normal 4 2 5 3 2 3 2 2 3" xfId="38214" xr:uid="{00000000-0005-0000-0000-00001E4B0000}"/>
    <cellStyle name="Normal 4 2 5 3 2 3 2 2 4" xfId="24804" xr:uid="{00000000-0005-0000-0000-00001F4B0000}"/>
    <cellStyle name="Normal 4 2 5 3 2 3 2 3" xfId="9854" xr:uid="{00000000-0005-0000-0000-0000204B0000}"/>
    <cellStyle name="Normal 4 2 5 3 2 3 2 3 2" xfId="41200" xr:uid="{00000000-0005-0000-0000-0000214B0000}"/>
    <cellStyle name="Normal 4 2 5 3 2 3 2 3 3" xfId="27790" xr:uid="{00000000-0005-0000-0000-0000224B0000}"/>
    <cellStyle name="Normal 4 2 5 3 2 3 2 4" xfId="20388" xr:uid="{00000000-0005-0000-0000-0000234B0000}"/>
    <cellStyle name="Normal 4 2 5 3 2 3 2 5" xfId="35230" xr:uid="{00000000-0005-0000-0000-0000244B0000}"/>
    <cellStyle name="Normal 4 2 5 3 2 3 2 6" xfId="17402" xr:uid="{00000000-0005-0000-0000-0000254B0000}"/>
    <cellStyle name="Normal 4 2 5 3 2 3 3" xfId="5872" xr:uid="{00000000-0005-0000-0000-0000264B0000}"/>
    <cellStyle name="Normal 4 2 5 3 2 3 3 2" xfId="11905" xr:uid="{00000000-0005-0000-0000-0000274B0000}"/>
    <cellStyle name="Normal 4 2 5 3 2 3 3 2 2" xfId="43190" xr:uid="{00000000-0005-0000-0000-0000284B0000}"/>
    <cellStyle name="Normal 4 2 5 3 2 3 3 2 3" xfId="29780" xr:uid="{00000000-0005-0000-0000-0000294B0000}"/>
    <cellStyle name="Normal 4 2 5 3 2 3 3 3" xfId="23808" xr:uid="{00000000-0005-0000-0000-00002A4B0000}"/>
    <cellStyle name="Normal 4 2 5 3 2 3 3 4" xfId="34234" xr:uid="{00000000-0005-0000-0000-00002B4B0000}"/>
    <cellStyle name="Normal 4 2 5 3 2 3 3 5" xfId="16406" xr:uid="{00000000-0005-0000-0000-00002C4B0000}"/>
    <cellStyle name="Normal 4 2 5 3 2 3 4" xfId="3881" xr:uid="{00000000-0005-0000-0000-00002D4B0000}"/>
    <cellStyle name="Normal 4 2 5 3 2 3 4 2" xfId="36660" xr:uid="{00000000-0005-0000-0000-00002E4B0000}"/>
    <cellStyle name="Normal 4 2 5 3 2 3 4 3" xfId="21818" xr:uid="{00000000-0005-0000-0000-00002F4B0000}"/>
    <cellStyle name="Normal 4 2 5 3 2 3 5" xfId="8858" xr:uid="{00000000-0005-0000-0000-0000304B0000}"/>
    <cellStyle name="Normal 4 2 5 3 2 3 5 2" xfId="40204" xr:uid="{00000000-0005-0000-0000-0000314B0000}"/>
    <cellStyle name="Normal 4 2 5 3 2 3 5 3" xfId="26794" xr:uid="{00000000-0005-0000-0000-0000324B0000}"/>
    <cellStyle name="Normal 4 2 5 3 2 3 6" xfId="19392" xr:uid="{00000000-0005-0000-0000-0000334B0000}"/>
    <cellStyle name="Normal 4 2 5 3 2 3 7" xfId="32244" xr:uid="{00000000-0005-0000-0000-0000344B0000}"/>
    <cellStyle name="Normal 4 2 5 3 2 3 8" xfId="14416" xr:uid="{00000000-0005-0000-0000-0000354B0000}"/>
    <cellStyle name="Normal 4 2 5 3 2 4" xfId="1889" xr:uid="{00000000-0005-0000-0000-0000364B0000}"/>
    <cellStyle name="Normal 4 2 5 3 2 4 2" xfId="6307" xr:uid="{00000000-0005-0000-0000-0000374B0000}"/>
    <cellStyle name="Normal 4 2 5 3 2 4 2 2" xfId="12340" xr:uid="{00000000-0005-0000-0000-0000384B0000}"/>
    <cellStyle name="Normal 4 2 5 3 2 4 2 2 2" xfId="43625" xr:uid="{00000000-0005-0000-0000-0000394B0000}"/>
    <cellStyle name="Normal 4 2 5 3 2 4 2 2 3" xfId="30215" xr:uid="{00000000-0005-0000-0000-00003A4B0000}"/>
    <cellStyle name="Normal 4 2 5 3 2 4 2 3" xfId="37653" xr:uid="{00000000-0005-0000-0000-00003B4B0000}"/>
    <cellStyle name="Normal 4 2 5 3 2 4 2 4" xfId="24243" xr:uid="{00000000-0005-0000-0000-00003C4B0000}"/>
    <cellStyle name="Normal 4 2 5 3 2 4 3" xfId="9293" xr:uid="{00000000-0005-0000-0000-00003D4B0000}"/>
    <cellStyle name="Normal 4 2 5 3 2 4 3 2" xfId="40639" xr:uid="{00000000-0005-0000-0000-00003E4B0000}"/>
    <cellStyle name="Normal 4 2 5 3 2 4 3 3" xfId="27229" xr:uid="{00000000-0005-0000-0000-00003F4B0000}"/>
    <cellStyle name="Normal 4 2 5 3 2 4 4" xfId="19827" xr:uid="{00000000-0005-0000-0000-0000404B0000}"/>
    <cellStyle name="Normal 4 2 5 3 2 4 5" xfId="34669" xr:uid="{00000000-0005-0000-0000-0000414B0000}"/>
    <cellStyle name="Normal 4 2 5 3 2 4 6" xfId="16841" xr:uid="{00000000-0005-0000-0000-0000424B0000}"/>
    <cellStyle name="Normal 4 2 5 3 2 5" xfId="4876" xr:uid="{00000000-0005-0000-0000-0000434B0000}"/>
    <cellStyle name="Normal 4 2 5 3 2 5 2" xfId="10911" xr:uid="{00000000-0005-0000-0000-0000444B0000}"/>
    <cellStyle name="Normal 4 2 5 3 2 5 2 2" xfId="42196" xr:uid="{00000000-0005-0000-0000-0000454B0000}"/>
    <cellStyle name="Normal 4 2 5 3 2 5 2 3" xfId="28786" xr:uid="{00000000-0005-0000-0000-0000464B0000}"/>
    <cellStyle name="Normal 4 2 5 3 2 5 3" xfId="22813" xr:uid="{00000000-0005-0000-0000-0000474B0000}"/>
    <cellStyle name="Normal 4 2 5 3 2 5 4" xfId="33239" xr:uid="{00000000-0005-0000-0000-0000484B0000}"/>
    <cellStyle name="Normal 4 2 5 3 2 5 5" xfId="15411" xr:uid="{00000000-0005-0000-0000-0000494B0000}"/>
    <cellStyle name="Normal 4 2 5 3 2 6" xfId="3320" xr:uid="{00000000-0005-0000-0000-00004A4B0000}"/>
    <cellStyle name="Normal 4 2 5 3 2 6 2" xfId="36099" xr:uid="{00000000-0005-0000-0000-00004B4B0000}"/>
    <cellStyle name="Normal 4 2 5 3 2 6 3" xfId="21257" xr:uid="{00000000-0005-0000-0000-00004C4B0000}"/>
    <cellStyle name="Normal 4 2 5 3 2 7" xfId="7863" xr:uid="{00000000-0005-0000-0000-00004D4B0000}"/>
    <cellStyle name="Normal 4 2 5 3 2 7 2" xfId="39209" xr:uid="{00000000-0005-0000-0000-00004E4B0000}"/>
    <cellStyle name="Normal 4 2 5 3 2 7 3" xfId="25799" xr:uid="{00000000-0005-0000-0000-00004F4B0000}"/>
    <cellStyle name="Normal 4 2 5 3 2 8" xfId="18397" xr:uid="{00000000-0005-0000-0000-0000504B0000}"/>
    <cellStyle name="Normal 4 2 5 3 2 9" xfId="31683" xr:uid="{00000000-0005-0000-0000-0000514B0000}"/>
    <cellStyle name="Normal 4 2 5 3 3" xfId="517" xr:uid="{00000000-0005-0000-0000-0000524B0000}"/>
    <cellStyle name="Normal 4 2 5 3 3 10" xfId="13957" xr:uid="{00000000-0005-0000-0000-0000534B0000}"/>
    <cellStyle name="Normal 4 2 5 3 3 2" xfId="951" xr:uid="{00000000-0005-0000-0000-0000544B0000}"/>
    <cellStyle name="Normal 4 2 5 3 3 2 2" xfId="2987" xr:uid="{00000000-0005-0000-0000-0000554B0000}"/>
    <cellStyle name="Normal 4 2 5 3 3 2 2 2" xfId="7404" xr:uid="{00000000-0005-0000-0000-0000564B0000}"/>
    <cellStyle name="Normal 4 2 5 3 3 2 2 2 2" xfId="13437" xr:uid="{00000000-0005-0000-0000-0000574B0000}"/>
    <cellStyle name="Normal 4 2 5 3 3 2 2 2 2 2" xfId="44722" xr:uid="{00000000-0005-0000-0000-0000584B0000}"/>
    <cellStyle name="Normal 4 2 5 3 3 2 2 2 2 3" xfId="31312" xr:uid="{00000000-0005-0000-0000-0000594B0000}"/>
    <cellStyle name="Normal 4 2 5 3 3 2 2 2 3" xfId="38750" xr:uid="{00000000-0005-0000-0000-00005A4B0000}"/>
    <cellStyle name="Normal 4 2 5 3 3 2 2 2 4" xfId="25340" xr:uid="{00000000-0005-0000-0000-00005B4B0000}"/>
    <cellStyle name="Normal 4 2 5 3 3 2 2 3" xfId="10390" xr:uid="{00000000-0005-0000-0000-00005C4B0000}"/>
    <cellStyle name="Normal 4 2 5 3 3 2 2 3 2" xfId="41736" xr:uid="{00000000-0005-0000-0000-00005D4B0000}"/>
    <cellStyle name="Normal 4 2 5 3 3 2 2 3 3" xfId="28326" xr:uid="{00000000-0005-0000-0000-00005E4B0000}"/>
    <cellStyle name="Normal 4 2 5 3 3 2 2 4" xfId="20924" xr:uid="{00000000-0005-0000-0000-00005F4B0000}"/>
    <cellStyle name="Normal 4 2 5 3 3 2 2 5" xfId="35766" xr:uid="{00000000-0005-0000-0000-0000604B0000}"/>
    <cellStyle name="Normal 4 2 5 3 3 2 2 6" xfId="17938" xr:uid="{00000000-0005-0000-0000-0000614B0000}"/>
    <cellStyle name="Normal 4 2 5 3 3 2 3" xfId="5412" xr:uid="{00000000-0005-0000-0000-0000624B0000}"/>
    <cellStyle name="Normal 4 2 5 3 3 2 3 2" xfId="11446" xr:uid="{00000000-0005-0000-0000-0000634B0000}"/>
    <cellStyle name="Normal 4 2 5 3 3 2 3 2 2" xfId="42731" xr:uid="{00000000-0005-0000-0000-0000644B0000}"/>
    <cellStyle name="Normal 4 2 5 3 3 2 3 2 3" xfId="29321" xr:uid="{00000000-0005-0000-0000-0000654B0000}"/>
    <cellStyle name="Normal 4 2 5 3 3 2 3 3" xfId="23349" xr:uid="{00000000-0005-0000-0000-0000664B0000}"/>
    <cellStyle name="Normal 4 2 5 3 3 2 3 4" xfId="33775" xr:uid="{00000000-0005-0000-0000-0000674B0000}"/>
    <cellStyle name="Normal 4 2 5 3 3 2 3 5" xfId="15947" xr:uid="{00000000-0005-0000-0000-0000684B0000}"/>
    <cellStyle name="Normal 4 2 5 3 3 2 4" xfId="4417" xr:uid="{00000000-0005-0000-0000-0000694B0000}"/>
    <cellStyle name="Normal 4 2 5 3 3 2 4 2" xfId="37196" xr:uid="{00000000-0005-0000-0000-00006A4B0000}"/>
    <cellStyle name="Normal 4 2 5 3 3 2 4 3" xfId="22354" xr:uid="{00000000-0005-0000-0000-00006B4B0000}"/>
    <cellStyle name="Normal 4 2 5 3 3 2 5" xfId="8399" xr:uid="{00000000-0005-0000-0000-00006C4B0000}"/>
    <cellStyle name="Normal 4 2 5 3 3 2 5 2" xfId="39745" xr:uid="{00000000-0005-0000-0000-00006D4B0000}"/>
    <cellStyle name="Normal 4 2 5 3 3 2 5 3" xfId="26335" xr:uid="{00000000-0005-0000-0000-00006E4B0000}"/>
    <cellStyle name="Normal 4 2 5 3 3 2 6" xfId="18933" xr:uid="{00000000-0005-0000-0000-00006F4B0000}"/>
    <cellStyle name="Normal 4 2 5 3 3 2 7" xfId="32780" xr:uid="{00000000-0005-0000-0000-0000704B0000}"/>
    <cellStyle name="Normal 4 2 5 3 3 2 8" xfId="14952" xr:uid="{00000000-0005-0000-0000-0000714B0000}"/>
    <cellStyle name="Normal 4 2 5 3 3 3" xfId="1556" xr:uid="{00000000-0005-0000-0000-0000724B0000}"/>
    <cellStyle name="Normal 4 2 5 3 3 3 2" xfId="2553" xr:uid="{00000000-0005-0000-0000-0000734B0000}"/>
    <cellStyle name="Normal 4 2 5 3 3 3 2 2" xfId="6970" xr:uid="{00000000-0005-0000-0000-0000744B0000}"/>
    <cellStyle name="Normal 4 2 5 3 3 3 2 2 2" xfId="13003" xr:uid="{00000000-0005-0000-0000-0000754B0000}"/>
    <cellStyle name="Normal 4 2 5 3 3 3 2 2 2 2" xfId="44288" xr:uid="{00000000-0005-0000-0000-0000764B0000}"/>
    <cellStyle name="Normal 4 2 5 3 3 3 2 2 2 3" xfId="30878" xr:uid="{00000000-0005-0000-0000-0000774B0000}"/>
    <cellStyle name="Normal 4 2 5 3 3 3 2 2 3" xfId="38316" xr:uid="{00000000-0005-0000-0000-0000784B0000}"/>
    <cellStyle name="Normal 4 2 5 3 3 3 2 2 4" xfId="24906" xr:uid="{00000000-0005-0000-0000-0000794B0000}"/>
    <cellStyle name="Normal 4 2 5 3 3 3 2 3" xfId="9956" xr:uid="{00000000-0005-0000-0000-00007A4B0000}"/>
    <cellStyle name="Normal 4 2 5 3 3 3 2 3 2" xfId="41302" xr:uid="{00000000-0005-0000-0000-00007B4B0000}"/>
    <cellStyle name="Normal 4 2 5 3 3 3 2 3 3" xfId="27892" xr:uid="{00000000-0005-0000-0000-00007C4B0000}"/>
    <cellStyle name="Normal 4 2 5 3 3 3 2 4" xfId="20490" xr:uid="{00000000-0005-0000-0000-00007D4B0000}"/>
    <cellStyle name="Normal 4 2 5 3 3 3 2 5" xfId="35332" xr:uid="{00000000-0005-0000-0000-00007E4B0000}"/>
    <cellStyle name="Normal 4 2 5 3 3 3 2 6" xfId="17504" xr:uid="{00000000-0005-0000-0000-00007F4B0000}"/>
    <cellStyle name="Normal 4 2 5 3 3 3 3" xfId="5974" xr:uid="{00000000-0005-0000-0000-0000804B0000}"/>
    <cellStyle name="Normal 4 2 5 3 3 3 3 2" xfId="12007" xr:uid="{00000000-0005-0000-0000-0000814B0000}"/>
    <cellStyle name="Normal 4 2 5 3 3 3 3 2 2" xfId="43292" xr:uid="{00000000-0005-0000-0000-0000824B0000}"/>
    <cellStyle name="Normal 4 2 5 3 3 3 3 2 3" xfId="29882" xr:uid="{00000000-0005-0000-0000-0000834B0000}"/>
    <cellStyle name="Normal 4 2 5 3 3 3 3 3" xfId="23910" xr:uid="{00000000-0005-0000-0000-0000844B0000}"/>
    <cellStyle name="Normal 4 2 5 3 3 3 3 4" xfId="34336" xr:uid="{00000000-0005-0000-0000-0000854B0000}"/>
    <cellStyle name="Normal 4 2 5 3 3 3 3 5" xfId="16508" xr:uid="{00000000-0005-0000-0000-0000864B0000}"/>
    <cellStyle name="Normal 4 2 5 3 3 3 4" xfId="3983" xr:uid="{00000000-0005-0000-0000-0000874B0000}"/>
    <cellStyle name="Normal 4 2 5 3 3 3 4 2" xfId="36762" xr:uid="{00000000-0005-0000-0000-0000884B0000}"/>
    <cellStyle name="Normal 4 2 5 3 3 3 4 3" xfId="21920" xr:uid="{00000000-0005-0000-0000-0000894B0000}"/>
    <cellStyle name="Normal 4 2 5 3 3 3 5" xfId="8960" xr:uid="{00000000-0005-0000-0000-00008A4B0000}"/>
    <cellStyle name="Normal 4 2 5 3 3 3 5 2" xfId="40306" xr:uid="{00000000-0005-0000-0000-00008B4B0000}"/>
    <cellStyle name="Normal 4 2 5 3 3 3 5 3" xfId="26896" xr:uid="{00000000-0005-0000-0000-00008C4B0000}"/>
    <cellStyle name="Normal 4 2 5 3 3 3 6" xfId="19494" xr:uid="{00000000-0005-0000-0000-00008D4B0000}"/>
    <cellStyle name="Normal 4 2 5 3 3 3 7" xfId="32346" xr:uid="{00000000-0005-0000-0000-00008E4B0000}"/>
    <cellStyle name="Normal 4 2 5 3 3 3 8" xfId="14518" xr:uid="{00000000-0005-0000-0000-00008F4B0000}"/>
    <cellStyle name="Normal 4 2 5 3 3 4" xfId="1991" xr:uid="{00000000-0005-0000-0000-0000904B0000}"/>
    <cellStyle name="Normal 4 2 5 3 3 4 2" xfId="6409" xr:uid="{00000000-0005-0000-0000-0000914B0000}"/>
    <cellStyle name="Normal 4 2 5 3 3 4 2 2" xfId="12442" xr:uid="{00000000-0005-0000-0000-0000924B0000}"/>
    <cellStyle name="Normal 4 2 5 3 3 4 2 2 2" xfId="43727" xr:uid="{00000000-0005-0000-0000-0000934B0000}"/>
    <cellStyle name="Normal 4 2 5 3 3 4 2 2 3" xfId="30317" xr:uid="{00000000-0005-0000-0000-0000944B0000}"/>
    <cellStyle name="Normal 4 2 5 3 3 4 2 3" xfId="37755" xr:uid="{00000000-0005-0000-0000-0000954B0000}"/>
    <cellStyle name="Normal 4 2 5 3 3 4 2 4" xfId="24345" xr:uid="{00000000-0005-0000-0000-0000964B0000}"/>
    <cellStyle name="Normal 4 2 5 3 3 4 3" xfId="9395" xr:uid="{00000000-0005-0000-0000-0000974B0000}"/>
    <cellStyle name="Normal 4 2 5 3 3 4 3 2" xfId="40741" xr:uid="{00000000-0005-0000-0000-0000984B0000}"/>
    <cellStyle name="Normal 4 2 5 3 3 4 3 3" xfId="27331" xr:uid="{00000000-0005-0000-0000-0000994B0000}"/>
    <cellStyle name="Normal 4 2 5 3 3 4 4" xfId="19929" xr:uid="{00000000-0005-0000-0000-00009A4B0000}"/>
    <cellStyle name="Normal 4 2 5 3 3 4 5" xfId="34771" xr:uid="{00000000-0005-0000-0000-00009B4B0000}"/>
    <cellStyle name="Normal 4 2 5 3 3 4 6" xfId="16943" xr:uid="{00000000-0005-0000-0000-00009C4B0000}"/>
    <cellStyle name="Normal 4 2 5 3 3 5" xfId="4978" xr:uid="{00000000-0005-0000-0000-00009D4B0000}"/>
    <cellStyle name="Normal 4 2 5 3 3 5 2" xfId="11013" xr:uid="{00000000-0005-0000-0000-00009E4B0000}"/>
    <cellStyle name="Normal 4 2 5 3 3 5 2 2" xfId="42298" xr:uid="{00000000-0005-0000-0000-00009F4B0000}"/>
    <cellStyle name="Normal 4 2 5 3 3 5 2 3" xfId="28888" xr:uid="{00000000-0005-0000-0000-0000A04B0000}"/>
    <cellStyle name="Normal 4 2 5 3 3 5 3" xfId="22915" xr:uid="{00000000-0005-0000-0000-0000A14B0000}"/>
    <cellStyle name="Normal 4 2 5 3 3 5 4" xfId="33341" xr:uid="{00000000-0005-0000-0000-0000A24B0000}"/>
    <cellStyle name="Normal 4 2 5 3 3 5 5" xfId="15513" xr:uid="{00000000-0005-0000-0000-0000A34B0000}"/>
    <cellStyle name="Normal 4 2 5 3 3 6" xfId="3422" xr:uid="{00000000-0005-0000-0000-0000A44B0000}"/>
    <cellStyle name="Normal 4 2 5 3 3 6 2" xfId="36201" xr:uid="{00000000-0005-0000-0000-0000A54B0000}"/>
    <cellStyle name="Normal 4 2 5 3 3 6 3" xfId="21359" xr:uid="{00000000-0005-0000-0000-0000A64B0000}"/>
    <cellStyle name="Normal 4 2 5 3 3 7" xfId="7965" xr:uid="{00000000-0005-0000-0000-0000A74B0000}"/>
    <cellStyle name="Normal 4 2 5 3 3 7 2" xfId="39311" xr:uid="{00000000-0005-0000-0000-0000A84B0000}"/>
    <cellStyle name="Normal 4 2 5 3 3 7 3" xfId="25901" xr:uid="{00000000-0005-0000-0000-0000A94B0000}"/>
    <cellStyle name="Normal 4 2 5 3 3 8" xfId="18499" xr:uid="{00000000-0005-0000-0000-0000AA4B0000}"/>
    <cellStyle name="Normal 4 2 5 3 3 9" xfId="31785" xr:uid="{00000000-0005-0000-0000-0000AB4B0000}"/>
    <cellStyle name="Normal 4 2 5 3 4" xfId="643" xr:uid="{00000000-0005-0000-0000-0000AC4B0000}"/>
    <cellStyle name="Normal 4 2 5 3 4 10" xfId="14083" xr:uid="{00000000-0005-0000-0000-0000AD4B0000}"/>
    <cellStyle name="Normal 4 2 5 3 4 2" xfId="1077" xr:uid="{00000000-0005-0000-0000-0000AE4B0000}"/>
    <cellStyle name="Normal 4 2 5 3 4 2 2" xfId="3113" xr:uid="{00000000-0005-0000-0000-0000AF4B0000}"/>
    <cellStyle name="Normal 4 2 5 3 4 2 2 2" xfId="7530" xr:uid="{00000000-0005-0000-0000-0000B04B0000}"/>
    <cellStyle name="Normal 4 2 5 3 4 2 2 2 2" xfId="13563" xr:uid="{00000000-0005-0000-0000-0000B14B0000}"/>
    <cellStyle name="Normal 4 2 5 3 4 2 2 2 2 2" xfId="44848" xr:uid="{00000000-0005-0000-0000-0000B24B0000}"/>
    <cellStyle name="Normal 4 2 5 3 4 2 2 2 2 3" xfId="31438" xr:uid="{00000000-0005-0000-0000-0000B34B0000}"/>
    <cellStyle name="Normal 4 2 5 3 4 2 2 2 3" xfId="38876" xr:uid="{00000000-0005-0000-0000-0000B44B0000}"/>
    <cellStyle name="Normal 4 2 5 3 4 2 2 2 4" xfId="25466" xr:uid="{00000000-0005-0000-0000-0000B54B0000}"/>
    <cellStyle name="Normal 4 2 5 3 4 2 2 3" xfId="10516" xr:uid="{00000000-0005-0000-0000-0000B64B0000}"/>
    <cellStyle name="Normal 4 2 5 3 4 2 2 3 2" xfId="41862" xr:uid="{00000000-0005-0000-0000-0000B74B0000}"/>
    <cellStyle name="Normal 4 2 5 3 4 2 2 3 3" xfId="28452" xr:uid="{00000000-0005-0000-0000-0000B84B0000}"/>
    <cellStyle name="Normal 4 2 5 3 4 2 2 4" xfId="21050" xr:uid="{00000000-0005-0000-0000-0000B94B0000}"/>
    <cellStyle name="Normal 4 2 5 3 4 2 2 5" xfId="35892" xr:uid="{00000000-0005-0000-0000-0000BA4B0000}"/>
    <cellStyle name="Normal 4 2 5 3 4 2 2 6" xfId="18064" xr:uid="{00000000-0005-0000-0000-0000BB4B0000}"/>
    <cellStyle name="Normal 4 2 5 3 4 2 3" xfId="5538" xr:uid="{00000000-0005-0000-0000-0000BC4B0000}"/>
    <cellStyle name="Normal 4 2 5 3 4 2 3 2" xfId="11572" xr:uid="{00000000-0005-0000-0000-0000BD4B0000}"/>
    <cellStyle name="Normal 4 2 5 3 4 2 3 2 2" xfId="42857" xr:uid="{00000000-0005-0000-0000-0000BE4B0000}"/>
    <cellStyle name="Normal 4 2 5 3 4 2 3 2 3" xfId="29447" xr:uid="{00000000-0005-0000-0000-0000BF4B0000}"/>
    <cellStyle name="Normal 4 2 5 3 4 2 3 3" xfId="23475" xr:uid="{00000000-0005-0000-0000-0000C04B0000}"/>
    <cellStyle name="Normal 4 2 5 3 4 2 3 4" xfId="33901" xr:uid="{00000000-0005-0000-0000-0000C14B0000}"/>
    <cellStyle name="Normal 4 2 5 3 4 2 3 5" xfId="16073" xr:uid="{00000000-0005-0000-0000-0000C24B0000}"/>
    <cellStyle name="Normal 4 2 5 3 4 2 4" xfId="4543" xr:uid="{00000000-0005-0000-0000-0000C34B0000}"/>
    <cellStyle name="Normal 4 2 5 3 4 2 4 2" xfId="37322" xr:uid="{00000000-0005-0000-0000-0000C44B0000}"/>
    <cellStyle name="Normal 4 2 5 3 4 2 4 3" xfId="22480" xr:uid="{00000000-0005-0000-0000-0000C54B0000}"/>
    <cellStyle name="Normal 4 2 5 3 4 2 5" xfId="8525" xr:uid="{00000000-0005-0000-0000-0000C64B0000}"/>
    <cellStyle name="Normal 4 2 5 3 4 2 5 2" xfId="39871" xr:uid="{00000000-0005-0000-0000-0000C74B0000}"/>
    <cellStyle name="Normal 4 2 5 3 4 2 5 3" xfId="26461" xr:uid="{00000000-0005-0000-0000-0000C84B0000}"/>
    <cellStyle name="Normal 4 2 5 3 4 2 6" xfId="19059" xr:uid="{00000000-0005-0000-0000-0000C94B0000}"/>
    <cellStyle name="Normal 4 2 5 3 4 2 7" xfId="32906" xr:uid="{00000000-0005-0000-0000-0000CA4B0000}"/>
    <cellStyle name="Normal 4 2 5 3 4 2 8" xfId="15078" xr:uid="{00000000-0005-0000-0000-0000CB4B0000}"/>
    <cellStyle name="Normal 4 2 5 3 4 3" xfId="1682" xr:uid="{00000000-0005-0000-0000-0000CC4B0000}"/>
    <cellStyle name="Normal 4 2 5 3 4 3 2" xfId="2679" xr:uid="{00000000-0005-0000-0000-0000CD4B0000}"/>
    <cellStyle name="Normal 4 2 5 3 4 3 2 2" xfId="7096" xr:uid="{00000000-0005-0000-0000-0000CE4B0000}"/>
    <cellStyle name="Normal 4 2 5 3 4 3 2 2 2" xfId="13129" xr:uid="{00000000-0005-0000-0000-0000CF4B0000}"/>
    <cellStyle name="Normal 4 2 5 3 4 3 2 2 2 2" xfId="44414" xr:uid="{00000000-0005-0000-0000-0000D04B0000}"/>
    <cellStyle name="Normal 4 2 5 3 4 3 2 2 2 3" xfId="31004" xr:uid="{00000000-0005-0000-0000-0000D14B0000}"/>
    <cellStyle name="Normal 4 2 5 3 4 3 2 2 3" xfId="38442" xr:uid="{00000000-0005-0000-0000-0000D24B0000}"/>
    <cellStyle name="Normal 4 2 5 3 4 3 2 2 4" xfId="25032" xr:uid="{00000000-0005-0000-0000-0000D34B0000}"/>
    <cellStyle name="Normal 4 2 5 3 4 3 2 3" xfId="10082" xr:uid="{00000000-0005-0000-0000-0000D44B0000}"/>
    <cellStyle name="Normal 4 2 5 3 4 3 2 3 2" xfId="41428" xr:uid="{00000000-0005-0000-0000-0000D54B0000}"/>
    <cellStyle name="Normal 4 2 5 3 4 3 2 3 3" xfId="28018" xr:uid="{00000000-0005-0000-0000-0000D64B0000}"/>
    <cellStyle name="Normal 4 2 5 3 4 3 2 4" xfId="20616" xr:uid="{00000000-0005-0000-0000-0000D74B0000}"/>
    <cellStyle name="Normal 4 2 5 3 4 3 2 5" xfId="35458" xr:uid="{00000000-0005-0000-0000-0000D84B0000}"/>
    <cellStyle name="Normal 4 2 5 3 4 3 2 6" xfId="17630" xr:uid="{00000000-0005-0000-0000-0000D94B0000}"/>
    <cellStyle name="Normal 4 2 5 3 4 3 3" xfId="6100" xr:uid="{00000000-0005-0000-0000-0000DA4B0000}"/>
    <cellStyle name="Normal 4 2 5 3 4 3 3 2" xfId="12133" xr:uid="{00000000-0005-0000-0000-0000DB4B0000}"/>
    <cellStyle name="Normal 4 2 5 3 4 3 3 2 2" xfId="43418" xr:uid="{00000000-0005-0000-0000-0000DC4B0000}"/>
    <cellStyle name="Normal 4 2 5 3 4 3 3 2 3" xfId="30008" xr:uid="{00000000-0005-0000-0000-0000DD4B0000}"/>
    <cellStyle name="Normal 4 2 5 3 4 3 3 3" xfId="24036" xr:uid="{00000000-0005-0000-0000-0000DE4B0000}"/>
    <cellStyle name="Normal 4 2 5 3 4 3 3 4" xfId="34462" xr:uid="{00000000-0005-0000-0000-0000DF4B0000}"/>
    <cellStyle name="Normal 4 2 5 3 4 3 3 5" xfId="16634" xr:uid="{00000000-0005-0000-0000-0000E04B0000}"/>
    <cellStyle name="Normal 4 2 5 3 4 3 4" xfId="4109" xr:uid="{00000000-0005-0000-0000-0000E14B0000}"/>
    <cellStyle name="Normal 4 2 5 3 4 3 4 2" xfId="36888" xr:uid="{00000000-0005-0000-0000-0000E24B0000}"/>
    <cellStyle name="Normal 4 2 5 3 4 3 4 3" xfId="22046" xr:uid="{00000000-0005-0000-0000-0000E34B0000}"/>
    <cellStyle name="Normal 4 2 5 3 4 3 5" xfId="9086" xr:uid="{00000000-0005-0000-0000-0000E44B0000}"/>
    <cellStyle name="Normal 4 2 5 3 4 3 5 2" xfId="40432" xr:uid="{00000000-0005-0000-0000-0000E54B0000}"/>
    <cellStyle name="Normal 4 2 5 3 4 3 5 3" xfId="27022" xr:uid="{00000000-0005-0000-0000-0000E64B0000}"/>
    <cellStyle name="Normal 4 2 5 3 4 3 6" xfId="19620" xr:uid="{00000000-0005-0000-0000-0000E74B0000}"/>
    <cellStyle name="Normal 4 2 5 3 4 3 7" xfId="32472" xr:uid="{00000000-0005-0000-0000-0000E84B0000}"/>
    <cellStyle name="Normal 4 2 5 3 4 3 8" xfId="14644" xr:uid="{00000000-0005-0000-0000-0000E94B0000}"/>
    <cellStyle name="Normal 4 2 5 3 4 4" xfId="2117" xr:uid="{00000000-0005-0000-0000-0000EA4B0000}"/>
    <cellStyle name="Normal 4 2 5 3 4 4 2" xfId="6535" xr:uid="{00000000-0005-0000-0000-0000EB4B0000}"/>
    <cellStyle name="Normal 4 2 5 3 4 4 2 2" xfId="12568" xr:uid="{00000000-0005-0000-0000-0000EC4B0000}"/>
    <cellStyle name="Normal 4 2 5 3 4 4 2 2 2" xfId="43853" xr:uid="{00000000-0005-0000-0000-0000ED4B0000}"/>
    <cellStyle name="Normal 4 2 5 3 4 4 2 2 3" xfId="30443" xr:uid="{00000000-0005-0000-0000-0000EE4B0000}"/>
    <cellStyle name="Normal 4 2 5 3 4 4 2 3" xfId="37881" xr:uid="{00000000-0005-0000-0000-0000EF4B0000}"/>
    <cellStyle name="Normal 4 2 5 3 4 4 2 4" xfId="24471" xr:uid="{00000000-0005-0000-0000-0000F04B0000}"/>
    <cellStyle name="Normal 4 2 5 3 4 4 3" xfId="9521" xr:uid="{00000000-0005-0000-0000-0000F14B0000}"/>
    <cellStyle name="Normal 4 2 5 3 4 4 3 2" xfId="40867" xr:uid="{00000000-0005-0000-0000-0000F24B0000}"/>
    <cellStyle name="Normal 4 2 5 3 4 4 3 3" xfId="27457" xr:uid="{00000000-0005-0000-0000-0000F34B0000}"/>
    <cellStyle name="Normal 4 2 5 3 4 4 4" xfId="20055" xr:uid="{00000000-0005-0000-0000-0000F44B0000}"/>
    <cellStyle name="Normal 4 2 5 3 4 4 5" xfId="34897" xr:uid="{00000000-0005-0000-0000-0000F54B0000}"/>
    <cellStyle name="Normal 4 2 5 3 4 4 6" xfId="17069" xr:uid="{00000000-0005-0000-0000-0000F64B0000}"/>
    <cellStyle name="Normal 4 2 5 3 4 5" xfId="5104" xr:uid="{00000000-0005-0000-0000-0000F74B0000}"/>
    <cellStyle name="Normal 4 2 5 3 4 5 2" xfId="11139" xr:uid="{00000000-0005-0000-0000-0000F84B0000}"/>
    <cellStyle name="Normal 4 2 5 3 4 5 2 2" xfId="42424" xr:uid="{00000000-0005-0000-0000-0000F94B0000}"/>
    <cellStyle name="Normal 4 2 5 3 4 5 2 3" xfId="29014" xr:uid="{00000000-0005-0000-0000-0000FA4B0000}"/>
    <cellStyle name="Normal 4 2 5 3 4 5 3" xfId="23041" xr:uid="{00000000-0005-0000-0000-0000FB4B0000}"/>
    <cellStyle name="Normal 4 2 5 3 4 5 4" xfId="33467" xr:uid="{00000000-0005-0000-0000-0000FC4B0000}"/>
    <cellStyle name="Normal 4 2 5 3 4 5 5" xfId="15639" xr:uid="{00000000-0005-0000-0000-0000FD4B0000}"/>
    <cellStyle name="Normal 4 2 5 3 4 6" xfId="3548" xr:uid="{00000000-0005-0000-0000-0000FE4B0000}"/>
    <cellStyle name="Normal 4 2 5 3 4 6 2" xfId="36327" xr:uid="{00000000-0005-0000-0000-0000FF4B0000}"/>
    <cellStyle name="Normal 4 2 5 3 4 6 3" xfId="21485" xr:uid="{00000000-0005-0000-0000-0000004C0000}"/>
    <cellStyle name="Normal 4 2 5 3 4 7" xfId="8091" xr:uid="{00000000-0005-0000-0000-0000014C0000}"/>
    <cellStyle name="Normal 4 2 5 3 4 7 2" xfId="39437" xr:uid="{00000000-0005-0000-0000-0000024C0000}"/>
    <cellStyle name="Normal 4 2 5 3 4 7 3" xfId="26027" xr:uid="{00000000-0005-0000-0000-0000034C0000}"/>
    <cellStyle name="Normal 4 2 5 3 4 8" xfId="18625" xr:uid="{00000000-0005-0000-0000-0000044C0000}"/>
    <cellStyle name="Normal 4 2 5 3 4 9" xfId="31911" xr:uid="{00000000-0005-0000-0000-0000054C0000}"/>
    <cellStyle name="Normal 4 2 5 3 5" xfId="295" xr:uid="{00000000-0005-0000-0000-0000064C0000}"/>
    <cellStyle name="Normal 4 2 5 3 5 2" xfId="1350" xr:uid="{00000000-0005-0000-0000-0000074C0000}"/>
    <cellStyle name="Normal 4 2 5 3 5 2 2" xfId="5768" xr:uid="{00000000-0005-0000-0000-0000084C0000}"/>
    <cellStyle name="Normal 4 2 5 3 5 2 2 2" xfId="11801" xr:uid="{00000000-0005-0000-0000-0000094C0000}"/>
    <cellStyle name="Normal 4 2 5 3 5 2 2 2 2" xfId="43086" xr:uid="{00000000-0005-0000-0000-00000A4C0000}"/>
    <cellStyle name="Normal 4 2 5 3 5 2 2 2 3" xfId="29676" xr:uid="{00000000-0005-0000-0000-00000B4C0000}"/>
    <cellStyle name="Normal 4 2 5 3 5 2 2 3" xfId="37425" xr:uid="{00000000-0005-0000-0000-00000C4C0000}"/>
    <cellStyle name="Normal 4 2 5 3 5 2 2 4" xfId="23704" xr:uid="{00000000-0005-0000-0000-00000D4C0000}"/>
    <cellStyle name="Normal 4 2 5 3 5 2 3" xfId="8754" xr:uid="{00000000-0005-0000-0000-00000E4C0000}"/>
    <cellStyle name="Normal 4 2 5 3 5 2 3 2" xfId="40100" xr:uid="{00000000-0005-0000-0000-00000F4C0000}"/>
    <cellStyle name="Normal 4 2 5 3 5 2 3 3" xfId="26690" xr:uid="{00000000-0005-0000-0000-0000104C0000}"/>
    <cellStyle name="Normal 4 2 5 3 5 2 4" xfId="19288" xr:uid="{00000000-0005-0000-0000-0000114C0000}"/>
    <cellStyle name="Normal 4 2 5 3 5 2 5" xfId="34130" xr:uid="{00000000-0005-0000-0000-0000124C0000}"/>
    <cellStyle name="Normal 4 2 5 3 5 2 6" xfId="16302" xr:uid="{00000000-0005-0000-0000-0000134C0000}"/>
    <cellStyle name="Normal 4 2 5 3 5 3" xfId="2347" xr:uid="{00000000-0005-0000-0000-0000144C0000}"/>
    <cellStyle name="Normal 4 2 5 3 5 3 2" xfId="6764" xr:uid="{00000000-0005-0000-0000-0000154C0000}"/>
    <cellStyle name="Normal 4 2 5 3 5 3 2 2" xfId="12797" xr:uid="{00000000-0005-0000-0000-0000164C0000}"/>
    <cellStyle name="Normal 4 2 5 3 5 3 2 2 2" xfId="44082" xr:uid="{00000000-0005-0000-0000-0000174C0000}"/>
    <cellStyle name="Normal 4 2 5 3 5 3 2 2 3" xfId="30672" xr:uid="{00000000-0005-0000-0000-0000184C0000}"/>
    <cellStyle name="Normal 4 2 5 3 5 3 2 3" xfId="38110" xr:uid="{00000000-0005-0000-0000-0000194C0000}"/>
    <cellStyle name="Normal 4 2 5 3 5 3 2 4" xfId="24700" xr:uid="{00000000-0005-0000-0000-00001A4C0000}"/>
    <cellStyle name="Normal 4 2 5 3 5 3 3" xfId="9750" xr:uid="{00000000-0005-0000-0000-00001B4C0000}"/>
    <cellStyle name="Normal 4 2 5 3 5 3 3 2" xfId="41096" xr:uid="{00000000-0005-0000-0000-00001C4C0000}"/>
    <cellStyle name="Normal 4 2 5 3 5 3 3 3" xfId="27686" xr:uid="{00000000-0005-0000-0000-00001D4C0000}"/>
    <cellStyle name="Normal 4 2 5 3 5 3 4" xfId="20284" xr:uid="{00000000-0005-0000-0000-00001E4C0000}"/>
    <cellStyle name="Normal 4 2 5 3 5 3 5" xfId="35126" xr:uid="{00000000-0005-0000-0000-00001F4C0000}"/>
    <cellStyle name="Normal 4 2 5 3 5 3 6" xfId="17298" xr:uid="{00000000-0005-0000-0000-0000204C0000}"/>
    <cellStyle name="Normal 4 2 5 3 5 4" xfId="4772" xr:uid="{00000000-0005-0000-0000-0000214C0000}"/>
    <cellStyle name="Normal 4 2 5 3 5 4 2" xfId="10806" xr:uid="{00000000-0005-0000-0000-0000224C0000}"/>
    <cellStyle name="Normal 4 2 5 3 5 4 2 2" xfId="42093" xr:uid="{00000000-0005-0000-0000-0000234C0000}"/>
    <cellStyle name="Normal 4 2 5 3 5 4 2 3" xfId="28683" xr:uid="{00000000-0005-0000-0000-0000244C0000}"/>
    <cellStyle name="Normal 4 2 5 3 5 4 3" xfId="22709" xr:uid="{00000000-0005-0000-0000-0000254C0000}"/>
    <cellStyle name="Normal 4 2 5 3 5 4 4" xfId="33135" xr:uid="{00000000-0005-0000-0000-0000264C0000}"/>
    <cellStyle name="Normal 4 2 5 3 5 4 5" xfId="15307" xr:uid="{00000000-0005-0000-0000-0000274C0000}"/>
    <cellStyle name="Normal 4 2 5 3 5 5" xfId="3777" xr:uid="{00000000-0005-0000-0000-0000284C0000}"/>
    <cellStyle name="Normal 4 2 5 3 5 5 2" xfId="36556" xr:uid="{00000000-0005-0000-0000-0000294C0000}"/>
    <cellStyle name="Normal 4 2 5 3 5 5 3" xfId="21714" xr:uid="{00000000-0005-0000-0000-00002A4C0000}"/>
    <cellStyle name="Normal 4 2 5 3 5 6" xfId="7759" xr:uid="{00000000-0005-0000-0000-00002B4C0000}"/>
    <cellStyle name="Normal 4 2 5 3 5 6 2" xfId="39105" xr:uid="{00000000-0005-0000-0000-00002C4C0000}"/>
    <cellStyle name="Normal 4 2 5 3 5 6 3" xfId="25695" xr:uid="{00000000-0005-0000-0000-00002D4C0000}"/>
    <cellStyle name="Normal 4 2 5 3 5 7" xfId="18293" xr:uid="{00000000-0005-0000-0000-00002E4C0000}"/>
    <cellStyle name="Normal 4 2 5 3 5 8" xfId="32140" xr:uid="{00000000-0005-0000-0000-00002F4C0000}"/>
    <cellStyle name="Normal 4 2 5 3 5 9" xfId="14312" xr:uid="{00000000-0005-0000-0000-0000304C0000}"/>
    <cellStyle name="Normal 4 2 5 3 6" xfId="745" xr:uid="{00000000-0005-0000-0000-0000314C0000}"/>
    <cellStyle name="Normal 4 2 5 3 6 2" xfId="2781" xr:uid="{00000000-0005-0000-0000-0000324C0000}"/>
    <cellStyle name="Normal 4 2 5 3 6 2 2" xfId="7198" xr:uid="{00000000-0005-0000-0000-0000334C0000}"/>
    <cellStyle name="Normal 4 2 5 3 6 2 2 2" xfId="13231" xr:uid="{00000000-0005-0000-0000-0000344C0000}"/>
    <cellStyle name="Normal 4 2 5 3 6 2 2 2 2" xfId="44516" xr:uid="{00000000-0005-0000-0000-0000354C0000}"/>
    <cellStyle name="Normal 4 2 5 3 6 2 2 2 3" xfId="31106" xr:uid="{00000000-0005-0000-0000-0000364C0000}"/>
    <cellStyle name="Normal 4 2 5 3 6 2 2 3" xfId="38544" xr:uid="{00000000-0005-0000-0000-0000374C0000}"/>
    <cellStyle name="Normal 4 2 5 3 6 2 2 4" xfId="25134" xr:uid="{00000000-0005-0000-0000-0000384C0000}"/>
    <cellStyle name="Normal 4 2 5 3 6 2 3" xfId="10184" xr:uid="{00000000-0005-0000-0000-0000394C0000}"/>
    <cellStyle name="Normal 4 2 5 3 6 2 3 2" xfId="41530" xr:uid="{00000000-0005-0000-0000-00003A4C0000}"/>
    <cellStyle name="Normal 4 2 5 3 6 2 3 3" xfId="28120" xr:uid="{00000000-0005-0000-0000-00003B4C0000}"/>
    <cellStyle name="Normal 4 2 5 3 6 2 4" xfId="20718" xr:uid="{00000000-0005-0000-0000-00003C4C0000}"/>
    <cellStyle name="Normal 4 2 5 3 6 2 5" xfId="35560" xr:uid="{00000000-0005-0000-0000-00003D4C0000}"/>
    <cellStyle name="Normal 4 2 5 3 6 2 6" xfId="17732" xr:uid="{00000000-0005-0000-0000-00003E4C0000}"/>
    <cellStyle name="Normal 4 2 5 3 6 3" xfId="5206" xr:uid="{00000000-0005-0000-0000-00003F4C0000}"/>
    <cellStyle name="Normal 4 2 5 3 6 3 2" xfId="11241" xr:uid="{00000000-0005-0000-0000-0000404C0000}"/>
    <cellStyle name="Normal 4 2 5 3 6 3 2 2" xfId="42526" xr:uid="{00000000-0005-0000-0000-0000414C0000}"/>
    <cellStyle name="Normal 4 2 5 3 6 3 2 3" xfId="29116" xr:uid="{00000000-0005-0000-0000-0000424C0000}"/>
    <cellStyle name="Normal 4 2 5 3 6 3 3" xfId="23143" xr:uid="{00000000-0005-0000-0000-0000434C0000}"/>
    <cellStyle name="Normal 4 2 5 3 6 3 4" xfId="33569" xr:uid="{00000000-0005-0000-0000-0000444C0000}"/>
    <cellStyle name="Normal 4 2 5 3 6 3 5" xfId="15741" xr:uid="{00000000-0005-0000-0000-0000454C0000}"/>
    <cellStyle name="Normal 4 2 5 3 6 4" xfId="4211" xr:uid="{00000000-0005-0000-0000-0000464C0000}"/>
    <cellStyle name="Normal 4 2 5 3 6 4 2" xfId="36990" xr:uid="{00000000-0005-0000-0000-0000474C0000}"/>
    <cellStyle name="Normal 4 2 5 3 6 4 3" xfId="22148" xr:uid="{00000000-0005-0000-0000-0000484C0000}"/>
    <cellStyle name="Normal 4 2 5 3 6 5" xfId="8193" xr:uid="{00000000-0005-0000-0000-0000494C0000}"/>
    <cellStyle name="Normal 4 2 5 3 6 5 2" xfId="39539" xr:uid="{00000000-0005-0000-0000-00004A4C0000}"/>
    <cellStyle name="Normal 4 2 5 3 6 5 3" xfId="26129" xr:uid="{00000000-0005-0000-0000-00004B4C0000}"/>
    <cellStyle name="Normal 4 2 5 3 6 6" xfId="18727" xr:uid="{00000000-0005-0000-0000-00004C4C0000}"/>
    <cellStyle name="Normal 4 2 5 3 6 7" xfId="32574" xr:uid="{00000000-0005-0000-0000-00004D4C0000}"/>
    <cellStyle name="Normal 4 2 5 3 6 8" xfId="14746" xr:uid="{00000000-0005-0000-0000-00004E4C0000}"/>
    <cellStyle name="Normal 4 2 5 3 7" xfId="1248" xr:uid="{00000000-0005-0000-0000-00004F4C0000}"/>
    <cellStyle name="Normal 4 2 5 3 7 2" xfId="2245" xr:uid="{00000000-0005-0000-0000-0000504C0000}"/>
    <cellStyle name="Normal 4 2 5 3 7 2 2" xfId="6662" xr:uid="{00000000-0005-0000-0000-0000514C0000}"/>
    <cellStyle name="Normal 4 2 5 3 7 2 2 2" xfId="12695" xr:uid="{00000000-0005-0000-0000-0000524C0000}"/>
    <cellStyle name="Normal 4 2 5 3 7 2 2 2 2" xfId="43980" xr:uid="{00000000-0005-0000-0000-0000534C0000}"/>
    <cellStyle name="Normal 4 2 5 3 7 2 2 2 3" xfId="30570" xr:uid="{00000000-0005-0000-0000-0000544C0000}"/>
    <cellStyle name="Normal 4 2 5 3 7 2 2 3" xfId="38008" xr:uid="{00000000-0005-0000-0000-0000554C0000}"/>
    <cellStyle name="Normal 4 2 5 3 7 2 2 4" xfId="24598" xr:uid="{00000000-0005-0000-0000-0000564C0000}"/>
    <cellStyle name="Normal 4 2 5 3 7 2 3" xfId="9648" xr:uid="{00000000-0005-0000-0000-0000574C0000}"/>
    <cellStyle name="Normal 4 2 5 3 7 2 3 2" xfId="40994" xr:uid="{00000000-0005-0000-0000-0000584C0000}"/>
    <cellStyle name="Normal 4 2 5 3 7 2 3 3" xfId="27584" xr:uid="{00000000-0005-0000-0000-0000594C0000}"/>
    <cellStyle name="Normal 4 2 5 3 7 2 4" xfId="20182" xr:uid="{00000000-0005-0000-0000-00005A4C0000}"/>
    <cellStyle name="Normal 4 2 5 3 7 2 5" xfId="35024" xr:uid="{00000000-0005-0000-0000-00005B4C0000}"/>
    <cellStyle name="Normal 4 2 5 3 7 2 6" xfId="17196" xr:uid="{00000000-0005-0000-0000-00005C4C0000}"/>
    <cellStyle name="Normal 4 2 5 3 7 3" xfId="5666" xr:uid="{00000000-0005-0000-0000-00005D4C0000}"/>
    <cellStyle name="Normal 4 2 5 3 7 3 2" xfId="11699" xr:uid="{00000000-0005-0000-0000-00005E4C0000}"/>
    <cellStyle name="Normal 4 2 5 3 7 3 2 2" xfId="42984" xr:uid="{00000000-0005-0000-0000-00005F4C0000}"/>
    <cellStyle name="Normal 4 2 5 3 7 3 2 3" xfId="29574" xr:uid="{00000000-0005-0000-0000-0000604C0000}"/>
    <cellStyle name="Normal 4 2 5 3 7 3 3" xfId="23602" xr:uid="{00000000-0005-0000-0000-0000614C0000}"/>
    <cellStyle name="Normal 4 2 5 3 7 3 4" xfId="34028" xr:uid="{00000000-0005-0000-0000-0000624C0000}"/>
    <cellStyle name="Normal 4 2 5 3 7 3 5" xfId="16200" xr:uid="{00000000-0005-0000-0000-0000634C0000}"/>
    <cellStyle name="Normal 4 2 5 3 7 4" xfId="3675" xr:uid="{00000000-0005-0000-0000-0000644C0000}"/>
    <cellStyle name="Normal 4 2 5 3 7 4 2" xfId="36454" xr:uid="{00000000-0005-0000-0000-0000654C0000}"/>
    <cellStyle name="Normal 4 2 5 3 7 4 3" xfId="21612" xr:uid="{00000000-0005-0000-0000-0000664C0000}"/>
    <cellStyle name="Normal 4 2 5 3 7 5" xfId="8652" xr:uid="{00000000-0005-0000-0000-0000674C0000}"/>
    <cellStyle name="Normal 4 2 5 3 7 5 2" xfId="39998" xr:uid="{00000000-0005-0000-0000-0000684C0000}"/>
    <cellStyle name="Normal 4 2 5 3 7 5 3" xfId="26588" xr:uid="{00000000-0005-0000-0000-0000694C0000}"/>
    <cellStyle name="Normal 4 2 5 3 7 6" xfId="19186" xr:uid="{00000000-0005-0000-0000-00006A4C0000}"/>
    <cellStyle name="Normal 4 2 5 3 7 7" xfId="32038" xr:uid="{00000000-0005-0000-0000-00006B4C0000}"/>
    <cellStyle name="Normal 4 2 5 3 7 8" xfId="14210" xr:uid="{00000000-0005-0000-0000-00006C4C0000}"/>
    <cellStyle name="Normal 4 2 5 3 8" xfId="1785" xr:uid="{00000000-0005-0000-0000-00006D4C0000}"/>
    <cellStyle name="Normal 4 2 5 3 8 2" xfId="6203" xr:uid="{00000000-0005-0000-0000-00006E4C0000}"/>
    <cellStyle name="Normal 4 2 5 3 8 2 2" xfId="12236" xr:uid="{00000000-0005-0000-0000-00006F4C0000}"/>
    <cellStyle name="Normal 4 2 5 3 8 2 2 2" xfId="43521" xr:uid="{00000000-0005-0000-0000-0000704C0000}"/>
    <cellStyle name="Normal 4 2 5 3 8 2 2 3" xfId="30111" xr:uid="{00000000-0005-0000-0000-0000714C0000}"/>
    <cellStyle name="Normal 4 2 5 3 8 2 3" xfId="37549" xr:uid="{00000000-0005-0000-0000-0000724C0000}"/>
    <cellStyle name="Normal 4 2 5 3 8 2 4" xfId="24139" xr:uid="{00000000-0005-0000-0000-0000734C0000}"/>
    <cellStyle name="Normal 4 2 5 3 8 3" xfId="9189" xr:uid="{00000000-0005-0000-0000-0000744C0000}"/>
    <cellStyle name="Normal 4 2 5 3 8 3 2" xfId="40535" xr:uid="{00000000-0005-0000-0000-0000754C0000}"/>
    <cellStyle name="Normal 4 2 5 3 8 3 3" xfId="27125" xr:uid="{00000000-0005-0000-0000-0000764C0000}"/>
    <cellStyle name="Normal 4 2 5 3 8 4" xfId="19723" xr:uid="{00000000-0005-0000-0000-0000774C0000}"/>
    <cellStyle name="Normal 4 2 5 3 8 5" xfId="34565" xr:uid="{00000000-0005-0000-0000-0000784C0000}"/>
    <cellStyle name="Normal 4 2 5 3 8 6" xfId="16737" xr:uid="{00000000-0005-0000-0000-0000794C0000}"/>
    <cellStyle name="Normal 4 2 5 3 9" xfId="4670" xr:uid="{00000000-0005-0000-0000-00007A4C0000}"/>
    <cellStyle name="Normal 4 2 5 3 9 2" xfId="10704" xr:uid="{00000000-0005-0000-0000-00007B4C0000}"/>
    <cellStyle name="Normal 4 2 5 3 9 2 2" xfId="41991" xr:uid="{00000000-0005-0000-0000-00007C4C0000}"/>
    <cellStyle name="Normal 4 2 5 3 9 2 3" xfId="28581" xr:uid="{00000000-0005-0000-0000-00007D4C0000}"/>
    <cellStyle name="Normal 4 2 5 3 9 3" xfId="22607" xr:uid="{00000000-0005-0000-0000-00007E4C0000}"/>
    <cellStyle name="Normal 4 2 5 3 9 4" xfId="33033" xr:uid="{00000000-0005-0000-0000-00007F4C0000}"/>
    <cellStyle name="Normal 4 2 5 3 9 5" xfId="15205" xr:uid="{00000000-0005-0000-0000-0000804C0000}"/>
    <cellStyle name="Normal 4 2 5 4" xfId="217" xr:uid="{00000000-0005-0000-0000-0000814C0000}"/>
    <cellStyle name="Normal 4 2 5 4 10" xfId="3240" xr:uid="{00000000-0005-0000-0000-0000824C0000}"/>
    <cellStyle name="Normal 4 2 5 4 10 2" xfId="36019" xr:uid="{00000000-0005-0000-0000-0000834C0000}"/>
    <cellStyle name="Normal 4 2 5 4 10 3" xfId="21177" xr:uid="{00000000-0005-0000-0000-0000844C0000}"/>
    <cellStyle name="Normal 4 2 5 4 11" xfId="7681" xr:uid="{00000000-0005-0000-0000-0000854C0000}"/>
    <cellStyle name="Normal 4 2 5 4 11 2" xfId="39027" xr:uid="{00000000-0005-0000-0000-0000864C0000}"/>
    <cellStyle name="Normal 4 2 5 4 11 3" xfId="25617" xr:uid="{00000000-0005-0000-0000-0000874C0000}"/>
    <cellStyle name="Normal 4 2 5 4 12" xfId="18215" xr:uid="{00000000-0005-0000-0000-0000884C0000}"/>
    <cellStyle name="Normal 4 2 5 4 13" xfId="31603" xr:uid="{00000000-0005-0000-0000-0000894C0000}"/>
    <cellStyle name="Normal 4 2 5 4 14" xfId="13775" xr:uid="{00000000-0005-0000-0000-00008A4C0000}"/>
    <cellStyle name="Normal 4 2 5 4 2" xfId="439" xr:uid="{00000000-0005-0000-0000-00008B4C0000}"/>
    <cellStyle name="Normal 4 2 5 4 2 10" xfId="13879" xr:uid="{00000000-0005-0000-0000-00008C4C0000}"/>
    <cellStyle name="Normal 4 2 5 4 2 2" xfId="873" xr:uid="{00000000-0005-0000-0000-00008D4C0000}"/>
    <cellStyle name="Normal 4 2 5 4 2 2 2" xfId="2909" xr:uid="{00000000-0005-0000-0000-00008E4C0000}"/>
    <cellStyle name="Normal 4 2 5 4 2 2 2 2" xfId="7326" xr:uid="{00000000-0005-0000-0000-00008F4C0000}"/>
    <cellStyle name="Normal 4 2 5 4 2 2 2 2 2" xfId="13359" xr:uid="{00000000-0005-0000-0000-0000904C0000}"/>
    <cellStyle name="Normal 4 2 5 4 2 2 2 2 2 2" xfId="44644" xr:uid="{00000000-0005-0000-0000-0000914C0000}"/>
    <cellStyle name="Normal 4 2 5 4 2 2 2 2 2 3" xfId="31234" xr:uid="{00000000-0005-0000-0000-0000924C0000}"/>
    <cellStyle name="Normal 4 2 5 4 2 2 2 2 3" xfId="38672" xr:uid="{00000000-0005-0000-0000-0000934C0000}"/>
    <cellStyle name="Normal 4 2 5 4 2 2 2 2 4" xfId="25262" xr:uid="{00000000-0005-0000-0000-0000944C0000}"/>
    <cellStyle name="Normal 4 2 5 4 2 2 2 3" xfId="10312" xr:uid="{00000000-0005-0000-0000-0000954C0000}"/>
    <cellStyle name="Normal 4 2 5 4 2 2 2 3 2" xfId="41658" xr:uid="{00000000-0005-0000-0000-0000964C0000}"/>
    <cellStyle name="Normal 4 2 5 4 2 2 2 3 3" xfId="28248" xr:uid="{00000000-0005-0000-0000-0000974C0000}"/>
    <cellStyle name="Normal 4 2 5 4 2 2 2 4" xfId="20846" xr:uid="{00000000-0005-0000-0000-0000984C0000}"/>
    <cellStyle name="Normal 4 2 5 4 2 2 2 5" xfId="35688" xr:uid="{00000000-0005-0000-0000-0000994C0000}"/>
    <cellStyle name="Normal 4 2 5 4 2 2 2 6" xfId="17860" xr:uid="{00000000-0005-0000-0000-00009A4C0000}"/>
    <cellStyle name="Normal 4 2 5 4 2 2 3" xfId="5334" xr:uid="{00000000-0005-0000-0000-00009B4C0000}"/>
    <cellStyle name="Normal 4 2 5 4 2 2 3 2" xfId="11368" xr:uid="{00000000-0005-0000-0000-00009C4C0000}"/>
    <cellStyle name="Normal 4 2 5 4 2 2 3 2 2" xfId="42653" xr:uid="{00000000-0005-0000-0000-00009D4C0000}"/>
    <cellStyle name="Normal 4 2 5 4 2 2 3 2 3" xfId="29243" xr:uid="{00000000-0005-0000-0000-00009E4C0000}"/>
    <cellStyle name="Normal 4 2 5 4 2 2 3 3" xfId="23271" xr:uid="{00000000-0005-0000-0000-00009F4C0000}"/>
    <cellStyle name="Normal 4 2 5 4 2 2 3 4" xfId="33697" xr:uid="{00000000-0005-0000-0000-0000A04C0000}"/>
    <cellStyle name="Normal 4 2 5 4 2 2 3 5" xfId="15869" xr:uid="{00000000-0005-0000-0000-0000A14C0000}"/>
    <cellStyle name="Normal 4 2 5 4 2 2 4" xfId="4339" xr:uid="{00000000-0005-0000-0000-0000A24C0000}"/>
    <cellStyle name="Normal 4 2 5 4 2 2 4 2" xfId="37118" xr:uid="{00000000-0005-0000-0000-0000A34C0000}"/>
    <cellStyle name="Normal 4 2 5 4 2 2 4 3" xfId="22276" xr:uid="{00000000-0005-0000-0000-0000A44C0000}"/>
    <cellStyle name="Normal 4 2 5 4 2 2 5" xfId="8321" xr:uid="{00000000-0005-0000-0000-0000A54C0000}"/>
    <cellStyle name="Normal 4 2 5 4 2 2 5 2" xfId="39667" xr:uid="{00000000-0005-0000-0000-0000A64C0000}"/>
    <cellStyle name="Normal 4 2 5 4 2 2 5 3" xfId="26257" xr:uid="{00000000-0005-0000-0000-0000A74C0000}"/>
    <cellStyle name="Normal 4 2 5 4 2 2 6" xfId="18855" xr:uid="{00000000-0005-0000-0000-0000A84C0000}"/>
    <cellStyle name="Normal 4 2 5 4 2 2 7" xfId="32702" xr:uid="{00000000-0005-0000-0000-0000A94C0000}"/>
    <cellStyle name="Normal 4 2 5 4 2 2 8" xfId="14874" xr:uid="{00000000-0005-0000-0000-0000AA4C0000}"/>
    <cellStyle name="Normal 4 2 5 4 2 3" xfId="1478" xr:uid="{00000000-0005-0000-0000-0000AB4C0000}"/>
    <cellStyle name="Normal 4 2 5 4 2 3 2" xfId="2475" xr:uid="{00000000-0005-0000-0000-0000AC4C0000}"/>
    <cellStyle name="Normal 4 2 5 4 2 3 2 2" xfId="6892" xr:uid="{00000000-0005-0000-0000-0000AD4C0000}"/>
    <cellStyle name="Normal 4 2 5 4 2 3 2 2 2" xfId="12925" xr:uid="{00000000-0005-0000-0000-0000AE4C0000}"/>
    <cellStyle name="Normal 4 2 5 4 2 3 2 2 2 2" xfId="44210" xr:uid="{00000000-0005-0000-0000-0000AF4C0000}"/>
    <cellStyle name="Normal 4 2 5 4 2 3 2 2 2 3" xfId="30800" xr:uid="{00000000-0005-0000-0000-0000B04C0000}"/>
    <cellStyle name="Normal 4 2 5 4 2 3 2 2 3" xfId="38238" xr:uid="{00000000-0005-0000-0000-0000B14C0000}"/>
    <cellStyle name="Normal 4 2 5 4 2 3 2 2 4" xfId="24828" xr:uid="{00000000-0005-0000-0000-0000B24C0000}"/>
    <cellStyle name="Normal 4 2 5 4 2 3 2 3" xfId="9878" xr:uid="{00000000-0005-0000-0000-0000B34C0000}"/>
    <cellStyle name="Normal 4 2 5 4 2 3 2 3 2" xfId="41224" xr:uid="{00000000-0005-0000-0000-0000B44C0000}"/>
    <cellStyle name="Normal 4 2 5 4 2 3 2 3 3" xfId="27814" xr:uid="{00000000-0005-0000-0000-0000B54C0000}"/>
    <cellStyle name="Normal 4 2 5 4 2 3 2 4" xfId="20412" xr:uid="{00000000-0005-0000-0000-0000B64C0000}"/>
    <cellStyle name="Normal 4 2 5 4 2 3 2 5" xfId="35254" xr:uid="{00000000-0005-0000-0000-0000B74C0000}"/>
    <cellStyle name="Normal 4 2 5 4 2 3 2 6" xfId="17426" xr:uid="{00000000-0005-0000-0000-0000B84C0000}"/>
    <cellStyle name="Normal 4 2 5 4 2 3 3" xfId="5896" xr:uid="{00000000-0005-0000-0000-0000B94C0000}"/>
    <cellStyle name="Normal 4 2 5 4 2 3 3 2" xfId="11929" xr:uid="{00000000-0005-0000-0000-0000BA4C0000}"/>
    <cellStyle name="Normal 4 2 5 4 2 3 3 2 2" xfId="43214" xr:uid="{00000000-0005-0000-0000-0000BB4C0000}"/>
    <cellStyle name="Normal 4 2 5 4 2 3 3 2 3" xfId="29804" xr:uid="{00000000-0005-0000-0000-0000BC4C0000}"/>
    <cellStyle name="Normal 4 2 5 4 2 3 3 3" xfId="23832" xr:uid="{00000000-0005-0000-0000-0000BD4C0000}"/>
    <cellStyle name="Normal 4 2 5 4 2 3 3 4" xfId="34258" xr:uid="{00000000-0005-0000-0000-0000BE4C0000}"/>
    <cellStyle name="Normal 4 2 5 4 2 3 3 5" xfId="16430" xr:uid="{00000000-0005-0000-0000-0000BF4C0000}"/>
    <cellStyle name="Normal 4 2 5 4 2 3 4" xfId="3905" xr:uid="{00000000-0005-0000-0000-0000C04C0000}"/>
    <cellStyle name="Normal 4 2 5 4 2 3 4 2" xfId="36684" xr:uid="{00000000-0005-0000-0000-0000C14C0000}"/>
    <cellStyle name="Normal 4 2 5 4 2 3 4 3" xfId="21842" xr:uid="{00000000-0005-0000-0000-0000C24C0000}"/>
    <cellStyle name="Normal 4 2 5 4 2 3 5" xfId="8882" xr:uid="{00000000-0005-0000-0000-0000C34C0000}"/>
    <cellStyle name="Normal 4 2 5 4 2 3 5 2" xfId="40228" xr:uid="{00000000-0005-0000-0000-0000C44C0000}"/>
    <cellStyle name="Normal 4 2 5 4 2 3 5 3" xfId="26818" xr:uid="{00000000-0005-0000-0000-0000C54C0000}"/>
    <cellStyle name="Normal 4 2 5 4 2 3 6" xfId="19416" xr:uid="{00000000-0005-0000-0000-0000C64C0000}"/>
    <cellStyle name="Normal 4 2 5 4 2 3 7" xfId="32268" xr:uid="{00000000-0005-0000-0000-0000C74C0000}"/>
    <cellStyle name="Normal 4 2 5 4 2 3 8" xfId="14440" xr:uid="{00000000-0005-0000-0000-0000C84C0000}"/>
    <cellStyle name="Normal 4 2 5 4 2 4" xfId="1913" xr:uid="{00000000-0005-0000-0000-0000C94C0000}"/>
    <cellStyle name="Normal 4 2 5 4 2 4 2" xfId="6331" xr:uid="{00000000-0005-0000-0000-0000CA4C0000}"/>
    <cellStyle name="Normal 4 2 5 4 2 4 2 2" xfId="12364" xr:uid="{00000000-0005-0000-0000-0000CB4C0000}"/>
    <cellStyle name="Normal 4 2 5 4 2 4 2 2 2" xfId="43649" xr:uid="{00000000-0005-0000-0000-0000CC4C0000}"/>
    <cellStyle name="Normal 4 2 5 4 2 4 2 2 3" xfId="30239" xr:uid="{00000000-0005-0000-0000-0000CD4C0000}"/>
    <cellStyle name="Normal 4 2 5 4 2 4 2 3" xfId="37677" xr:uid="{00000000-0005-0000-0000-0000CE4C0000}"/>
    <cellStyle name="Normal 4 2 5 4 2 4 2 4" xfId="24267" xr:uid="{00000000-0005-0000-0000-0000CF4C0000}"/>
    <cellStyle name="Normal 4 2 5 4 2 4 3" xfId="9317" xr:uid="{00000000-0005-0000-0000-0000D04C0000}"/>
    <cellStyle name="Normal 4 2 5 4 2 4 3 2" xfId="40663" xr:uid="{00000000-0005-0000-0000-0000D14C0000}"/>
    <cellStyle name="Normal 4 2 5 4 2 4 3 3" xfId="27253" xr:uid="{00000000-0005-0000-0000-0000D24C0000}"/>
    <cellStyle name="Normal 4 2 5 4 2 4 4" xfId="19851" xr:uid="{00000000-0005-0000-0000-0000D34C0000}"/>
    <cellStyle name="Normal 4 2 5 4 2 4 5" xfId="34693" xr:uid="{00000000-0005-0000-0000-0000D44C0000}"/>
    <cellStyle name="Normal 4 2 5 4 2 4 6" xfId="16865" xr:uid="{00000000-0005-0000-0000-0000D54C0000}"/>
    <cellStyle name="Normal 4 2 5 4 2 5" xfId="4900" xr:uid="{00000000-0005-0000-0000-0000D64C0000}"/>
    <cellStyle name="Normal 4 2 5 4 2 5 2" xfId="10935" xr:uid="{00000000-0005-0000-0000-0000D74C0000}"/>
    <cellStyle name="Normal 4 2 5 4 2 5 2 2" xfId="42220" xr:uid="{00000000-0005-0000-0000-0000D84C0000}"/>
    <cellStyle name="Normal 4 2 5 4 2 5 2 3" xfId="28810" xr:uid="{00000000-0005-0000-0000-0000D94C0000}"/>
    <cellStyle name="Normal 4 2 5 4 2 5 3" xfId="22837" xr:uid="{00000000-0005-0000-0000-0000DA4C0000}"/>
    <cellStyle name="Normal 4 2 5 4 2 5 4" xfId="33263" xr:uid="{00000000-0005-0000-0000-0000DB4C0000}"/>
    <cellStyle name="Normal 4 2 5 4 2 5 5" xfId="15435" xr:uid="{00000000-0005-0000-0000-0000DC4C0000}"/>
    <cellStyle name="Normal 4 2 5 4 2 6" xfId="3344" xr:uid="{00000000-0005-0000-0000-0000DD4C0000}"/>
    <cellStyle name="Normal 4 2 5 4 2 6 2" xfId="36123" xr:uid="{00000000-0005-0000-0000-0000DE4C0000}"/>
    <cellStyle name="Normal 4 2 5 4 2 6 3" xfId="21281" xr:uid="{00000000-0005-0000-0000-0000DF4C0000}"/>
    <cellStyle name="Normal 4 2 5 4 2 7" xfId="7887" xr:uid="{00000000-0005-0000-0000-0000E04C0000}"/>
    <cellStyle name="Normal 4 2 5 4 2 7 2" xfId="39233" xr:uid="{00000000-0005-0000-0000-0000E14C0000}"/>
    <cellStyle name="Normal 4 2 5 4 2 7 3" xfId="25823" xr:uid="{00000000-0005-0000-0000-0000E24C0000}"/>
    <cellStyle name="Normal 4 2 5 4 2 8" xfId="18421" xr:uid="{00000000-0005-0000-0000-0000E34C0000}"/>
    <cellStyle name="Normal 4 2 5 4 2 9" xfId="31707" xr:uid="{00000000-0005-0000-0000-0000E44C0000}"/>
    <cellStyle name="Normal 4 2 5 4 3" xfId="541" xr:uid="{00000000-0005-0000-0000-0000E54C0000}"/>
    <cellStyle name="Normal 4 2 5 4 3 10" xfId="13981" xr:uid="{00000000-0005-0000-0000-0000E64C0000}"/>
    <cellStyle name="Normal 4 2 5 4 3 2" xfId="975" xr:uid="{00000000-0005-0000-0000-0000E74C0000}"/>
    <cellStyle name="Normal 4 2 5 4 3 2 2" xfId="3011" xr:uid="{00000000-0005-0000-0000-0000E84C0000}"/>
    <cellStyle name="Normal 4 2 5 4 3 2 2 2" xfId="7428" xr:uid="{00000000-0005-0000-0000-0000E94C0000}"/>
    <cellStyle name="Normal 4 2 5 4 3 2 2 2 2" xfId="13461" xr:uid="{00000000-0005-0000-0000-0000EA4C0000}"/>
    <cellStyle name="Normal 4 2 5 4 3 2 2 2 2 2" xfId="44746" xr:uid="{00000000-0005-0000-0000-0000EB4C0000}"/>
    <cellStyle name="Normal 4 2 5 4 3 2 2 2 2 3" xfId="31336" xr:uid="{00000000-0005-0000-0000-0000EC4C0000}"/>
    <cellStyle name="Normal 4 2 5 4 3 2 2 2 3" xfId="38774" xr:uid="{00000000-0005-0000-0000-0000ED4C0000}"/>
    <cellStyle name="Normal 4 2 5 4 3 2 2 2 4" xfId="25364" xr:uid="{00000000-0005-0000-0000-0000EE4C0000}"/>
    <cellStyle name="Normal 4 2 5 4 3 2 2 3" xfId="10414" xr:uid="{00000000-0005-0000-0000-0000EF4C0000}"/>
    <cellStyle name="Normal 4 2 5 4 3 2 2 3 2" xfId="41760" xr:uid="{00000000-0005-0000-0000-0000F04C0000}"/>
    <cellStyle name="Normal 4 2 5 4 3 2 2 3 3" xfId="28350" xr:uid="{00000000-0005-0000-0000-0000F14C0000}"/>
    <cellStyle name="Normal 4 2 5 4 3 2 2 4" xfId="20948" xr:uid="{00000000-0005-0000-0000-0000F24C0000}"/>
    <cellStyle name="Normal 4 2 5 4 3 2 2 5" xfId="35790" xr:uid="{00000000-0005-0000-0000-0000F34C0000}"/>
    <cellStyle name="Normal 4 2 5 4 3 2 2 6" xfId="17962" xr:uid="{00000000-0005-0000-0000-0000F44C0000}"/>
    <cellStyle name="Normal 4 2 5 4 3 2 3" xfId="5436" xr:uid="{00000000-0005-0000-0000-0000F54C0000}"/>
    <cellStyle name="Normal 4 2 5 4 3 2 3 2" xfId="11470" xr:uid="{00000000-0005-0000-0000-0000F64C0000}"/>
    <cellStyle name="Normal 4 2 5 4 3 2 3 2 2" xfId="42755" xr:uid="{00000000-0005-0000-0000-0000F74C0000}"/>
    <cellStyle name="Normal 4 2 5 4 3 2 3 2 3" xfId="29345" xr:uid="{00000000-0005-0000-0000-0000F84C0000}"/>
    <cellStyle name="Normal 4 2 5 4 3 2 3 3" xfId="23373" xr:uid="{00000000-0005-0000-0000-0000F94C0000}"/>
    <cellStyle name="Normal 4 2 5 4 3 2 3 4" xfId="33799" xr:uid="{00000000-0005-0000-0000-0000FA4C0000}"/>
    <cellStyle name="Normal 4 2 5 4 3 2 3 5" xfId="15971" xr:uid="{00000000-0005-0000-0000-0000FB4C0000}"/>
    <cellStyle name="Normal 4 2 5 4 3 2 4" xfId="4441" xr:uid="{00000000-0005-0000-0000-0000FC4C0000}"/>
    <cellStyle name="Normal 4 2 5 4 3 2 4 2" xfId="37220" xr:uid="{00000000-0005-0000-0000-0000FD4C0000}"/>
    <cellStyle name="Normal 4 2 5 4 3 2 4 3" xfId="22378" xr:uid="{00000000-0005-0000-0000-0000FE4C0000}"/>
    <cellStyle name="Normal 4 2 5 4 3 2 5" xfId="8423" xr:uid="{00000000-0005-0000-0000-0000FF4C0000}"/>
    <cellStyle name="Normal 4 2 5 4 3 2 5 2" xfId="39769" xr:uid="{00000000-0005-0000-0000-0000004D0000}"/>
    <cellStyle name="Normal 4 2 5 4 3 2 5 3" xfId="26359" xr:uid="{00000000-0005-0000-0000-0000014D0000}"/>
    <cellStyle name="Normal 4 2 5 4 3 2 6" xfId="18957" xr:uid="{00000000-0005-0000-0000-0000024D0000}"/>
    <cellStyle name="Normal 4 2 5 4 3 2 7" xfId="32804" xr:uid="{00000000-0005-0000-0000-0000034D0000}"/>
    <cellStyle name="Normal 4 2 5 4 3 2 8" xfId="14976" xr:uid="{00000000-0005-0000-0000-0000044D0000}"/>
    <cellStyle name="Normal 4 2 5 4 3 3" xfId="1580" xr:uid="{00000000-0005-0000-0000-0000054D0000}"/>
    <cellStyle name="Normal 4 2 5 4 3 3 2" xfId="2577" xr:uid="{00000000-0005-0000-0000-0000064D0000}"/>
    <cellStyle name="Normal 4 2 5 4 3 3 2 2" xfId="6994" xr:uid="{00000000-0005-0000-0000-0000074D0000}"/>
    <cellStyle name="Normal 4 2 5 4 3 3 2 2 2" xfId="13027" xr:uid="{00000000-0005-0000-0000-0000084D0000}"/>
    <cellStyle name="Normal 4 2 5 4 3 3 2 2 2 2" xfId="44312" xr:uid="{00000000-0005-0000-0000-0000094D0000}"/>
    <cellStyle name="Normal 4 2 5 4 3 3 2 2 2 3" xfId="30902" xr:uid="{00000000-0005-0000-0000-00000A4D0000}"/>
    <cellStyle name="Normal 4 2 5 4 3 3 2 2 3" xfId="38340" xr:uid="{00000000-0005-0000-0000-00000B4D0000}"/>
    <cellStyle name="Normal 4 2 5 4 3 3 2 2 4" xfId="24930" xr:uid="{00000000-0005-0000-0000-00000C4D0000}"/>
    <cellStyle name="Normal 4 2 5 4 3 3 2 3" xfId="9980" xr:uid="{00000000-0005-0000-0000-00000D4D0000}"/>
    <cellStyle name="Normal 4 2 5 4 3 3 2 3 2" xfId="41326" xr:uid="{00000000-0005-0000-0000-00000E4D0000}"/>
    <cellStyle name="Normal 4 2 5 4 3 3 2 3 3" xfId="27916" xr:uid="{00000000-0005-0000-0000-00000F4D0000}"/>
    <cellStyle name="Normal 4 2 5 4 3 3 2 4" xfId="20514" xr:uid="{00000000-0005-0000-0000-0000104D0000}"/>
    <cellStyle name="Normal 4 2 5 4 3 3 2 5" xfId="35356" xr:uid="{00000000-0005-0000-0000-0000114D0000}"/>
    <cellStyle name="Normal 4 2 5 4 3 3 2 6" xfId="17528" xr:uid="{00000000-0005-0000-0000-0000124D0000}"/>
    <cellStyle name="Normal 4 2 5 4 3 3 3" xfId="5998" xr:uid="{00000000-0005-0000-0000-0000134D0000}"/>
    <cellStyle name="Normal 4 2 5 4 3 3 3 2" xfId="12031" xr:uid="{00000000-0005-0000-0000-0000144D0000}"/>
    <cellStyle name="Normal 4 2 5 4 3 3 3 2 2" xfId="43316" xr:uid="{00000000-0005-0000-0000-0000154D0000}"/>
    <cellStyle name="Normal 4 2 5 4 3 3 3 2 3" xfId="29906" xr:uid="{00000000-0005-0000-0000-0000164D0000}"/>
    <cellStyle name="Normal 4 2 5 4 3 3 3 3" xfId="23934" xr:uid="{00000000-0005-0000-0000-0000174D0000}"/>
    <cellStyle name="Normal 4 2 5 4 3 3 3 4" xfId="34360" xr:uid="{00000000-0005-0000-0000-0000184D0000}"/>
    <cellStyle name="Normal 4 2 5 4 3 3 3 5" xfId="16532" xr:uid="{00000000-0005-0000-0000-0000194D0000}"/>
    <cellStyle name="Normal 4 2 5 4 3 3 4" xfId="4007" xr:uid="{00000000-0005-0000-0000-00001A4D0000}"/>
    <cellStyle name="Normal 4 2 5 4 3 3 4 2" xfId="36786" xr:uid="{00000000-0005-0000-0000-00001B4D0000}"/>
    <cellStyle name="Normal 4 2 5 4 3 3 4 3" xfId="21944" xr:uid="{00000000-0005-0000-0000-00001C4D0000}"/>
    <cellStyle name="Normal 4 2 5 4 3 3 5" xfId="8984" xr:uid="{00000000-0005-0000-0000-00001D4D0000}"/>
    <cellStyle name="Normal 4 2 5 4 3 3 5 2" xfId="40330" xr:uid="{00000000-0005-0000-0000-00001E4D0000}"/>
    <cellStyle name="Normal 4 2 5 4 3 3 5 3" xfId="26920" xr:uid="{00000000-0005-0000-0000-00001F4D0000}"/>
    <cellStyle name="Normal 4 2 5 4 3 3 6" xfId="19518" xr:uid="{00000000-0005-0000-0000-0000204D0000}"/>
    <cellStyle name="Normal 4 2 5 4 3 3 7" xfId="32370" xr:uid="{00000000-0005-0000-0000-0000214D0000}"/>
    <cellStyle name="Normal 4 2 5 4 3 3 8" xfId="14542" xr:uid="{00000000-0005-0000-0000-0000224D0000}"/>
    <cellStyle name="Normal 4 2 5 4 3 4" xfId="2015" xr:uid="{00000000-0005-0000-0000-0000234D0000}"/>
    <cellStyle name="Normal 4 2 5 4 3 4 2" xfId="6433" xr:uid="{00000000-0005-0000-0000-0000244D0000}"/>
    <cellStyle name="Normal 4 2 5 4 3 4 2 2" xfId="12466" xr:uid="{00000000-0005-0000-0000-0000254D0000}"/>
    <cellStyle name="Normal 4 2 5 4 3 4 2 2 2" xfId="43751" xr:uid="{00000000-0005-0000-0000-0000264D0000}"/>
    <cellStyle name="Normal 4 2 5 4 3 4 2 2 3" xfId="30341" xr:uid="{00000000-0005-0000-0000-0000274D0000}"/>
    <cellStyle name="Normal 4 2 5 4 3 4 2 3" xfId="37779" xr:uid="{00000000-0005-0000-0000-0000284D0000}"/>
    <cellStyle name="Normal 4 2 5 4 3 4 2 4" xfId="24369" xr:uid="{00000000-0005-0000-0000-0000294D0000}"/>
    <cellStyle name="Normal 4 2 5 4 3 4 3" xfId="9419" xr:uid="{00000000-0005-0000-0000-00002A4D0000}"/>
    <cellStyle name="Normal 4 2 5 4 3 4 3 2" xfId="40765" xr:uid="{00000000-0005-0000-0000-00002B4D0000}"/>
    <cellStyle name="Normal 4 2 5 4 3 4 3 3" xfId="27355" xr:uid="{00000000-0005-0000-0000-00002C4D0000}"/>
    <cellStyle name="Normal 4 2 5 4 3 4 4" xfId="19953" xr:uid="{00000000-0005-0000-0000-00002D4D0000}"/>
    <cellStyle name="Normal 4 2 5 4 3 4 5" xfId="34795" xr:uid="{00000000-0005-0000-0000-00002E4D0000}"/>
    <cellStyle name="Normal 4 2 5 4 3 4 6" xfId="16967" xr:uid="{00000000-0005-0000-0000-00002F4D0000}"/>
    <cellStyle name="Normal 4 2 5 4 3 5" xfId="5002" xr:uid="{00000000-0005-0000-0000-0000304D0000}"/>
    <cellStyle name="Normal 4 2 5 4 3 5 2" xfId="11037" xr:uid="{00000000-0005-0000-0000-0000314D0000}"/>
    <cellStyle name="Normal 4 2 5 4 3 5 2 2" xfId="42322" xr:uid="{00000000-0005-0000-0000-0000324D0000}"/>
    <cellStyle name="Normal 4 2 5 4 3 5 2 3" xfId="28912" xr:uid="{00000000-0005-0000-0000-0000334D0000}"/>
    <cellStyle name="Normal 4 2 5 4 3 5 3" xfId="22939" xr:uid="{00000000-0005-0000-0000-0000344D0000}"/>
    <cellStyle name="Normal 4 2 5 4 3 5 4" xfId="33365" xr:uid="{00000000-0005-0000-0000-0000354D0000}"/>
    <cellStyle name="Normal 4 2 5 4 3 5 5" xfId="15537" xr:uid="{00000000-0005-0000-0000-0000364D0000}"/>
    <cellStyle name="Normal 4 2 5 4 3 6" xfId="3446" xr:uid="{00000000-0005-0000-0000-0000374D0000}"/>
    <cellStyle name="Normal 4 2 5 4 3 6 2" xfId="36225" xr:uid="{00000000-0005-0000-0000-0000384D0000}"/>
    <cellStyle name="Normal 4 2 5 4 3 6 3" xfId="21383" xr:uid="{00000000-0005-0000-0000-0000394D0000}"/>
    <cellStyle name="Normal 4 2 5 4 3 7" xfId="7989" xr:uid="{00000000-0005-0000-0000-00003A4D0000}"/>
    <cellStyle name="Normal 4 2 5 4 3 7 2" xfId="39335" xr:uid="{00000000-0005-0000-0000-00003B4D0000}"/>
    <cellStyle name="Normal 4 2 5 4 3 7 3" xfId="25925" xr:uid="{00000000-0005-0000-0000-00003C4D0000}"/>
    <cellStyle name="Normal 4 2 5 4 3 8" xfId="18523" xr:uid="{00000000-0005-0000-0000-00003D4D0000}"/>
    <cellStyle name="Normal 4 2 5 4 3 9" xfId="31809" xr:uid="{00000000-0005-0000-0000-00003E4D0000}"/>
    <cellStyle name="Normal 4 2 5 4 4" xfId="667" xr:uid="{00000000-0005-0000-0000-00003F4D0000}"/>
    <cellStyle name="Normal 4 2 5 4 4 10" xfId="14107" xr:uid="{00000000-0005-0000-0000-0000404D0000}"/>
    <cellStyle name="Normal 4 2 5 4 4 2" xfId="1101" xr:uid="{00000000-0005-0000-0000-0000414D0000}"/>
    <cellStyle name="Normal 4 2 5 4 4 2 2" xfId="3137" xr:uid="{00000000-0005-0000-0000-0000424D0000}"/>
    <cellStyle name="Normal 4 2 5 4 4 2 2 2" xfId="7554" xr:uid="{00000000-0005-0000-0000-0000434D0000}"/>
    <cellStyle name="Normal 4 2 5 4 4 2 2 2 2" xfId="13587" xr:uid="{00000000-0005-0000-0000-0000444D0000}"/>
    <cellStyle name="Normal 4 2 5 4 4 2 2 2 2 2" xfId="44872" xr:uid="{00000000-0005-0000-0000-0000454D0000}"/>
    <cellStyle name="Normal 4 2 5 4 4 2 2 2 2 3" xfId="31462" xr:uid="{00000000-0005-0000-0000-0000464D0000}"/>
    <cellStyle name="Normal 4 2 5 4 4 2 2 2 3" xfId="38900" xr:uid="{00000000-0005-0000-0000-0000474D0000}"/>
    <cellStyle name="Normal 4 2 5 4 4 2 2 2 4" xfId="25490" xr:uid="{00000000-0005-0000-0000-0000484D0000}"/>
    <cellStyle name="Normal 4 2 5 4 4 2 2 3" xfId="10540" xr:uid="{00000000-0005-0000-0000-0000494D0000}"/>
    <cellStyle name="Normal 4 2 5 4 4 2 2 3 2" xfId="41886" xr:uid="{00000000-0005-0000-0000-00004A4D0000}"/>
    <cellStyle name="Normal 4 2 5 4 4 2 2 3 3" xfId="28476" xr:uid="{00000000-0005-0000-0000-00004B4D0000}"/>
    <cellStyle name="Normal 4 2 5 4 4 2 2 4" xfId="21074" xr:uid="{00000000-0005-0000-0000-00004C4D0000}"/>
    <cellStyle name="Normal 4 2 5 4 4 2 2 5" xfId="35916" xr:uid="{00000000-0005-0000-0000-00004D4D0000}"/>
    <cellStyle name="Normal 4 2 5 4 4 2 2 6" xfId="18088" xr:uid="{00000000-0005-0000-0000-00004E4D0000}"/>
    <cellStyle name="Normal 4 2 5 4 4 2 3" xfId="5562" xr:uid="{00000000-0005-0000-0000-00004F4D0000}"/>
    <cellStyle name="Normal 4 2 5 4 4 2 3 2" xfId="11596" xr:uid="{00000000-0005-0000-0000-0000504D0000}"/>
    <cellStyle name="Normal 4 2 5 4 4 2 3 2 2" xfId="42881" xr:uid="{00000000-0005-0000-0000-0000514D0000}"/>
    <cellStyle name="Normal 4 2 5 4 4 2 3 2 3" xfId="29471" xr:uid="{00000000-0005-0000-0000-0000524D0000}"/>
    <cellStyle name="Normal 4 2 5 4 4 2 3 3" xfId="23499" xr:uid="{00000000-0005-0000-0000-0000534D0000}"/>
    <cellStyle name="Normal 4 2 5 4 4 2 3 4" xfId="33925" xr:uid="{00000000-0005-0000-0000-0000544D0000}"/>
    <cellStyle name="Normal 4 2 5 4 4 2 3 5" xfId="16097" xr:uid="{00000000-0005-0000-0000-0000554D0000}"/>
    <cellStyle name="Normal 4 2 5 4 4 2 4" xfId="4567" xr:uid="{00000000-0005-0000-0000-0000564D0000}"/>
    <cellStyle name="Normal 4 2 5 4 4 2 4 2" xfId="37346" xr:uid="{00000000-0005-0000-0000-0000574D0000}"/>
    <cellStyle name="Normal 4 2 5 4 4 2 4 3" xfId="22504" xr:uid="{00000000-0005-0000-0000-0000584D0000}"/>
    <cellStyle name="Normal 4 2 5 4 4 2 5" xfId="8549" xr:uid="{00000000-0005-0000-0000-0000594D0000}"/>
    <cellStyle name="Normal 4 2 5 4 4 2 5 2" xfId="39895" xr:uid="{00000000-0005-0000-0000-00005A4D0000}"/>
    <cellStyle name="Normal 4 2 5 4 4 2 5 3" xfId="26485" xr:uid="{00000000-0005-0000-0000-00005B4D0000}"/>
    <cellStyle name="Normal 4 2 5 4 4 2 6" xfId="19083" xr:uid="{00000000-0005-0000-0000-00005C4D0000}"/>
    <cellStyle name="Normal 4 2 5 4 4 2 7" xfId="32930" xr:uid="{00000000-0005-0000-0000-00005D4D0000}"/>
    <cellStyle name="Normal 4 2 5 4 4 2 8" xfId="15102" xr:uid="{00000000-0005-0000-0000-00005E4D0000}"/>
    <cellStyle name="Normal 4 2 5 4 4 3" xfId="1706" xr:uid="{00000000-0005-0000-0000-00005F4D0000}"/>
    <cellStyle name="Normal 4 2 5 4 4 3 2" xfId="2703" xr:uid="{00000000-0005-0000-0000-0000604D0000}"/>
    <cellStyle name="Normal 4 2 5 4 4 3 2 2" xfId="7120" xr:uid="{00000000-0005-0000-0000-0000614D0000}"/>
    <cellStyle name="Normal 4 2 5 4 4 3 2 2 2" xfId="13153" xr:uid="{00000000-0005-0000-0000-0000624D0000}"/>
    <cellStyle name="Normal 4 2 5 4 4 3 2 2 2 2" xfId="44438" xr:uid="{00000000-0005-0000-0000-0000634D0000}"/>
    <cellStyle name="Normal 4 2 5 4 4 3 2 2 2 3" xfId="31028" xr:uid="{00000000-0005-0000-0000-0000644D0000}"/>
    <cellStyle name="Normal 4 2 5 4 4 3 2 2 3" xfId="38466" xr:uid="{00000000-0005-0000-0000-0000654D0000}"/>
    <cellStyle name="Normal 4 2 5 4 4 3 2 2 4" xfId="25056" xr:uid="{00000000-0005-0000-0000-0000664D0000}"/>
    <cellStyle name="Normal 4 2 5 4 4 3 2 3" xfId="10106" xr:uid="{00000000-0005-0000-0000-0000674D0000}"/>
    <cellStyle name="Normal 4 2 5 4 4 3 2 3 2" xfId="41452" xr:uid="{00000000-0005-0000-0000-0000684D0000}"/>
    <cellStyle name="Normal 4 2 5 4 4 3 2 3 3" xfId="28042" xr:uid="{00000000-0005-0000-0000-0000694D0000}"/>
    <cellStyle name="Normal 4 2 5 4 4 3 2 4" xfId="20640" xr:uid="{00000000-0005-0000-0000-00006A4D0000}"/>
    <cellStyle name="Normal 4 2 5 4 4 3 2 5" xfId="35482" xr:uid="{00000000-0005-0000-0000-00006B4D0000}"/>
    <cellStyle name="Normal 4 2 5 4 4 3 2 6" xfId="17654" xr:uid="{00000000-0005-0000-0000-00006C4D0000}"/>
    <cellStyle name="Normal 4 2 5 4 4 3 3" xfId="6124" xr:uid="{00000000-0005-0000-0000-00006D4D0000}"/>
    <cellStyle name="Normal 4 2 5 4 4 3 3 2" xfId="12157" xr:uid="{00000000-0005-0000-0000-00006E4D0000}"/>
    <cellStyle name="Normal 4 2 5 4 4 3 3 2 2" xfId="43442" xr:uid="{00000000-0005-0000-0000-00006F4D0000}"/>
    <cellStyle name="Normal 4 2 5 4 4 3 3 2 3" xfId="30032" xr:uid="{00000000-0005-0000-0000-0000704D0000}"/>
    <cellStyle name="Normal 4 2 5 4 4 3 3 3" xfId="24060" xr:uid="{00000000-0005-0000-0000-0000714D0000}"/>
    <cellStyle name="Normal 4 2 5 4 4 3 3 4" xfId="34486" xr:uid="{00000000-0005-0000-0000-0000724D0000}"/>
    <cellStyle name="Normal 4 2 5 4 4 3 3 5" xfId="16658" xr:uid="{00000000-0005-0000-0000-0000734D0000}"/>
    <cellStyle name="Normal 4 2 5 4 4 3 4" xfId="4133" xr:uid="{00000000-0005-0000-0000-0000744D0000}"/>
    <cellStyle name="Normal 4 2 5 4 4 3 4 2" xfId="36912" xr:uid="{00000000-0005-0000-0000-0000754D0000}"/>
    <cellStyle name="Normal 4 2 5 4 4 3 4 3" xfId="22070" xr:uid="{00000000-0005-0000-0000-0000764D0000}"/>
    <cellStyle name="Normal 4 2 5 4 4 3 5" xfId="9110" xr:uid="{00000000-0005-0000-0000-0000774D0000}"/>
    <cellStyle name="Normal 4 2 5 4 4 3 5 2" xfId="40456" xr:uid="{00000000-0005-0000-0000-0000784D0000}"/>
    <cellStyle name="Normal 4 2 5 4 4 3 5 3" xfId="27046" xr:uid="{00000000-0005-0000-0000-0000794D0000}"/>
    <cellStyle name="Normal 4 2 5 4 4 3 6" xfId="19644" xr:uid="{00000000-0005-0000-0000-00007A4D0000}"/>
    <cellStyle name="Normal 4 2 5 4 4 3 7" xfId="32496" xr:uid="{00000000-0005-0000-0000-00007B4D0000}"/>
    <cellStyle name="Normal 4 2 5 4 4 3 8" xfId="14668" xr:uid="{00000000-0005-0000-0000-00007C4D0000}"/>
    <cellStyle name="Normal 4 2 5 4 4 4" xfId="2141" xr:uid="{00000000-0005-0000-0000-00007D4D0000}"/>
    <cellStyle name="Normal 4 2 5 4 4 4 2" xfId="6559" xr:uid="{00000000-0005-0000-0000-00007E4D0000}"/>
    <cellStyle name="Normal 4 2 5 4 4 4 2 2" xfId="12592" xr:uid="{00000000-0005-0000-0000-00007F4D0000}"/>
    <cellStyle name="Normal 4 2 5 4 4 4 2 2 2" xfId="43877" xr:uid="{00000000-0005-0000-0000-0000804D0000}"/>
    <cellStyle name="Normal 4 2 5 4 4 4 2 2 3" xfId="30467" xr:uid="{00000000-0005-0000-0000-0000814D0000}"/>
    <cellStyle name="Normal 4 2 5 4 4 4 2 3" xfId="37905" xr:uid="{00000000-0005-0000-0000-0000824D0000}"/>
    <cellStyle name="Normal 4 2 5 4 4 4 2 4" xfId="24495" xr:uid="{00000000-0005-0000-0000-0000834D0000}"/>
    <cellStyle name="Normal 4 2 5 4 4 4 3" xfId="9545" xr:uid="{00000000-0005-0000-0000-0000844D0000}"/>
    <cellStyle name="Normal 4 2 5 4 4 4 3 2" xfId="40891" xr:uid="{00000000-0005-0000-0000-0000854D0000}"/>
    <cellStyle name="Normal 4 2 5 4 4 4 3 3" xfId="27481" xr:uid="{00000000-0005-0000-0000-0000864D0000}"/>
    <cellStyle name="Normal 4 2 5 4 4 4 4" xfId="20079" xr:uid="{00000000-0005-0000-0000-0000874D0000}"/>
    <cellStyle name="Normal 4 2 5 4 4 4 5" xfId="34921" xr:uid="{00000000-0005-0000-0000-0000884D0000}"/>
    <cellStyle name="Normal 4 2 5 4 4 4 6" xfId="17093" xr:uid="{00000000-0005-0000-0000-0000894D0000}"/>
    <cellStyle name="Normal 4 2 5 4 4 5" xfId="5128" xr:uid="{00000000-0005-0000-0000-00008A4D0000}"/>
    <cellStyle name="Normal 4 2 5 4 4 5 2" xfId="11163" xr:uid="{00000000-0005-0000-0000-00008B4D0000}"/>
    <cellStyle name="Normal 4 2 5 4 4 5 2 2" xfId="42448" xr:uid="{00000000-0005-0000-0000-00008C4D0000}"/>
    <cellStyle name="Normal 4 2 5 4 4 5 2 3" xfId="29038" xr:uid="{00000000-0005-0000-0000-00008D4D0000}"/>
    <cellStyle name="Normal 4 2 5 4 4 5 3" xfId="23065" xr:uid="{00000000-0005-0000-0000-00008E4D0000}"/>
    <cellStyle name="Normal 4 2 5 4 4 5 4" xfId="33491" xr:uid="{00000000-0005-0000-0000-00008F4D0000}"/>
    <cellStyle name="Normal 4 2 5 4 4 5 5" xfId="15663" xr:uid="{00000000-0005-0000-0000-0000904D0000}"/>
    <cellStyle name="Normal 4 2 5 4 4 6" xfId="3572" xr:uid="{00000000-0005-0000-0000-0000914D0000}"/>
    <cellStyle name="Normal 4 2 5 4 4 6 2" xfId="36351" xr:uid="{00000000-0005-0000-0000-0000924D0000}"/>
    <cellStyle name="Normal 4 2 5 4 4 6 3" xfId="21509" xr:uid="{00000000-0005-0000-0000-0000934D0000}"/>
    <cellStyle name="Normal 4 2 5 4 4 7" xfId="8115" xr:uid="{00000000-0005-0000-0000-0000944D0000}"/>
    <cellStyle name="Normal 4 2 5 4 4 7 2" xfId="39461" xr:uid="{00000000-0005-0000-0000-0000954D0000}"/>
    <cellStyle name="Normal 4 2 5 4 4 7 3" xfId="26051" xr:uid="{00000000-0005-0000-0000-0000964D0000}"/>
    <cellStyle name="Normal 4 2 5 4 4 8" xfId="18649" xr:uid="{00000000-0005-0000-0000-0000974D0000}"/>
    <cellStyle name="Normal 4 2 5 4 4 9" xfId="31935" xr:uid="{00000000-0005-0000-0000-0000984D0000}"/>
    <cellStyle name="Normal 4 2 5 4 5" xfId="319" xr:uid="{00000000-0005-0000-0000-0000994D0000}"/>
    <cellStyle name="Normal 4 2 5 4 5 2" xfId="1374" xr:uid="{00000000-0005-0000-0000-00009A4D0000}"/>
    <cellStyle name="Normal 4 2 5 4 5 2 2" xfId="5792" xr:uid="{00000000-0005-0000-0000-00009B4D0000}"/>
    <cellStyle name="Normal 4 2 5 4 5 2 2 2" xfId="11825" xr:uid="{00000000-0005-0000-0000-00009C4D0000}"/>
    <cellStyle name="Normal 4 2 5 4 5 2 2 2 2" xfId="43110" xr:uid="{00000000-0005-0000-0000-00009D4D0000}"/>
    <cellStyle name="Normal 4 2 5 4 5 2 2 2 3" xfId="29700" xr:uid="{00000000-0005-0000-0000-00009E4D0000}"/>
    <cellStyle name="Normal 4 2 5 4 5 2 2 3" xfId="37449" xr:uid="{00000000-0005-0000-0000-00009F4D0000}"/>
    <cellStyle name="Normal 4 2 5 4 5 2 2 4" xfId="23728" xr:uid="{00000000-0005-0000-0000-0000A04D0000}"/>
    <cellStyle name="Normal 4 2 5 4 5 2 3" xfId="8778" xr:uid="{00000000-0005-0000-0000-0000A14D0000}"/>
    <cellStyle name="Normal 4 2 5 4 5 2 3 2" xfId="40124" xr:uid="{00000000-0005-0000-0000-0000A24D0000}"/>
    <cellStyle name="Normal 4 2 5 4 5 2 3 3" xfId="26714" xr:uid="{00000000-0005-0000-0000-0000A34D0000}"/>
    <cellStyle name="Normal 4 2 5 4 5 2 4" xfId="19312" xr:uid="{00000000-0005-0000-0000-0000A44D0000}"/>
    <cellStyle name="Normal 4 2 5 4 5 2 5" xfId="34154" xr:uid="{00000000-0005-0000-0000-0000A54D0000}"/>
    <cellStyle name="Normal 4 2 5 4 5 2 6" xfId="16326" xr:uid="{00000000-0005-0000-0000-0000A64D0000}"/>
    <cellStyle name="Normal 4 2 5 4 5 3" xfId="2371" xr:uid="{00000000-0005-0000-0000-0000A74D0000}"/>
    <cellStyle name="Normal 4 2 5 4 5 3 2" xfId="6788" xr:uid="{00000000-0005-0000-0000-0000A84D0000}"/>
    <cellStyle name="Normal 4 2 5 4 5 3 2 2" xfId="12821" xr:uid="{00000000-0005-0000-0000-0000A94D0000}"/>
    <cellStyle name="Normal 4 2 5 4 5 3 2 2 2" xfId="44106" xr:uid="{00000000-0005-0000-0000-0000AA4D0000}"/>
    <cellStyle name="Normal 4 2 5 4 5 3 2 2 3" xfId="30696" xr:uid="{00000000-0005-0000-0000-0000AB4D0000}"/>
    <cellStyle name="Normal 4 2 5 4 5 3 2 3" xfId="38134" xr:uid="{00000000-0005-0000-0000-0000AC4D0000}"/>
    <cellStyle name="Normal 4 2 5 4 5 3 2 4" xfId="24724" xr:uid="{00000000-0005-0000-0000-0000AD4D0000}"/>
    <cellStyle name="Normal 4 2 5 4 5 3 3" xfId="9774" xr:uid="{00000000-0005-0000-0000-0000AE4D0000}"/>
    <cellStyle name="Normal 4 2 5 4 5 3 3 2" xfId="41120" xr:uid="{00000000-0005-0000-0000-0000AF4D0000}"/>
    <cellStyle name="Normal 4 2 5 4 5 3 3 3" xfId="27710" xr:uid="{00000000-0005-0000-0000-0000B04D0000}"/>
    <cellStyle name="Normal 4 2 5 4 5 3 4" xfId="20308" xr:uid="{00000000-0005-0000-0000-0000B14D0000}"/>
    <cellStyle name="Normal 4 2 5 4 5 3 5" xfId="35150" xr:uid="{00000000-0005-0000-0000-0000B24D0000}"/>
    <cellStyle name="Normal 4 2 5 4 5 3 6" xfId="17322" xr:uid="{00000000-0005-0000-0000-0000B34D0000}"/>
    <cellStyle name="Normal 4 2 5 4 5 4" xfId="4796" xr:uid="{00000000-0005-0000-0000-0000B44D0000}"/>
    <cellStyle name="Normal 4 2 5 4 5 4 2" xfId="10830" xr:uid="{00000000-0005-0000-0000-0000B54D0000}"/>
    <cellStyle name="Normal 4 2 5 4 5 4 2 2" xfId="42117" xr:uid="{00000000-0005-0000-0000-0000B64D0000}"/>
    <cellStyle name="Normal 4 2 5 4 5 4 2 3" xfId="28707" xr:uid="{00000000-0005-0000-0000-0000B74D0000}"/>
    <cellStyle name="Normal 4 2 5 4 5 4 3" xfId="22733" xr:uid="{00000000-0005-0000-0000-0000B84D0000}"/>
    <cellStyle name="Normal 4 2 5 4 5 4 4" xfId="33159" xr:uid="{00000000-0005-0000-0000-0000B94D0000}"/>
    <cellStyle name="Normal 4 2 5 4 5 4 5" xfId="15331" xr:uid="{00000000-0005-0000-0000-0000BA4D0000}"/>
    <cellStyle name="Normal 4 2 5 4 5 5" xfId="3801" xr:uid="{00000000-0005-0000-0000-0000BB4D0000}"/>
    <cellStyle name="Normal 4 2 5 4 5 5 2" xfId="36580" xr:uid="{00000000-0005-0000-0000-0000BC4D0000}"/>
    <cellStyle name="Normal 4 2 5 4 5 5 3" xfId="21738" xr:uid="{00000000-0005-0000-0000-0000BD4D0000}"/>
    <cellStyle name="Normal 4 2 5 4 5 6" xfId="7783" xr:uid="{00000000-0005-0000-0000-0000BE4D0000}"/>
    <cellStyle name="Normal 4 2 5 4 5 6 2" xfId="39129" xr:uid="{00000000-0005-0000-0000-0000BF4D0000}"/>
    <cellStyle name="Normal 4 2 5 4 5 6 3" xfId="25719" xr:uid="{00000000-0005-0000-0000-0000C04D0000}"/>
    <cellStyle name="Normal 4 2 5 4 5 7" xfId="18317" xr:uid="{00000000-0005-0000-0000-0000C14D0000}"/>
    <cellStyle name="Normal 4 2 5 4 5 8" xfId="32164" xr:uid="{00000000-0005-0000-0000-0000C24D0000}"/>
    <cellStyle name="Normal 4 2 5 4 5 9" xfId="14336" xr:uid="{00000000-0005-0000-0000-0000C34D0000}"/>
    <cellStyle name="Normal 4 2 5 4 6" xfId="769" xr:uid="{00000000-0005-0000-0000-0000C44D0000}"/>
    <cellStyle name="Normal 4 2 5 4 6 2" xfId="2805" xr:uid="{00000000-0005-0000-0000-0000C54D0000}"/>
    <cellStyle name="Normal 4 2 5 4 6 2 2" xfId="7222" xr:uid="{00000000-0005-0000-0000-0000C64D0000}"/>
    <cellStyle name="Normal 4 2 5 4 6 2 2 2" xfId="13255" xr:uid="{00000000-0005-0000-0000-0000C74D0000}"/>
    <cellStyle name="Normal 4 2 5 4 6 2 2 2 2" xfId="44540" xr:uid="{00000000-0005-0000-0000-0000C84D0000}"/>
    <cellStyle name="Normal 4 2 5 4 6 2 2 2 3" xfId="31130" xr:uid="{00000000-0005-0000-0000-0000C94D0000}"/>
    <cellStyle name="Normal 4 2 5 4 6 2 2 3" xfId="38568" xr:uid="{00000000-0005-0000-0000-0000CA4D0000}"/>
    <cellStyle name="Normal 4 2 5 4 6 2 2 4" xfId="25158" xr:uid="{00000000-0005-0000-0000-0000CB4D0000}"/>
    <cellStyle name="Normal 4 2 5 4 6 2 3" xfId="10208" xr:uid="{00000000-0005-0000-0000-0000CC4D0000}"/>
    <cellStyle name="Normal 4 2 5 4 6 2 3 2" xfId="41554" xr:uid="{00000000-0005-0000-0000-0000CD4D0000}"/>
    <cellStyle name="Normal 4 2 5 4 6 2 3 3" xfId="28144" xr:uid="{00000000-0005-0000-0000-0000CE4D0000}"/>
    <cellStyle name="Normal 4 2 5 4 6 2 4" xfId="20742" xr:uid="{00000000-0005-0000-0000-0000CF4D0000}"/>
    <cellStyle name="Normal 4 2 5 4 6 2 5" xfId="35584" xr:uid="{00000000-0005-0000-0000-0000D04D0000}"/>
    <cellStyle name="Normal 4 2 5 4 6 2 6" xfId="17756" xr:uid="{00000000-0005-0000-0000-0000D14D0000}"/>
    <cellStyle name="Normal 4 2 5 4 6 3" xfId="5230" xr:uid="{00000000-0005-0000-0000-0000D24D0000}"/>
    <cellStyle name="Normal 4 2 5 4 6 3 2" xfId="11265" xr:uid="{00000000-0005-0000-0000-0000D34D0000}"/>
    <cellStyle name="Normal 4 2 5 4 6 3 2 2" xfId="42550" xr:uid="{00000000-0005-0000-0000-0000D44D0000}"/>
    <cellStyle name="Normal 4 2 5 4 6 3 2 3" xfId="29140" xr:uid="{00000000-0005-0000-0000-0000D54D0000}"/>
    <cellStyle name="Normal 4 2 5 4 6 3 3" xfId="23167" xr:uid="{00000000-0005-0000-0000-0000D64D0000}"/>
    <cellStyle name="Normal 4 2 5 4 6 3 4" xfId="33593" xr:uid="{00000000-0005-0000-0000-0000D74D0000}"/>
    <cellStyle name="Normal 4 2 5 4 6 3 5" xfId="15765" xr:uid="{00000000-0005-0000-0000-0000D84D0000}"/>
    <cellStyle name="Normal 4 2 5 4 6 4" xfId="4235" xr:uid="{00000000-0005-0000-0000-0000D94D0000}"/>
    <cellStyle name="Normal 4 2 5 4 6 4 2" xfId="37014" xr:uid="{00000000-0005-0000-0000-0000DA4D0000}"/>
    <cellStyle name="Normal 4 2 5 4 6 4 3" xfId="22172" xr:uid="{00000000-0005-0000-0000-0000DB4D0000}"/>
    <cellStyle name="Normal 4 2 5 4 6 5" xfId="8217" xr:uid="{00000000-0005-0000-0000-0000DC4D0000}"/>
    <cellStyle name="Normal 4 2 5 4 6 5 2" xfId="39563" xr:uid="{00000000-0005-0000-0000-0000DD4D0000}"/>
    <cellStyle name="Normal 4 2 5 4 6 5 3" xfId="26153" xr:uid="{00000000-0005-0000-0000-0000DE4D0000}"/>
    <cellStyle name="Normal 4 2 5 4 6 6" xfId="18751" xr:uid="{00000000-0005-0000-0000-0000DF4D0000}"/>
    <cellStyle name="Normal 4 2 5 4 6 7" xfId="32598" xr:uid="{00000000-0005-0000-0000-0000E04D0000}"/>
    <cellStyle name="Normal 4 2 5 4 6 8" xfId="14770" xr:uid="{00000000-0005-0000-0000-0000E14D0000}"/>
    <cellStyle name="Normal 4 2 5 4 7" xfId="1272" xr:uid="{00000000-0005-0000-0000-0000E24D0000}"/>
    <cellStyle name="Normal 4 2 5 4 7 2" xfId="2269" xr:uid="{00000000-0005-0000-0000-0000E34D0000}"/>
    <cellStyle name="Normal 4 2 5 4 7 2 2" xfId="6686" xr:uid="{00000000-0005-0000-0000-0000E44D0000}"/>
    <cellStyle name="Normal 4 2 5 4 7 2 2 2" xfId="12719" xr:uid="{00000000-0005-0000-0000-0000E54D0000}"/>
    <cellStyle name="Normal 4 2 5 4 7 2 2 2 2" xfId="44004" xr:uid="{00000000-0005-0000-0000-0000E64D0000}"/>
    <cellStyle name="Normal 4 2 5 4 7 2 2 2 3" xfId="30594" xr:uid="{00000000-0005-0000-0000-0000E74D0000}"/>
    <cellStyle name="Normal 4 2 5 4 7 2 2 3" xfId="38032" xr:uid="{00000000-0005-0000-0000-0000E84D0000}"/>
    <cellStyle name="Normal 4 2 5 4 7 2 2 4" xfId="24622" xr:uid="{00000000-0005-0000-0000-0000E94D0000}"/>
    <cellStyle name="Normal 4 2 5 4 7 2 3" xfId="9672" xr:uid="{00000000-0005-0000-0000-0000EA4D0000}"/>
    <cellStyle name="Normal 4 2 5 4 7 2 3 2" xfId="41018" xr:uid="{00000000-0005-0000-0000-0000EB4D0000}"/>
    <cellStyle name="Normal 4 2 5 4 7 2 3 3" xfId="27608" xr:uid="{00000000-0005-0000-0000-0000EC4D0000}"/>
    <cellStyle name="Normal 4 2 5 4 7 2 4" xfId="20206" xr:uid="{00000000-0005-0000-0000-0000ED4D0000}"/>
    <cellStyle name="Normal 4 2 5 4 7 2 5" xfId="35048" xr:uid="{00000000-0005-0000-0000-0000EE4D0000}"/>
    <cellStyle name="Normal 4 2 5 4 7 2 6" xfId="17220" xr:uid="{00000000-0005-0000-0000-0000EF4D0000}"/>
    <cellStyle name="Normal 4 2 5 4 7 3" xfId="5690" xr:uid="{00000000-0005-0000-0000-0000F04D0000}"/>
    <cellStyle name="Normal 4 2 5 4 7 3 2" xfId="11723" xr:uid="{00000000-0005-0000-0000-0000F14D0000}"/>
    <cellStyle name="Normal 4 2 5 4 7 3 2 2" xfId="43008" xr:uid="{00000000-0005-0000-0000-0000F24D0000}"/>
    <cellStyle name="Normal 4 2 5 4 7 3 2 3" xfId="29598" xr:uid="{00000000-0005-0000-0000-0000F34D0000}"/>
    <cellStyle name="Normal 4 2 5 4 7 3 3" xfId="23626" xr:uid="{00000000-0005-0000-0000-0000F44D0000}"/>
    <cellStyle name="Normal 4 2 5 4 7 3 4" xfId="34052" xr:uid="{00000000-0005-0000-0000-0000F54D0000}"/>
    <cellStyle name="Normal 4 2 5 4 7 3 5" xfId="16224" xr:uid="{00000000-0005-0000-0000-0000F64D0000}"/>
    <cellStyle name="Normal 4 2 5 4 7 4" xfId="3699" xr:uid="{00000000-0005-0000-0000-0000F74D0000}"/>
    <cellStyle name="Normal 4 2 5 4 7 4 2" xfId="36478" xr:uid="{00000000-0005-0000-0000-0000F84D0000}"/>
    <cellStyle name="Normal 4 2 5 4 7 4 3" xfId="21636" xr:uid="{00000000-0005-0000-0000-0000F94D0000}"/>
    <cellStyle name="Normal 4 2 5 4 7 5" xfId="8676" xr:uid="{00000000-0005-0000-0000-0000FA4D0000}"/>
    <cellStyle name="Normal 4 2 5 4 7 5 2" xfId="40022" xr:uid="{00000000-0005-0000-0000-0000FB4D0000}"/>
    <cellStyle name="Normal 4 2 5 4 7 5 3" xfId="26612" xr:uid="{00000000-0005-0000-0000-0000FC4D0000}"/>
    <cellStyle name="Normal 4 2 5 4 7 6" xfId="19210" xr:uid="{00000000-0005-0000-0000-0000FD4D0000}"/>
    <cellStyle name="Normal 4 2 5 4 7 7" xfId="32062" xr:uid="{00000000-0005-0000-0000-0000FE4D0000}"/>
    <cellStyle name="Normal 4 2 5 4 7 8" xfId="14234" xr:uid="{00000000-0005-0000-0000-0000FF4D0000}"/>
    <cellStyle name="Normal 4 2 5 4 8" xfId="1809" xr:uid="{00000000-0005-0000-0000-0000004E0000}"/>
    <cellStyle name="Normal 4 2 5 4 8 2" xfId="6227" xr:uid="{00000000-0005-0000-0000-0000014E0000}"/>
    <cellStyle name="Normal 4 2 5 4 8 2 2" xfId="12260" xr:uid="{00000000-0005-0000-0000-0000024E0000}"/>
    <cellStyle name="Normal 4 2 5 4 8 2 2 2" xfId="43545" xr:uid="{00000000-0005-0000-0000-0000034E0000}"/>
    <cellStyle name="Normal 4 2 5 4 8 2 2 3" xfId="30135" xr:uid="{00000000-0005-0000-0000-0000044E0000}"/>
    <cellStyle name="Normal 4 2 5 4 8 2 3" xfId="37573" xr:uid="{00000000-0005-0000-0000-0000054E0000}"/>
    <cellStyle name="Normal 4 2 5 4 8 2 4" xfId="24163" xr:uid="{00000000-0005-0000-0000-0000064E0000}"/>
    <cellStyle name="Normal 4 2 5 4 8 3" xfId="9213" xr:uid="{00000000-0005-0000-0000-0000074E0000}"/>
    <cellStyle name="Normal 4 2 5 4 8 3 2" xfId="40559" xr:uid="{00000000-0005-0000-0000-0000084E0000}"/>
    <cellStyle name="Normal 4 2 5 4 8 3 3" xfId="27149" xr:uid="{00000000-0005-0000-0000-0000094E0000}"/>
    <cellStyle name="Normal 4 2 5 4 8 4" xfId="19747" xr:uid="{00000000-0005-0000-0000-00000A4E0000}"/>
    <cellStyle name="Normal 4 2 5 4 8 5" xfId="34589" xr:uid="{00000000-0005-0000-0000-00000B4E0000}"/>
    <cellStyle name="Normal 4 2 5 4 8 6" xfId="16761" xr:uid="{00000000-0005-0000-0000-00000C4E0000}"/>
    <cellStyle name="Normal 4 2 5 4 9" xfId="4694" xr:uid="{00000000-0005-0000-0000-00000D4E0000}"/>
    <cellStyle name="Normal 4 2 5 4 9 2" xfId="10728" xr:uid="{00000000-0005-0000-0000-00000E4E0000}"/>
    <cellStyle name="Normal 4 2 5 4 9 2 2" xfId="42015" xr:uid="{00000000-0005-0000-0000-00000F4E0000}"/>
    <cellStyle name="Normal 4 2 5 4 9 2 3" xfId="28605" xr:uid="{00000000-0005-0000-0000-0000104E0000}"/>
    <cellStyle name="Normal 4 2 5 4 9 3" xfId="22631" xr:uid="{00000000-0005-0000-0000-0000114E0000}"/>
    <cellStyle name="Normal 4 2 5 4 9 4" xfId="33057" xr:uid="{00000000-0005-0000-0000-0000124E0000}"/>
    <cellStyle name="Normal 4 2 5 4 9 5" xfId="15229" xr:uid="{00000000-0005-0000-0000-0000134E0000}"/>
    <cellStyle name="Normal 4 2 5 5" xfId="133" xr:uid="{00000000-0005-0000-0000-0000144E0000}"/>
    <cellStyle name="Normal 4 2 5 5 10" xfId="18131" xr:uid="{00000000-0005-0000-0000-0000154E0000}"/>
    <cellStyle name="Normal 4 2 5 5 11" xfId="31623" xr:uid="{00000000-0005-0000-0000-0000164E0000}"/>
    <cellStyle name="Normal 4 2 5 5 12" xfId="13795" xr:uid="{00000000-0005-0000-0000-0000174E0000}"/>
    <cellStyle name="Normal 4 2 5 5 2" xfId="583" xr:uid="{00000000-0005-0000-0000-0000184E0000}"/>
    <cellStyle name="Normal 4 2 5 5 2 10" xfId="14023" xr:uid="{00000000-0005-0000-0000-0000194E0000}"/>
    <cellStyle name="Normal 4 2 5 5 2 2" xfId="1017" xr:uid="{00000000-0005-0000-0000-00001A4E0000}"/>
    <cellStyle name="Normal 4 2 5 5 2 2 2" xfId="3053" xr:uid="{00000000-0005-0000-0000-00001B4E0000}"/>
    <cellStyle name="Normal 4 2 5 5 2 2 2 2" xfId="7470" xr:uid="{00000000-0005-0000-0000-00001C4E0000}"/>
    <cellStyle name="Normal 4 2 5 5 2 2 2 2 2" xfId="13503" xr:uid="{00000000-0005-0000-0000-00001D4E0000}"/>
    <cellStyle name="Normal 4 2 5 5 2 2 2 2 2 2" xfId="44788" xr:uid="{00000000-0005-0000-0000-00001E4E0000}"/>
    <cellStyle name="Normal 4 2 5 5 2 2 2 2 2 3" xfId="31378" xr:uid="{00000000-0005-0000-0000-00001F4E0000}"/>
    <cellStyle name="Normal 4 2 5 5 2 2 2 2 3" xfId="38816" xr:uid="{00000000-0005-0000-0000-0000204E0000}"/>
    <cellStyle name="Normal 4 2 5 5 2 2 2 2 4" xfId="25406" xr:uid="{00000000-0005-0000-0000-0000214E0000}"/>
    <cellStyle name="Normal 4 2 5 5 2 2 2 3" xfId="10456" xr:uid="{00000000-0005-0000-0000-0000224E0000}"/>
    <cellStyle name="Normal 4 2 5 5 2 2 2 3 2" xfId="41802" xr:uid="{00000000-0005-0000-0000-0000234E0000}"/>
    <cellStyle name="Normal 4 2 5 5 2 2 2 3 3" xfId="28392" xr:uid="{00000000-0005-0000-0000-0000244E0000}"/>
    <cellStyle name="Normal 4 2 5 5 2 2 2 4" xfId="20990" xr:uid="{00000000-0005-0000-0000-0000254E0000}"/>
    <cellStyle name="Normal 4 2 5 5 2 2 2 5" xfId="35832" xr:uid="{00000000-0005-0000-0000-0000264E0000}"/>
    <cellStyle name="Normal 4 2 5 5 2 2 2 6" xfId="18004" xr:uid="{00000000-0005-0000-0000-0000274E0000}"/>
    <cellStyle name="Normal 4 2 5 5 2 2 3" xfId="5478" xr:uid="{00000000-0005-0000-0000-0000284E0000}"/>
    <cellStyle name="Normal 4 2 5 5 2 2 3 2" xfId="11512" xr:uid="{00000000-0005-0000-0000-0000294E0000}"/>
    <cellStyle name="Normal 4 2 5 5 2 2 3 2 2" xfId="42797" xr:uid="{00000000-0005-0000-0000-00002A4E0000}"/>
    <cellStyle name="Normal 4 2 5 5 2 2 3 2 3" xfId="29387" xr:uid="{00000000-0005-0000-0000-00002B4E0000}"/>
    <cellStyle name="Normal 4 2 5 5 2 2 3 3" xfId="23415" xr:uid="{00000000-0005-0000-0000-00002C4E0000}"/>
    <cellStyle name="Normal 4 2 5 5 2 2 3 4" xfId="33841" xr:uid="{00000000-0005-0000-0000-00002D4E0000}"/>
    <cellStyle name="Normal 4 2 5 5 2 2 3 5" xfId="16013" xr:uid="{00000000-0005-0000-0000-00002E4E0000}"/>
    <cellStyle name="Normal 4 2 5 5 2 2 4" xfId="4483" xr:uid="{00000000-0005-0000-0000-00002F4E0000}"/>
    <cellStyle name="Normal 4 2 5 5 2 2 4 2" xfId="37262" xr:uid="{00000000-0005-0000-0000-0000304E0000}"/>
    <cellStyle name="Normal 4 2 5 5 2 2 4 3" xfId="22420" xr:uid="{00000000-0005-0000-0000-0000314E0000}"/>
    <cellStyle name="Normal 4 2 5 5 2 2 5" xfId="8465" xr:uid="{00000000-0005-0000-0000-0000324E0000}"/>
    <cellStyle name="Normal 4 2 5 5 2 2 5 2" xfId="39811" xr:uid="{00000000-0005-0000-0000-0000334E0000}"/>
    <cellStyle name="Normal 4 2 5 5 2 2 5 3" xfId="26401" xr:uid="{00000000-0005-0000-0000-0000344E0000}"/>
    <cellStyle name="Normal 4 2 5 5 2 2 6" xfId="18999" xr:uid="{00000000-0005-0000-0000-0000354E0000}"/>
    <cellStyle name="Normal 4 2 5 5 2 2 7" xfId="32846" xr:uid="{00000000-0005-0000-0000-0000364E0000}"/>
    <cellStyle name="Normal 4 2 5 5 2 2 8" xfId="15018" xr:uid="{00000000-0005-0000-0000-0000374E0000}"/>
    <cellStyle name="Normal 4 2 5 5 2 3" xfId="1622" xr:uid="{00000000-0005-0000-0000-0000384E0000}"/>
    <cellStyle name="Normal 4 2 5 5 2 3 2" xfId="2619" xr:uid="{00000000-0005-0000-0000-0000394E0000}"/>
    <cellStyle name="Normal 4 2 5 5 2 3 2 2" xfId="7036" xr:uid="{00000000-0005-0000-0000-00003A4E0000}"/>
    <cellStyle name="Normal 4 2 5 5 2 3 2 2 2" xfId="13069" xr:uid="{00000000-0005-0000-0000-00003B4E0000}"/>
    <cellStyle name="Normal 4 2 5 5 2 3 2 2 2 2" xfId="44354" xr:uid="{00000000-0005-0000-0000-00003C4E0000}"/>
    <cellStyle name="Normal 4 2 5 5 2 3 2 2 2 3" xfId="30944" xr:uid="{00000000-0005-0000-0000-00003D4E0000}"/>
    <cellStyle name="Normal 4 2 5 5 2 3 2 2 3" xfId="38382" xr:uid="{00000000-0005-0000-0000-00003E4E0000}"/>
    <cellStyle name="Normal 4 2 5 5 2 3 2 2 4" xfId="24972" xr:uid="{00000000-0005-0000-0000-00003F4E0000}"/>
    <cellStyle name="Normal 4 2 5 5 2 3 2 3" xfId="10022" xr:uid="{00000000-0005-0000-0000-0000404E0000}"/>
    <cellStyle name="Normal 4 2 5 5 2 3 2 3 2" xfId="41368" xr:uid="{00000000-0005-0000-0000-0000414E0000}"/>
    <cellStyle name="Normal 4 2 5 5 2 3 2 3 3" xfId="27958" xr:uid="{00000000-0005-0000-0000-0000424E0000}"/>
    <cellStyle name="Normal 4 2 5 5 2 3 2 4" xfId="20556" xr:uid="{00000000-0005-0000-0000-0000434E0000}"/>
    <cellStyle name="Normal 4 2 5 5 2 3 2 5" xfId="35398" xr:uid="{00000000-0005-0000-0000-0000444E0000}"/>
    <cellStyle name="Normal 4 2 5 5 2 3 2 6" xfId="17570" xr:uid="{00000000-0005-0000-0000-0000454E0000}"/>
    <cellStyle name="Normal 4 2 5 5 2 3 3" xfId="6040" xr:uid="{00000000-0005-0000-0000-0000464E0000}"/>
    <cellStyle name="Normal 4 2 5 5 2 3 3 2" xfId="12073" xr:uid="{00000000-0005-0000-0000-0000474E0000}"/>
    <cellStyle name="Normal 4 2 5 5 2 3 3 2 2" xfId="43358" xr:uid="{00000000-0005-0000-0000-0000484E0000}"/>
    <cellStyle name="Normal 4 2 5 5 2 3 3 2 3" xfId="29948" xr:uid="{00000000-0005-0000-0000-0000494E0000}"/>
    <cellStyle name="Normal 4 2 5 5 2 3 3 3" xfId="23976" xr:uid="{00000000-0005-0000-0000-00004A4E0000}"/>
    <cellStyle name="Normal 4 2 5 5 2 3 3 4" xfId="34402" xr:uid="{00000000-0005-0000-0000-00004B4E0000}"/>
    <cellStyle name="Normal 4 2 5 5 2 3 3 5" xfId="16574" xr:uid="{00000000-0005-0000-0000-00004C4E0000}"/>
    <cellStyle name="Normal 4 2 5 5 2 3 4" xfId="4049" xr:uid="{00000000-0005-0000-0000-00004D4E0000}"/>
    <cellStyle name="Normal 4 2 5 5 2 3 4 2" xfId="36828" xr:uid="{00000000-0005-0000-0000-00004E4E0000}"/>
    <cellStyle name="Normal 4 2 5 5 2 3 4 3" xfId="21986" xr:uid="{00000000-0005-0000-0000-00004F4E0000}"/>
    <cellStyle name="Normal 4 2 5 5 2 3 5" xfId="9026" xr:uid="{00000000-0005-0000-0000-0000504E0000}"/>
    <cellStyle name="Normal 4 2 5 5 2 3 5 2" xfId="40372" xr:uid="{00000000-0005-0000-0000-0000514E0000}"/>
    <cellStyle name="Normal 4 2 5 5 2 3 5 3" xfId="26962" xr:uid="{00000000-0005-0000-0000-0000524E0000}"/>
    <cellStyle name="Normal 4 2 5 5 2 3 6" xfId="19560" xr:uid="{00000000-0005-0000-0000-0000534E0000}"/>
    <cellStyle name="Normal 4 2 5 5 2 3 7" xfId="32412" xr:uid="{00000000-0005-0000-0000-0000544E0000}"/>
    <cellStyle name="Normal 4 2 5 5 2 3 8" xfId="14584" xr:uid="{00000000-0005-0000-0000-0000554E0000}"/>
    <cellStyle name="Normal 4 2 5 5 2 4" xfId="2057" xr:uid="{00000000-0005-0000-0000-0000564E0000}"/>
    <cellStyle name="Normal 4 2 5 5 2 4 2" xfId="6475" xr:uid="{00000000-0005-0000-0000-0000574E0000}"/>
    <cellStyle name="Normal 4 2 5 5 2 4 2 2" xfId="12508" xr:uid="{00000000-0005-0000-0000-0000584E0000}"/>
    <cellStyle name="Normal 4 2 5 5 2 4 2 2 2" xfId="43793" xr:uid="{00000000-0005-0000-0000-0000594E0000}"/>
    <cellStyle name="Normal 4 2 5 5 2 4 2 2 3" xfId="30383" xr:uid="{00000000-0005-0000-0000-00005A4E0000}"/>
    <cellStyle name="Normal 4 2 5 5 2 4 2 3" xfId="37821" xr:uid="{00000000-0005-0000-0000-00005B4E0000}"/>
    <cellStyle name="Normal 4 2 5 5 2 4 2 4" xfId="24411" xr:uid="{00000000-0005-0000-0000-00005C4E0000}"/>
    <cellStyle name="Normal 4 2 5 5 2 4 3" xfId="9461" xr:uid="{00000000-0005-0000-0000-00005D4E0000}"/>
    <cellStyle name="Normal 4 2 5 5 2 4 3 2" xfId="40807" xr:uid="{00000000-0005-0000-0000-00005E4E0000}"/>
    <cellStyle name="Normal 4 2 5 5 2 4 3 3" xfId="27397" xr:uid="{00000000-0005-0000-0000-00005F4E0000}"/>
    <cellStyle name="Normal 4 2 5 5 2 4 4" xfId="19995" xr:uid="{00000000-0005-0000-0000-0000604E0000}"/>
    <cellStyle name="Normal 4 2 5 5 2 4 5" xfId="34837" xr:uid="{00000000-0005-0000-0000-0000614E0000}"/>
    <cellStyle name="Normal 4 2 5 5 2 4 6" xfId="17009" xr:uid="{00000000-0005-0000-0000-0000624E0000}"/>
    <cellStyle name="Normal 4 2 5 5 2 5" xfId="5044" xr:uid="{00000000-0005-0000-0000-0000634E0000}"/>
    <cellStyle name="Normal 4 2 5 5 2 5 2" xfId="11079" xr:uid="{00000000-0005-0000-0000-0000644E0000}"/>
    <cellStyle name="Normal 4 2 5 5 2 5 2 2" xfId="42364" xr:uid="{00000000-0005-0000-0000-0000654E0000}"/>
    <cellStyle name="Normal 4 2 5 5 2 5 2 3" xfId="28954" xr:uid="{00000000-0005-0000-0000-0000664E0000}"/>
    <cellStyle name="Normal 4 2 5 5 2 5 3" xfId="22981" xr:uid="{00000000-0005-0000-0000-0000674E0000}"/>
    <cellStyle name="Normal 4 2 5 5 2 5 4" xfId="33407" xr:uid="{00000000-0005-0000-0000-0000684E0000}"/>
    <cellStyle name="Normal 4 2 5 5 2 5 5" xfId="15579" xr:uid="{00000000-0005-0000-0000-0000694E0000}"/>
    <cellStyle name="Normal 4 2 5 5 2 6" xfId="3488" xr:uid="{00000000-0005-0000-0000-00006A4E0000}"/>
    <cellStyle name="Normal 4 2 5 5 2 6 2" xfId="36267" xr:uid="{00000000-0005-0000-0000-00006B4E0000}"/>
    <cellStyle name="Normal 4 2 5 5 2 6 3" xfId="21425" xr:uid="{00000000-0005-0000-0000-00006C4E0000}"/>
    <cellStyle name="Normal 4 2 5 5 2 7" xfId="8031" xr:uid="{00000000-0005-0000-0000-00006D4E0000}"/>
    <cellStyle name="Normal 4 2 5 5 2 7 2" xfId="39377" xr:uid="{00000000-0005-0000-0000-00006E4E0000}"/>
    <cellStyle name="Normal 4 2 5 5 2 7 3" xfId="25967" xr:uid="{00000000-0005-0000-0000-00006F4E0000}"/>
    <cellStyle name="Normal 4 2 5 5 2 8" xfId="18565" xr:uid="{00000000-0005-0000-0000-0000704E0000}"/>
    <cellStyle name="Normal 4 2 5 5 2 9" xfId="31851" xr:uid="{00000000-0005-0000-0000-0000714E0000}"/>
    <cellStyle name="Normal 4 2 5 5 3" xfId="355" xr:uid="{00000000-0005-0000-0000-0000724E0000}"/>
    <cellStyle name="Normal 4 2 5 5 3 2" xfId="1394" xr:uid="{00000000-0005-0000-0000-0000734E0000}"/>
    <cellStyle name="Normal 4 2 5 5 3 2 2" xfId="5812" xr:uid="{00000000-0005-0000-0000-0000744E0000}"/>
    <cellStyle name="Normal 4 2 5 5 3 2 2 2" xfId="11845" xr:uid="{00000000-0005-0000-0000-0000754E0000}"/>
    <cellStyle name="Normal 4 2 5 5 3 2 2 2 2" xfId="43130" xr:uid="{00000000-0005-0000-0000-0000764E0000}"/>
    <cellStyle name="Normal 4 2 5 5 3 2 2 2 3" xfId="29720" xr:uid="{00000000-0005-0000-0000-0000774E0000}"/>
    <cellStyle name="Normal 4 2 5 5 3 2 2 3" xfId="37465" xr:uid="{00000000-0005-0000-0000-0000784E0000}"/>
    <cellStyle name="Normal 4 2 5 5 3 2 2 4" xfId="23748" xr:uid="{00000000-0005-0000-0000-0000794E0000}"/>
    <cellStyle name="Normal 4 2 5 5 3 2 3" xfId="8798" xr:uid="{00000000-0005-0000-0000-00007A4E0000}"/>
    <cellStyle name="Normal 4 2 5 5 3 2 3 2" xfId="40144" xr:uid="{00000000-0005-0000-0000-00007B4E0000}"/>
    <cellStyle name="Normal 4 2 5 5 3 2 3 3" xfId="26734" xr:uid="{00000000-0005-0000-0000-00007C4E0000}"/>
    <cellStyle name="Normal 4 2 5 5 3 2 4" xfId="19332" xr:uid="{00000000-0005-0000-0000-00007D4E0000}"/>
    <cellStyle name="Normal 4 2 5 5 3 2 5" xfId="34174" xr:uid="{00000000-0005-0000-0000-00007E4E0000}"/>
    <cellStyle name="Normal 4 2 5 5 3 2 6" xfId="16346" xr:uid="{00000000-0005-0000-0000-00007F4E0000}"/>
    <cellStyle name="Normal 4 2 5 5 3 3" xfId="2391" xr:uid="{00000000-0005-0000-0000-0000804E0000}"/>
    <cellStyle name="Normal 4 2 5 5 3 3 2" xfId="6808" xr:uid="{00000000-0005-0000-0000-0000814E0000}"/>
    <cellStyle name="Normal 4 2 5 5 3 3 2 2" xfId="12841" xr:uid="{00000000-0005-0000-0000-0000824E0000}"/>
    <cellStyle name="Normal 4 2 5 5 3 3 2 2 2" xfId="44126" xr:uid="{00000000-0005-0000-0000-0000834E0000}"/>
    <cellStyle name="Normal 4 2 5 5 3 3 2 2 3" xfId="30716" xr:uid="{00000000-0005-0000-0000-0000844E0000}"/>
    <cellStyle name="Normal 4 2 5 5 3 3 2 3" xfId="38154" xr:uid="{00000000-0005-0000-0000-0000854E0000}"/>
    <cellStyle name="Normal 4 2 5 5 3 3 2 4" xfId="24744" xr:uid="{00000000-0005-0000-0000-0000864E0000}"/>
    <cellStyle name="Normal 4 2 5 5 3 3 3" xfId="9794" xr:uid="{00000000-0005-0000-0000-0000874E0000}"/>
    <cellStyle name="Normal 4 2 5 5 3 3 3 2" xfId="41140" xr:uid="{00000000-0005-0000-0000-0000884E0000}"/>
    <cellStyle name="Normal 4 2 5 5 3 3 3 3" xfId="27730" xr:uid="{00000000-0005-0000-0000-0000894E0000}"/>
    <cellStyle name="Normal 4 2 5 5 3 3 4" xfId="20328" xr:uid="{00000000-0005-0000-0000-00008A4E0000}"/>
    <cellStyle name="Normal 4 2 5 5 3 3 5" xfId="35170" xr:uid="{00000000-0005-0000-0000-00008B4E0000}"/>
    <cellStyle name="Normal 4 2 5 5 3 3 6" xfId="17342" xr:uid="{00000000-0005-0000-0000-00008C4E0000}"/>
    <cellStyle name="Normal 4 2 5 5 3 4" xfId="4816" xr:uid="{00000000-0005-0000-0000-00008D4E0000}"/>
    <cellStyle name="Normal 4 2 5 5 3 4 2" xfId="10851" xr:uid="{00000000-0005-0000-0000-00008E4E0000}"/>
    <cellStyle name="Normal 4 2 5 5 3 4 2 2" xfId="42136" xr:uid="{00000000-0005-0000-0000-00008F4E0000}"/>
    <cellStyle name="Normal 4 2 5 5 3 4 2 3" xfId="28726" xr:uid="{00000000-0005-0000-0000-0000904E0000}"/>
    <cellStyle name="Normal 4 2 5 5 3 4 3" xfId="22753" xr:uid="{00000000-0005-0000-0000-0000914E0000}"/>
    <cellStyle name="Normal 4 2 5 5 3 4 4" xfId="33179" xr:uid="{00000000-0005-0000-0000-0000924E0000}"/>
    <cellStyle name="Normal 4 2 5 5 3 4 5" xfId="15351" xr:uid="{00000000-0005-0000-0000-0000934E0000}"/>
    <cellStyle name="Normal 4 2 5 5 3 5" xfId="3821" xr:uid="{00000000-0005-0000-0000-0000944E0000}"/>
    <cellStyle name="Normal 4 2 5 5 3 5 2" xfId="36600" xr:uid="{00000000-0005-0000-0000-0000954E0000}"/>
    <cellStyle name="Normal 4 2 5 5 3 5 3" xfId="21758" xr:uid="{00000000-0005-0000-0000-0000964E0000}"/>
    <cellStyle name="Normal 4 2 5 5 3 6" xfId="7803" xr:uid="{00000000-0005-0000-0000-0000974E0000}"/>
    <cellStyle name="Normal 4 2 5 5 3 6 2" xfId="39149" xr:uid="{00000000-0005-0000-0000-0000984E0000}"/>
    <cellStyle name="Normal 4 2 5 5 3 6 3" xfId="25739" xr:uid="{00000000-0005-0000-0000-0000994E0000}"/>
    <cellStyle name="Normal 4 2 5 5 3 7" xfId="18337" xr:uid="{00000000-0005-0000-0000-00009A4E0000}"/>
    <cellStyle name="Normal 4 2 5 5 3 8" xfId="32184" xr:uid="{00000000-0005-0000-0000-00009B4E0000}"/>
    <cellStyle name="Normal 4 2 5 5 3 9" xfId="14356" xr:uid="{00000000-0005-0000-0000-00009C4E0000}"/>
    <cellStyle name="Normal 4 2 5 5 4" xfId="789" xr:uid="{00000000-0005-0000-0000-00009D4E0000}"/>
    <cellStyle name="Normal 4 2 5 5 4 2" xfId="2825" xr:uid="{00000000-0005-0000-0000-00009E4E0000}"/>
    <cellStyle name="Normal 4 2 5 5 4 2 2" xfId="7242" xr:uid="{00000000-0005-0000-0000-00009F4E0000}"/>
    <cellStyle name="Normal 4 2 5 5 4 2 2 2" xfId="13275" xr:uid="{00000000-0005-0000-0000-0000A04E0000}"/>
    <cellStyle name="Normal 4 2 5 5 4 2 2 2 2" xfId="44560" xr:uid="{00000000-0005-0000-0000-0000A14E0000}"/>
    <cellStyle name="Normal 4 2 5 5 4 2 2 2 3" xfId="31150" xr:uid="{00000000-0005-0000-0000-0000A24E0000}"/>
    <cellStyle name="Normal 4 2 5 5 4 2 2 3" xfId="38588" xr:uid="{00000000-0005-0000-0000-0000A34E0000}"/>
    <cellStyle name="Normal 4 2 5 5 4 2 2 4" xfId="25178" xr:uid="{00000000-0005-0000-0000-0000A44E0000}"/>
    <cellStyle name="Normal 4 2 5 5 4 2 3" xfId="10228" xr:uid="{00000000-0005-0000-0000-0000A54E0000}"/>
    <cellStyle name="Normal 4 2 5 5 4 2 3 2" xfId="41574" xr:uid="{00000000-0005-0000-0000-0000A64E0000}"/>
    <cellStyle name="Normal 4 2 5 5 4 2 3 3" xfId="28164" xr:uid="{00000000-0005-0000-0000-0000A74E0000}"/>
    <cellStyle name="Normal 4 2 5 5 4 2 4" xfId="20762" xr:uid="{00000000-0005-0000-0000-0000A84E0000}"/>
    <cellStyle name="Normal 4 2 5 5 4 2 5" xfId="35604" xr:uid="{00000000-0005-0000-0000-0000A94E0000}"/>
    <cellStyle name="Normal 4 2 5 5 4 2 6" xfId="17776" xr:uid="{00000000-0005-0000-0000-0000AA4E0000}"/>
    <cellStyle name="Normal 4 2 5 5 4 3" xfId="5250" xr:uid="{00000000-0005-0000-0000-0000AB4E0000}"/>
    <cellStyle name="Normal 4 2 5 5 4 3 2" xfId="11284" xr:uid="{00000000-0005-0000-0000-0000AC4E0000}"/>
    <cellStyle name="Normal 4 2 5 5 4 3 2 2" xfId="42569" xr:uid="{00000000-0005-0000-0000-0000AD4E0000}"/>
    <cellStyle name="Normal 4 2 5 5 4 3 2 3" xfId="29159" xr:uid="{00000000-0005-0000-0000-0000AE4E0000}"/>
    <cellStyle name="Normal 4 2 5 5 4 3 3" xfId="23187" xr:uid="{00000000-0005-0000-0000-0000AF4E0000}"/>
    <cellStyle name="Normal 4 2 5 5 4 3 4" xfId="33613" xr:uid="{00000000-0005-0000-0000-0000B04E0000}"/>
    <cellStyle name="Normal 4 2 5 5 4 3 5" xfId="15785" xr:uid="{00000000-0005-0000-0000-0000B14E0000}"/>
    <cellStyle name="Normal 4 2 5 5 4 4" xfId="4255" xr:uid="{00000000-0005-0000-0000-0000B24E0000}"/>
    <cellStyle name="Normal 4 2 5 5 4 4 2" xfId="37034" xr:uid="{00000000-0005-0000-0000-0000B34E0000}"/>
    <cellStyle name="Normal 4 2 5 5 4 4 3" xfId="22192" xr:uid="{00000000-0005-0000-0000-0000B44E0000}"/>
    <cellStyle name="Normal 4 2 5 5 4 5" xfId="8237" xr:uid="{00000000-0005-0000-0000-0000B54E0000}"/>
    <cellStyle name="Normal 4 2 5 5 4 5 2" xfId="39583" xr:uid="{00000000-0005-0000-0000-0000B64E0000}"/>
    <cellStyle name="Normal 4 2 5 5 4 5 3" xfId="26173" xr:uid="{00000000-0005-0000-0000-0000B74E0000}"/>
    <cellStyle name="Normal 4 2 5 5 4 6" xfId="18771" xr:uid="{00000000-0005-0000-0000-0000B84E0000}"/>
    <cellStyle name="Normal 4 2 5 5 4 7" xfId="32618" xr:uid="{00000000-0005-0000-0000-0000B94E0000}"/>
    <cellStyle name="Normal 4 2 5 5 4 8" xfId="14790" xr:uid="{00000000-0005-0000-0000-0000BA4E0000}"/>
    <cellStyle name="Normal 4 2 5 5 5" xfId="1188" xr:uid="{00000000-0005-0000-0000-0000BB4E0000}"/>
    <cellStyle name="Normal 4 2 5 5 5 2" xfId="2185" xr:uid="{00000000-0005-0000-0000-0000BC4E0000}"/>
    <cellStyle name="Normal 4 2 5 5 5 2 2" xfId="6602" xr:uid="{00000000-0005-0000-0000-0000BD4E0000}"/>
    <cellStyle name="Normal 4 2 5 5 5 2 2 2" xfId="12635" xr:uid="{00000000-0005-0000-0000-0000BE4E0000}"/>
    <cellStyle name="Normal 4 2 5 5 5 2 2 2 2" xfId="43920" xr:uid="{00000000-0005-0000-0000-0000BF4E0000}"/>
    <cellStyle name="Normal 4 2 5 5 5 2 2 2 3" xfId="30510" xr:uid="{00000000-0005-0000-0000-0000C04E0000}"/>
    <cellStyle name="Normal 4 2 5 5 5 2 2 3" xfId="37948" xr:uid="{00000000-0005-0000-0000-0000C14E0000}"/>
    <cellStyle name="Normal 4 2 5 5 5 2 2 4" xfId="24538" xr:uid="{00000000-0005-0000-0000-0000C24E0000}"/>
    <cellStyle name="Normal 4 2 5 5 5 2 3" xfId="9588" xr:uid="{00000000-0005-0000-0000-0000C34E0000}"/>
    <cellStyle name="Normal 4 2 5 5 5 2 3 2" xfId="40934" xr:uid="{00000000-0005-0000-0000-0000C44E0000}"/>
    <cellStyle name="Normal 4 2 5 5 5 2 3 3" xfId="27524" xr:uid="{00000000-0005-0000-0000-0000C54E0000}"/>
    <cellStyle name="Normal 4 2 5 5 5 2 4" xfId="20122" xr:uid="{00000000-0005-0000-0000-0000C64E0000}"/>
    <cellStyle name="Normal 4 2 5 5 5 2 5" xfId="34964" xr:uid="{00000000-0005-0000-0000-0000C74E0000}"/>
    <cellStyle name="Normal 4 2 5 5 5 2 6" xfId="17136" xr:uid="{00000000-0005-0000-0000-0000C84E0000}"/>
    <cellStyle name="Normal 4 2 5 5 5 3" xfId="5606" xr:uid="{00000000-0005-0000-0000-0000C94E0000}"/>
    <cellStyle name="Normal 4 2 5 5 5 3 2" xfId="11639" xr:uid="{00000000-0005-0000-0000-0000CA4E0000}"/>
    <cellStyle name="Normal 4 2 5 5 5 3 2 2" xfId="42924" xr:uid="{00000000-0005-0000-0000-0000CB4E0000}"/>
    <cellStyle name="Normal 4 2 5 5 5 3 2 3" xfId="29514" xr:uid="{00000000-0005-0000-0000-0000CC4E0000}"/>
    <cellStyle name="Normal 4 2 5 5 5 3 3" xfId="23542" xr:uid="{00000000-0005-0000-0000-0000CD4E0000}"/>
    <cellStyle name="Normal 4 2 5 5 5 3 4" xfId="33968" xr:uid="{00000000-0005-0000-0000-0000CE4E0000}"/>
    <cellStyle name="Normal 4 2 5 5 5 3 5" xfId="16140" xr:uid="{00000000-0005-0000-0000-0000CF4E0000}"/>
    <cellStyle name="Normal 4 2 5 5 5 4" xfId="3615" xr:uid="{00000000-0005-0000-0000-0000D04E0000}"/>
    <cellStyle name="Normal 4 2 5 5 5 4 2" xfId="36394" xr:uid="{00000000-0005-0000-0000-0000D14E0000}"/>
    <cellStyle name="Normal 4 2 5 5 5 4 3" xfId="21552" xr:uid="{00000000-0005-0000-0000-0000D24E0000}"/>
    <cellStyle name="Normal 4 2 5 5 5 5" xfId="8592" xr:uid="{00000000-0005-0000-0000-0000D34E0000}"/>
    <cellStyle name="Normal 4 2 5 5 5 5 2" xfId="39938" xr:uid="{00000000-0005-0000-0000-0000D44E0000}"/>
    <cellStyle name="Normal 4 2 5 5 5 5 3" xfId="26528" xr:uid="{00000000-0005-0000-0000-0000D54E0000}"/>
    <cellStyle name="Normal 4 2 5 5 5 6" xfId="19126" xr:uid="{00000000-0005-0000-0000-0000D64E0000}"/>
    <cellStyle name="Normal 4 2 5 5 5 7" xfId="31978" xr:uid="{00000000-0005-0000-0000-0000D74E0000}"/>
    <cellStyle name="Normal 4 2 5 5 5 8" xfId="14150" xr:uid="{00000000-0005-0000-0000-0000D84E0000}"/>
    <cellStyle name="Normal 4 2 5 5 6" xfId="1829" xr:uid="{00000000-0005-0000-0000-0000D94E0000}"/>
    <cellStyle name="Normal 4 2 5 5 6 2" xfId="6247" xr:uid="{00000000-0005-0000-0000-0000DA4E0000}"/>
    <cellStyle name="Normal 4 2 5 5 6 2 2" xfId="12280" xr:uid="{00000000-0005-0000-0000-0000DB4E0000}"/>
    <cellStyle name="Normal 4 2 5 5 6 2 2 2" xfId="43565" xr:uid="{00000000-0005-0000-0000-0000DC4E0000}"/>
    <cellStyle name="Normal 4 2 5 5 6 2 2 3" xfId="30155" xr:uid="{00000000-0005-0000-0000-0000DD4E0000}"/>
    <cellStyle name="Normal 4 2 5 5 6 2 3" xfId="37593" xr:uid="{00000000-0005-0000-0000-0000DE4E0000}"/>
    <cellStyle name="Normal 4 2 5 5 6 2 4" xfId="24183" xr:uid="{00000000-0005-0000-0000-0000DF4E0000}"/>
    <cellStyle name="Normal 4 2 5 5 6 3" xfId="9233" xr:uid="{00000000-0005-0000-0000-0000E04E0000}"/>
    <cellStyle name="Normal 4 2 5 5 6 3 2" xfId="40579" xr:uid="{00000000-0005-0000-0000-0000E14E0000}"/>
    <cellStyle name="Normal 4 2 5 5 6 3 3" xfId="27169" xr:uid="{00000000-0005-0000-0000-0000E24E0000}"/>
    <cellStyle name="Normal 4 2 5 5 6 4" xfId="19767" xr:uid="{00000000-0005-0000-0000-0000E34E0000}"/>
    <cellStyle name="Normal 4 2 5 5 6 5" xfId="34609" xr:uid="{00000000-0005-0000-0000-0000E44E0000}"/>
    <cellStyle name="Normal 4 2 5 5 6 6" xfId="16781" xr:uid="{00000000-0005-0000-0000-0000E54E0000}"/>
    <cellStyle name="Normal 4 2 5 5 7" xfId="4610" xr:uid="{00000000-0005-0000-0000-0000E64E0000}"/>
    <cellStyle name="Normal 4 2 5 5 7 2" xfId="10644" xr:uid="{00000000-0005-0000-0000-0000E74E0000}"/>
    <cellStyle name="Normal 4 2 5 5 7 2 2" xfId="41931" xr:uid="{00000000-0005-0000-0000-0000E84E0000}"/>
    <cellStyle name="Normal 4 2 5 5 7 2 3" xfId="28521" xr:uid="{00000000-0005-0000-0000-0000E94E0000}"/>
    <cellStyle name="Normal 4 2 5 5 7 3" xfId="22547" xr:uid="{00000000-0005-0000-0000-0000EA4E0000}"/>
    <cellStyle name="Normal 4 2 5 5 7 4" xfId="32973" xr:uid="{00000000-0005-0000-0000-0000EB4E0000}"/>
    <cellStyle name="Normal 4 2 5 5 7 5" xfId="15145" xr:uid="{00000000-0005-0000-0000-0000EC4E0000}"/>
    <cellStyle name="Normal 4 2 5 5 8" xfId="3260" xr:uid="{00000000-0005-0000-0000-0000ED4E0000}"/>
    <cellStyle name="Normal 4 2 5 5 8 2" xfId="36039" xr:uid="{00000000-0005-0000-0000-0000EE4E0000}"/>
    <cellStyle name="Normal 4 2 5 5 8 3" xfId="21197" xr:uid="{00000000-0005-0000-0000-0000EF4E0000}"/>
    <cellStyle name="Normal 4 2 5 5 9" xfId="7597" xr:uid="{00000000-0005-0000-0000-0000F04E0000}"/>
    <cellStyle name="Normal 4 2 5 5 9 2" xfId="38943" xr:uid="{00000000-0005-0000-0000-0000F14E0000}"/>
    <cellStyle name="Normal 4 2 5 5 9 3" xfId="25533" xr:uid="{00000000-0005-0000-0000-0000F24E0000}"/>
    <cellStyle name="Normal 4 2 5 6" xfId="457" xr:uid="{00000000-0005-0000-0000-0000F34E0000}"/>
    <cellStyle name="Normal 4 2 5 6 10" xfId="13897" xr:uid="{00000000-0005-0000-0000-0000F44E0000}"/>
    <cellStyle name="Normal 4 2 5 6 2" xfId="891" xr:uid="{00000000-0005-0000-0000-0000F54E0000}"/>
    <cellStyle name="Normal 4 2 5 6 2 2" xfId="2927" xr:uid="{00000000-0005-0000-0000-0000F64E0000}"/>
    <cellStyle name="Normal 4 2 5 6 2 2 2" xfId="7344" xr:uid="{00000000-0005-0000-0000-0000F74E0000}"/>
    <cellStyle name="Normal 4 2 5 6 2 2 2 2" xfId="13377" xr:uid="{00000000-0005-0000-0000-0000F84E0000}"/>
    <cellStyle name="Normal 4 2 5 6 2 2 2 2 2" xfId="44662" xr:uid="{00000000-0005-0000-0000-0000F94E0000}"/>
    <cellStyle name="Normal 4 2 5 6 2 2 2 2 3" xfId="31252" xr:uid="{00000000-0005-0000-0000-0000FA4E0000}"/>
    <cellStyle name="Normal 4 2 5 6 2 2 2 3" xfId="38690" xr:uid="{00000000-0005-0000-0000-0000FB4E0000}"/>
    <cellStyle name="Normal 4 2 5 6 2 2 2 4" xfId="25280" xr:uid="{00000000-0005-0000-0000-0000FC4E0000}"/>
    <cellStyle name="Normal 4 2 5 6 2 2 3" xfId="10330" xr:uid="{00000000-0005-0000-0000-0000FD4E0000}"/>
    <cellStyle name="Normal 4 2 5 6 2 2 3 2" xfId="41676" xr:uid="{00000000-0005-0000-0000-0000FE4E0000}"/>
    <cellStyle name="Normal 4 2 5 6 2 2 3 3" xfId="28266" xr:uid="{00000000-0005-0000-0000-0000FF4E0000}"/>
    <cellStyle name="Normal 4 2 5 6 2 2 4" xfId="20864" xr:uid="{00000000-0005-0000-0000-0000004F0000}"/>
    <cellStyle name="Normal 4 2 5 6 2 2 5" xfId="35706" xr:uid="{00000000-0005-0000-0000-0000014F0000}"/>
    <cellStyle name="Normal 4 2 5 6 2 2 6" xfId="17878" xr:uid="{00000000-0005-0000-0000-0000024F0000}"/>
    <cellStyle name="Normal 4 2 5 6 2 3" xfId="5352" xr:uid="{00000000-0005-0000-0000-0000034F0000}"/>
    <cellStyle name="Normal 4 2 5 6 2 3 2" xfId="11386" xr:uid="{00000000-0005-0000-0000-0000044F0000}"/>
    <cellStyle name="Normal 4 2 5 6 2 3 2 2" xfId="42671" xr:uid="{00000000-0005-0000-0000-0000054F0000}"/>
    <cellStyle name="Normal 4 2 5 6 2 3 2 3" xfId="29261" xr:uid="{00000000-0005-0000-0000-0000064F0000}"/>
    <cellStyle name="Normal 4 2 5 6 2 3 3" xfId="23289" xr:uid="{00000000-0005-0000-0000-0000074F0000}"/>
    <cellStyle name="Normal 4 2 5 6 2 3 4" xfId="33715" xr:uid="{00000000-0005-0000-0000-0000084F0000}"/>
    <cellStyle name="Normal 4 2 5 6 2 3 5" xfId="15887" xr:uid="{00000000-0005-0000-0000-0000094F0000}"/>
    <cellStyle name="Normal 4 2 5 6 2 4" xfId="4357" xr:uid="{00000000-0005-0000-0000-00000A4F0000}"/>
    <cellStyle name="Normal 4 2 5 6 2 4 2" xfId="37136" xr:uid="{00000000-0005-0000-0000-00000B4F0000}"/>
    <cellStyle name="Normal 4 2 5 6 2 4 3" xfId="22294" xr:uid="{00000000-0005-0000-0000-00000C4F0000}"/>
    <cellStyle name="Normal 4 2 5 6 2 5" xfId="8339" xr:uid="{00000000-0005-0000-0000-00000D4F0000}"/>
    <cellStyle name="Normal 4 2 5 6 2 5 2" xfId="39685" xr:uid="{00000000-0005-0000-0000-00000E4F0000}"/>
    <cellStyle name="Normal 4 2 5 6 2 5 3" xfId="26275" xr:uid="{00000000-0005-0000-0000-00000F4F0000}"/>
    <cellStyle name="Normal 4 2 5 6 2 6" xfId="18873" xr:uid="{00000000-0005-0000-0000-0000104F0000}"/>
    <cellStyle name="Normal 4 2 5 6 2 7" xfId="32720" xr:uid="{00000000-0005-0000-0000-0000114F0000}"/>
    <cellStyle name="Normal 4 2 5 6 2 8" xfId="14892" xr:uid="{00000000-0005-0000-0000-0000124F0000}"/>
    <cellStyle name="Normal 4 2 5 6 3" xfId="1496" xr:uid="{00000000-0005-0000-0000-0000134F0000}"/>
    <cellStyle name="Normal 4 2 5 6 3 2" xfId="2493" xr:uid="{00000000-0005-0000-0000-0000144F0000}"/>
    <cellStyle name="Normal 4 2 5 6 3 2 2" xfId="6910" xr:uid="{00000000-0005-0000-0000-0000154F0000}"/>
    <cellStyle name="Normal 4 2 5 6 3 2 2 2" xfId="12943" xr:uid="{00000000-0005-0000-0000-0000164F0000}"/>
    <cellStyle name="Normal 4 2 5 6 3 2 2 2 2" xfId="44228" xr:uid="{00000000-0005-0000-0000-0000174F0000}"/>
    <cellStyle name="Normal 4 2 5 6 3 2 2 2 3" xfId="30818" xr:uid="{00000000-0005-0000-0000-0000184F0000}"/>
    <cellStyle name="Normal 4 2 5 6 3 2 2 3" xfId="38256" xr:uid="{00000000-0005-0000-0000-0000194F0000}"/>
    <cellStyle name="Normal 4 2 5 6 3 2 2 4" xfId="24846" xr:uid="{00000000-0005-0000-0000-00001A4F0000}"/>
    <cellStyle name="Normal 4 2 5 6 3 2 3" xfId="9896" xr:uid="{00000000-0005-0000-0000-00001B4F0000}"/>
    <cellStyle name="Normal 4 2 5 6 3 2 3 2" xfId="41242" xr:uid="{00000000-0005-0000-0000-00001C4F0000}"/>
    <cellStyle name="Normal 4 2 5 6 3 2 3 3" xfId="27832" xr:uid="{00000000-0005-0000-0000-00001D4F0000}"/>
    <cellStyle name="Normal 4 2 5 6 3 2 4" xfId="20430" xr:uid="{00000000-0005-0000-0000-00001E4F0000}"/>
    <cellStyle name="Normal 4 2 5 6 3 2 5" xfId="35272" xr:uid="{00000000-0005-0000-0000-00001F4F0000}"/>
    <cellStyle name="Normal 4 2 5 6 3 2 6" xfId="17444" xr:uid="{00000000-0005-0000-0000-0000204F0000}"/>
    <cellStyle name="Normal 4 2 5 6 3 3" xfId="5914" xr:uid="{00000000-0005-0000-0000-0000214F0000}"/>
    <cellStyle name="Normal 4 2 5 6 3 3 2" xfId="11947" xr:uid="{00000000-0005-0000-0000-0000224F0000}"/>
    <cellStyle name="Normal 4 2 5 6 3 3 2 2" xfId="43232" xr:uid="{00000000-0005-0000-0000-0000234F0000}"/>
    <cellStyle name="Normal 4 2 5 6 3 3 2 3" xfId="29822" xr:uid="{00000000-0005-0000-0000-0000244F0000}"/>
    <cellStyle name="Normal 4 2 5 6 3 3 3" xfId="23850" xr:uid="{00000000-0005-0000-0000-0000254F0000}"/>
    <cellStyle name="Normal 4 2 5 6 3 3 4" xfId="34276" xr:uid="{00000000-0005-0000-0000-0000264F0000}"/>
    <cellStyle name="Normal 4 2 5 6 3 3 5" xfId="16448" xr:uid="{00000000-0005-0000-0000-0000274F0000}"/>
    <cellStyle name="Normal 4 2 5 6 3 4" xfId="3923" xr:uid="{00000000-0005-0000-0000-0000284F0000}"/>
    <cellStyle name="Normal 4 2 5 6 3 4 2" xfId="36702" xr:uid="{00000000-0005-0000-0000-0000294F0000}"/>
    <cellStyle name="Normal 4 2 5 6 3 4 3" xfId="21860" xr:uid="{00000000-0005-0000-0000-00002A4F0000}"/>
    <cellStyle name="Normal 4 2 5 6 3 5" xfId="8900" xr:uid="{00000000-0005-0000-0000-00002B4F0000}"/>
    <cellStyle name="Normal 4 2 5 6 3 5 2" xfId="40246" xr:uid="{00000000-0005-0000-0000-00002C4F0000}"/>
    <cellStyle name="Normal 4 2 5 6 3 5 3" xfId="26836" xr:uid="{00000000-0005-0000-0000-00002D4F0000}"/>
    <cellStyle name="Normal 4 2 5 6 3 6" xfId="19434" xr:uid="{00000000-0005-0000-0000-00002E4F0000}"/>
    <cellStyle name="Normal 4 2 5 6 3 7" xfId="32286" xr:uid="{00000000-0005-0000-0000-00002F4F0000}"/>
    <cellStyle name="Normal 4 2 5 6 3 8" xfId="14458" xr:uid="{00000000-0005-0000-0000-0000304F0000}"/>
    <cellStyle name="Normal 4 2 5 6 4" xfId="1931" xr:uid="{00000000-0005-0000-0000-0000314F0000}"/>
    <cellStyle name="Normal 4 2 5 6 4 2" xfId="6349" xr:uid="{00000000-0005-0000-0000-0000324F0000}"/>
    <cellStyle name="Normal 4 2 5 6 4 2 2" xfId="12382" xr:uid="{00000000-0005-0000-0000-0000334F0000}"/>
    <cellStyle name="Normal 4 2 5 6 4 2 2 2" xfId="43667" xr:uid="{00000000-0005-0000-0000-0000344F0000}"/>
    <cellStyle name="Normal 4 2 5 6 4 2 2 3" xfId="30257" xr:uid="{00000000-0005-0000-0000-0000354F0000}"/>
    <cellStyle name="Normal 4 2 5 6 4 2 3" xfId="37695" xr:uid="{00000000-0005-0000-0000-0000364F0000}"/>
    <cellStyle name="Normal 4 2 5 6 4 2 4" xfId="24285" xr:uid="{00000000-0005-0000-0000-0000374F0000}"/>
    <cellStyle name="Normal 4 2 5 6 4 3" xfId="9335" xr:uid="{00000000-0005-0000-0000-0000384F0000}"/>
    <cellStyle name="Normal 4 2 5 6 4 3 2" xfId="40681" xr:uid="{00000000-0005-0000-0000-0000394F0000}"/>
    <cellStyle name="Normal 4 2 5 6 4 3 3" xfId="27271" xr:uid="{00000000-0005-0000-0000-00003A4F0000}"/>
    <cellStyle name="Normal 4 2 5 6 4 4" xfId="19869" xr:uid="{00000000-0005-0000-0000-00003B4F0000}"/>
    <cellStyle name="Normal 4 2 5 6 4 5" xfId="34711" xr:uid="{00000000-0005-0000-0000-00003C4F0000}"/>
    <cellStyle name="Normal 4 2 5 6 4 6" xfId="16883" xr:uid="{00000000-0005-0000-0000-00003D4F0000}"/>
    <cellStyle name="Normal 4 2 5 6 5" xfId="4918" xr:uid="{00000000-0005-0000-0000-00003E4F0000}"/>
    <cellStyle name="Normal 4 2 5 6 5 2" xfId="10953" xr:uid="{00000000-0005-0000-0000-00003F4F0000}"/>
    <cellStyle name="Normal 4 2 5 6 5 2 2" xfId="42238" xr:uid="{00000000-0005-0000-0000-0000404F0000}"/>
    <cellStyle name="Normal 4 2 5 6 5 2 3" xfId="28828" xr:uid="{00000000-0005-0000-0000-0000414F0000}"/>
    <cellStyle name="Normal 4 2 5 6 5 3" xfId="22855" xr:uid="{00000000-0005-0000-0000-0000424F0000}"/>
    <cellStyle name="Normal 4 2 5 6 5 4" xfId="33281" xr:uid="{00000000-0005-0000-0000-0000434F0000}"/>
    <cellStyle name="Normal 4 2 5 6 5 5" xfId="15453" xr:uid="{00000000-0005-0000-0000-0000444F0000}"/>
    <cellStyle name="Normal 4 2 5 6 6" xfId="3362" xr:uid="{00000000-0005-0000-0000-0000454F0000}"/>
    <cellStyle name="Normal 4 2 5 6 6 2" xfId="36141" xr:uid="{00000000-0005-0000-0000-0000464F0000}"/>
    <cellStyle name="Normal 4 2 5 6 6 3" xfId="21299" xr:uid="{00000000-0005-0000-0000-0000474F0000}"/>
    <cellStyle name="Normal 4 2 5 6 7" xfId="7905" xr:uid="{00000000-0005-0000-0000-0000484F0000}"/>
    <cellStyle name="Normal 4 2 5 6 7 2" xfId="39251" xr:uid="{00000000-0005-0000-0000-0000494F0000}"/>
    <cellStyle name="Normal 4 2 5 6 7 3" xfId="25841" xr:uid="{00000000-0005-0000-0000-00004A4F0000}"/>
    <cellStyle name="Normal 4 2 5 6 8" xfId="18439" xr:uid="{00000000-0005-0000-0000-00004B4F0000}"/>
    <cellStyle name="Normal 4 2 5 6 9" xfId="31725" xr:uid="{00000000-0005-0000-0000-00004C4F0000}"/>
    <cellStyle name="Normal 4 2 5 7" xfId="565" xr:uid="{00000000-0005-0000-0000-00004D4F0000}"/>
    <cellStyle name="Normal 4 2 5 7 10" xfId="14005" xr:uid="{00000000-0005-0000-0000-00004E4F0000}"/>
    <cellStyle name="Normal 4 2 5 7 2" xfId="999" xr:uid="{00000000-0005-0000-0000-00004F4F0000}"/>
    <cellStyle name="Normal 4 2 5 7 2 2" xfId="3035" xr:uid="{00000000-0005-0000-0000-0000504F0000}"/>
    <cellStyle name="Normal 4 2 5 7 2 2 2" xfId="7452" xr:uid="{00000000-0005-0000-0000-0000514F0000}"/>
    <cellStyle name="Normal 4 2 5 7 2 2 2 2" xfId="13485" xr:uid="{00000000-0005-0000-0000-0000524F0000}"/>
    <cellStyle name="Normal 4 2 5 7 2 2 2 2 2" xfId="44770" xr:uid="{00000000-0005-0000-0000-0000534F0000}"/>
    <cellStyle name="Normal 4 2 5 7 2 2 2 2 3" xfId="31360" xr:uid="{00000000-0005-0000-0000-0000544F0000}"/>
    <cellStyle name="Normal 4 2 5 7 2 2 2 3" xfId="38798" xr:uid="{00000000-0005-0000-0000-0000554F0000}"/>
    <cellStyle name="Normal 4 2 5 7 2 2 2 4" xfId="25388" xr:uid="{00000000-0005-0000-0000-0000564F0000}"/>
    <cellStyle name="Normal 4 2 5 7 2 2 3" xfId="10438" xr:uid="{00000000-0005-0000-0000-0000574F0000}"/>
    <cellStyle name="Normal 4 2 5 7 2 2 3 2" xfId="41784" xr:uid="{00000000-0005-0000-0000-0000584F0000}"/>
    <cellStyle name="Normal 4 2 5 7 2 2 3 3" xfId="28374" xr:uid="{00000000-0005-0000-0000-0000594F0000}"/>
    <cellStyle name="Normal 4 2 5 7 2 2 4" xfId="20972" xr:uid="{00000000-0005-0000-0000-00005A4F0000}"/>
    <cellStyle name="Normal 4 2 5 7 2 2 5" xfId="35814" xr:uid="{00000000-0005-0000-0000-00005B4F0000}"/>
    <cellStyle name="Normal 4 2 5 7 2 2 6" xfId="17986" xr:uid="{00000000-0005-0000-0000-00005C4F0000}"/>
    <cellStyle name="Normal 4 2 5 7 2 3" xfId="5460" xr:uid="{00000000-0005-0000-0000-00005D4F0000}"/>
    <cellStyle name="Normal 4 2 5 7 2 3 2" xfId="11494" xr:uid="{00000000-0005-0000-0000-00005E4F0000}"/>
    <cellStyle name="Normal 4 2 5 7 2 3 2 2" xfId="42779" xr:uid="{00000000-0005-0000-0000-00005F4F0000}"/>
    <cellStyle name="Normal 4 2 5 7 2 3 2 3" xfId="29369" xr:uid="{00000000-0005-0000-0000-0000604F0000}"/>
    <cellStyle name="Normal 4 2 5 7 2 3 3" xfId="23397" xr:uid="{00000000-0005-0000-0000-0000614F0000}"/>
    <cellStyle name="Normal 4 2 5 7 2 3 4" xfId="33823" xr:uid="{00000000-0005-0000-0000-0000624F0000}"/>
    <cellStyle name="Normal 4 2 5 7 2 3 5" xfId="15995" xr:uid="{00000000-0005-0000-0000-0000634F0000}"/>
    <cellStyle name="Normal 4 2 5 7 2 4" xfId="4465" xr:uid="{00000000-0005-0000-0000-0000644F0000}"/>
    <cellStyle name="Normal 4 2 5 7 2 4 2" xfId="37244" xr:uid="{00000000-0005-0000-0000-0000654F0000}"/>
    <cellStyle name="Normal 4 2 5 7 2 4 3" xfId="22402" xr:uid="{00000000-0005-0000-0000-0000664F0000}"/>
    <cellStyle name="Normal 4 2 5 7 2 5" xfId="8447" xr:uid="{00000000-0005-0000-0000-0000674F0000}"/>
    <cellStyle name="Normal 4 2 5 7 2 5 2" xfId="39793" xr:uid="{00000000-0005-0000-0000-0000684F0000}"/>
    <cellStyle name="Normal 4 2 5 7 2 5 3" xfId="26383" xr:uid="{00000000-0005-0000-0000-0000694F0000}"/>
    <cellStyle name="Normal 4 2 5 7 2 6" xfId="18981" xr:uid="{00000000-0005-0000-0000-00006A4F0000}"/>
    <cellStyle name="Normal 4 2 5 7 2 7" xfId="32828" xr:uid="{00000000-0005-0000-0000-00006B4F0000}"/>
    <cellStyle name="Normal 4 2 5 7 2 8" xfId="15000" xr:uid="{00000000-0005-0000-0000-00006C4F0000}"/>
    <cellStyle name="Normal 4 2 5 7 3" xfId="1604" xr:uid="{00000000-0005-0000-0000-00006D4F0000}"/>
    <cellStyle name="Normal 4 2 5 7 3 2" xfId="2601" xr:uid="{00000000-0005-0000-0000-00006E4F0000}"/>
    <cellStyle name="Normal 4 2 5 7 3 2 2" xfId="7018" xr:uid="{00000000-0005-0000-0000-00006F4F0000}"/>
    <cellStyle name="Normal 4 2 5 7 3 2 2 2" xfId="13051" xr:uid="{00000000-0005-0000-0000-0000704F0000}"/>
    <cellStyle name="Normal 4 2 5 7 3 2 2 2 2" xfId="44336" xr:uid="{00000000-0005-0000-0000-0000714F0000}"/>
    <cellStyle name="Normal 4 2 5 7 3 2 2 2 3" xfId="30926" xr:uid="{00000000-0005-0000-0000-0000724F0000}"/>
    <cellStyle name="Normal 4 2 5 7 3 2 2 3" xfId="38364" xr:uid="{00000000-0005-0000-0000-0000734F0000}"/>
    <cellStyle name="Normal 4 2 5 7 3 2 2 4" xfId="24954" xr:uid="{00000000-0005-0000-0000-0000744F0000}"/>
    <cellStyle name="Normal 4 2 5 7 3 2 3" xfId="10004" xr:uid="{00000000-0005-0000-0000-0000754F0000}"/>
    <cellStyle name="Normal 4 2 5 7 3 2 3 2" xfId="41350" xr:uid="{00000000-0005-0000-0000-0000764F0000}"/>
    <cellStyle name="Normal 4 2 5 7 3 2 3 3" xfId="27940" xr:uid="{00000000-0005-0000-0000-0000774F0000}"/>
    <cellStyle name="Normal 4 2 5 7 3 2 4" xfId="20538" xr:uid="{00000000-0005-0000-0000-0000784F0000}"/>
    <cellStyle name="Normal 4 2 5 7 3 2 5" xfId="35380" xr:uid="{00000000-0005-0000-0000-0000794F0000}"/>
    <cellStyle name="Normal 4 2 5 7 3 2 6" xfId="17552" xr:uid="{00000000-0005-0000-0000-00007A4F0000}"/>
    <cellStyle name="Normal 4 2 5 7 3 3" xfId="6022" xr:uid="{00000000-0005-0000-0000-00007B4F0000}"/>
    <cellStyle name="Normal 4 2 5 7 3 3 2" xfId="12055" xr:uid="{00000000-0005-0000-0000-00007C4F0000}"/>
    <cellStyle name="Normal 4 2 5 7 3 3 2 2" xfId="43340" xr:uid="{00000000-0005-0000-0000-00007D4F0000}"/>
    <cellStyle name="Normal 4 2 5 7 3 3 2 3" xfId="29930" xr:uid="{00000000-0005-0000-0000-00007E4F0000}"/>
    <cellStyle name="Normal 4 2 5 7 3 3 3" xfId="23958" xr:uid="{00000000-0005-0000-0000-00007F4F0000}"/>
    <cellStyle name="Normal 4 2 5 7 3 3 4" xfId="34384" xr:uid="{00000000-0005-0000-0000-0000804F0000}"/>
    <cellStyle name="Normal 4 2 5 7 3 3 5" xfId="16556" xr:uid="{00000000-0005-0000-0000-0000814F0000}"/>
    <cellStyle name="Normal 4 2 5 7 3 4" xfId="4031" xr:uid="{00000000-0005-0000-0000-0000824F0000}"/>
    <cellStyle name="Normal 4 2 5 7 3 4 2" xfId="36810" xr:uid="{00000000-0005-0000-0000-0000834F0000}"/>
    <cellStyle name="Normal 4 2 5 7 3 4 3" xfId="21968" xr:uid="{00000000-0005-0000-0000-0000844F0000}"/>
    <cellStyle name="Normal 4 2 5 7 3 5" xfId="9008" xr:uid="{00000000-0005-0000-0000-0000854F0000}"/>
    <cellStyle name="Normal 4 2 5 7 3 5 2" xfId="40354" xr:uid="{00000000-0005-0000-0000-0000864F0000}"/>
    <cellStyle name="Normal 4 2 5 7 3 5 3" xfId="26944" xr:uid="{00000000-0005-0000-0000-0000874F0000}"/>
    <cellStyle name="Normal 4 2 5 7 3 6" xfId="19542" xr:uid="{00000000-0005-0000-0000-0000884F0000}"/>
    <cellStyle name="Normal 4 2 5 7 3 7" xfId="32394" xr:uid="{00000000-0005-0000-0000-0000894F0000}"/>
    <cellStyle name="Normal 4 2 5 7 3 8" xfId="14566" xr:uid="{00000000-0005-0000-0000-00008A4F0000}"/>
    <cellStyle name="Normal 4 2 5 7 4" xfId="2039" xr:uid="{00000000-0005-0000-0000-00008B4F0000}"/>
    <cellStyle name="Normal 4 2 5 7 4 2" xfId="6457" xr:uid="{00000000-0005-0000-0000-00008C4F0000}"/>
    <cellStyle name="Normal 4 2 5 7 4 2 2" xfId="12490" xr:uid="{00000000-0005-0000-0000-00008D4F0000}"/>
    <cellStyle name="Normal 4 2 5 7 4 2 2 2" xfId="43775" xr:uid="{00000000-0005-0000-0000-00008E4F0000}"/>
    <cellStyle name="Normal 4 2 5 7 4 2 2 3" xfId="30365" xr:uid="{00000000-0005-0000-0000-00008F4F0000}"/>
    <cellStyle name="Normal 4 2 5 7 4 2 3" xfId="37803" xr:uid="{00000000-0005-0000-0000-0000904F0000}"/>
    <cellStyle name="Normal 4 2 5 7 4 2 4" xfId="24393" xr:uid="{00000000-0005-0000-0000-0000914F0000}"/>
    <cellStyle name="Normal 4 2 5 7 4 3" xfId="9443" xr:uid="{00000000-0005-0000-0000-0000924F0000}"/>
    <cellStyle name="Normal 4 2 5 7 4 3 2" xfId="40789" xr:uid="{00000000-0005-0000-0000-0000934F0000}"/>
    <cellStyle name="Normal 4 2 5 7 4 3 3" xfId="27379" xr:uid="{00000000-0005-0000-0000-0000944F0000}"/>
    <cellStyle name="Normal 4 2 5 7 4 4" xfId="19977" xr:uid="{00000000-0005-0000-0000-0000954F0000}"/>
    <cellStyle name="Normal 4 2 5 7 4 5" xfId="34819" xr:uid="{00000000-0005-0000-0000-0000964F0000}"/>
    <cellStyle name="Normal 4 2 5 7 4 6" xfId="16991" xr:uid="{00000000-0005-0000-0000-0000974F0000}"/>
    <cellStyle name="Normal 4 2 5 7 5" xfId="5026" xr:uid="{00000000-0005-0000-0000-0000984F0000}"/>
    <cellStyle name="Normal 4 2 5 7 5 2" xfId="11061" xr:uid="{00000000-0005-0000-0000-0000994F0000}"/>
    <cellStyle name="Normal 4 2 5 7 5 2 2" xfId="42346" xr:uid="{00000000-0005-0000-0000-00009A4F0000}"/>
    <cellStyle name="Normal 4 2 5 7 5 2 3" xfId="28936" xr:uid="{00000000-0005-0000-0000-00009B4F0000}"/>
    <cellStyle name="Normal 4 2 5 7 5 3" xfId="22963" xr:uid="{00000000-0005-0000-0000-00009C4F0000}"/>
    <cellStyle name="Normal 4 2 5 7 5 4" xfId="33389" xr:uid="{00000000-0005-0000-0000-00009D4F0000}"/>
    <cellStyle name="Normal 4 2 5 7 5 5" xfId="15561" xr:uid="{00000000-0005-0000-0000-00009E4F0000}"/>
    <cellStyle name="Normal 4 2 5 7 6" xfId="3470" xr:uid="{00000000-0005-0000-0000-00009F4F0000}"/>
    <cellStyle name="Normal 4 2 5 7 6 2" xfId="36249" xr:uid="{00000000-0005-0000-0000-0000A04F0000}"/>
    <cellStyle name="Normal 4 2 5 7 6 3" xfId="21407" xr:uid="{00000000-0005-0000-0000-0000A14F0000}"/>
    <cellStyle name="Normal 4 2 5 7 7" xfId="8013" xr:uid="{00000000-0005-0000-0000-0000A24F0000}"/>
    <cellStyle name="Normal 4 2 5 7 7 2" xfId="39359" xr:uid="{00000000-0005-0000-0000-0000A34F0000}"/>
    <cellStyle name="Normal 4 2 5 7 7 3" xfId="25949" xr:uid="{00000000-0005-0000-0000-0000A44F0000}"/>
    <cellStyle name="Normal 4 2 5 7 8" xfId="18547" xr:uid="{00000000-0005-0000-0000-0000A54F0000}"/>
    <cellStyle name="Normal 4 2 5 7 9" xfId="31833" xr:uid="{00000000-0005-0000-0000-0000A64F0000}"/>
    <cellStyle name="Normal 4 2 5 8" xfId="235" xr:uid="{00000000-0005-0000-0000-0000A74F0000}"/>
    <cellStyle name="Normal 4 2 5 8 2" xfId="1290" xr:uid="{00000000-0005-0000-0000-0000A84F0000}"/>
    <cellStyle name="Normal 4 2 5 8 2 2" xfId="5708" xr:uid="{00000000-0005-0000-0000-0000A94F0000}"/>
    <cellStyle name="Normal 4 2 5 8 2 2 2" xfId="11741" xr:uid="{00000000-0005-0000-0000-0000AA4F0000}"/>
    <cellStyle name="Normal 4 2 5 8 2 2 2 2" xfId="43026" xr:uid="{00000000-0005-0000-0000-0000AB4F0000}"/>
    <cellStyle name="Normal 4 2 5 8 2 2 2 3" xfId="29616" xr:uid="{00000000-0005-0000-0000-0000AC4F0000}"/>
    <cellStyle name="Normal 4 2 5 8 2 2 3" xfId="37365" xr:uid="{00000000-0005-0000-0000-0000AD4F0000}"/>
    <cellStyle name="Normal 4 2 5 8 2 2 4" xfId="23644" xr:uid="{00000000-0005-0000-0000-0000AE4F0000}"/>
    <cellStyle name="Normal 4 2 5 8 2 3" xfId="8694" xr:uid="{00000000-0005-0000-0000-0000AF4F0000}"/>
    <cellStyle name="Normal 4 2 5 8 2 3 2" xfId="40040" xr:uid="{00000000-0005-0000-0000-0000B04F0000}"/>
    <cellStyle name="Normal 4 2 5 8 2 3 3" xfId="26630" xr:uid="{00000000-0005-0000-0000-0000B14F0000}"/>
    <cellStyle name="Normal 4 2 5 8 2 4" xfId="19228" xr:uid="{00000000-0005-0000-0000-0000B24F0000}"/>
    <cellStyle name="Normal 4 2 5 8 2 5" xfId="34070" xr:uid="{00000000-0005-0000-0000-0000B34F0000}"/>
    <cellStyle name="Normal 4 2 5 8 2 6" xfId="16242" xr:uid="{00000000-0005-0000-0000-0000B44F0000}"/>
    <cellStyle name="Normal 4 2 5 8 3" xfId="2287" xr:uid="{00000000-0005-0000-0000-0000B54F0000}"/>
    <cellStyle name="Normal 4 2 5 8 3 2" xfId="6704" xr:uid="{00000000-0005-0000-0000-0000B64F0000}"/>
    <cellStyle name="Normal 4 2 5 8 3 2 2" xfId="12737" xr:uid="{00000000-0005-0000-0000-0000B74F0000}"/>
    <cellStyle name="Normal 4 2 5 8 3 2 2 2" xfId="44022" xr:uid="{00000000-0005-0000-0000-0000B84F0000}"/>
    <cellStyle name="Normal 4 2 5 8 3 2 2 3" xfId="30612" xr:uid="{00000000-0005-0000-0000-0000B94F0000}"/>
    <cellStyle name="Normal 4 2 5 8 3 2 3" xfId="38050" xr:uid="{00000000-0005-0000-0000-0000BA4F0000}"/>
    <cellStyle name="Normal 4 2 5 8 3 2 4" xfId="24640" xr:uid="{00000000-0005-0000-0000-0000BB4F0000}"/>
    <cellStyle name="Normal 4 2 5 8 3 3" xfId="9690" xr:uid="{00000000-0005-0000-0000-0000BC4F0000}"/>
    <cellStyle name="Normal 4 2 5 8 3 3 2" xfId="41036" xr:uid="{00000000-0005-0000-0000-0000BD4F0000}"/>
    <cellStyle name="Normal 4 2 5 8 3 3 3" xfId="27626" xr:uid="{00000000-0005-0000-0000-0000BE4F0000}"/>
    <cellStyle name="Normal 4 2 5 8 3 4" xfId="20224" xr:uid="{00000000-0005-0000-0000-0000BF4F0000}"/>
    <cellStyle name="Normal 4 2 5 8 3 5" xfId="35066" xr:uid="{00000000-0005-0000-0000-0000C04F0000}"/>
    <cellStyle name="Normal 4 2 5 8 3 6" xfId="17238" xr:uid="{00000000-0005-0000-0000-0000C14F0000}"/>
    <cellStyle name="Normal 4 2 5 8 4" xfId="4712" xr:uid="{00000000-0005-0000-0000-0000C24F0000}"/>
    <cellStyle name="Normal 4 2 5 8 4 2" xfId="10746" xr:uid="{00000000-0005-0000-0000-0000C34F0000}"/>
    <cellStyle name="Normal 4 2 5 8 4 2 2" xfId="42033" xr:uid="{00000000-0005-0000-0000-0000C44F0000}"/>
    <cellStyle name="Normal 4 2 5 8 4 2 3" xfId="28623" xr:uid="{00000000-0005-0000-0000-0000C54F0000}"/>
    <cellStyle name="Normal 4 2 5 8 4 3" xfId="22649" xr:uid="{00000000-0005-0000-0000-0000C64F0000}"/>
    <cellStyle name="Normal 4 2 5 8 4 4" xfId="33075" xr:uid="{00000000-0005-0000-0000-0000C74F0000}"/>
    <cellStyle name="Normal 4 2 5 8 4 5" xfId="15247" xr:uid="{00000000-0005-0000-0000-0000C84F0000}"/>
    <cellStyle name="Normal 4 2 5 8 5" xfId="3717" xr:uid="{00000000-0005-0000-0000-0000C94F0000}"/>
    <cellStyle name="Normal 4 2 5 8 5 2" xfId="36496" xr:uid="{00000000-0005-0000-0000-0000CA4F0000}"/>
    <cellStyle name="Normal 4 2 5 8 5 3" xfId="21654" xr:uid="{00000000-0005-0000-0000-0000CB4F0000}"/>
    <cellStyle name="Normal 4 2 5 8 6" xfId="7699" xr:uid="{00000000-0005-0000-0000-0000CC4F0000}"/>
    <cellStyle name="Normal 4 2 5 8 6 2" xfId="39045" xr:uid="{00000000-0005-0000-0000-0000CD4F0000}"/>
    <cellStyle name="Normal 4 2 5 8 6 3" xfId="25635" xr:uid="{00000000-0005-0000-0000-0000CE4F0000}"/>
    <cellStyle name="Normal 4 2 5 8 7" xfId="18233" xr:uid="{00000000-0005-0000-0000-0000CF4F0000}"/>
    <cellStyle name="Normal 4 2 5 8 8" xfId="32080" xr:uid="{00000000-0005-0000-0000-0000D04F0000}"/>
    <cellStyle name="Normal 4 2 5 8 9" xfId="14252" xr:uid="{00000000-0005-0000-0000-0000D14F0000}"/>
    <cellStyle name="Normal 4 2 5 9" xfId="685" xr:uid="{00000000-0005-0000-0000-0000D24F0000}"/>
    <cellStyle name="Normal 4 2 5 9 2" xfId="2721" xr:uid="{00000000-0005-0000-0000-0000D34F0000}"/>
    <cellStyle name="Normal 4 2 5 9 2 2" xfId="7138" xr:uid="{00000000-0005-0000-0000-0000D44F0000}"/>
    <cellStyle name="Normal 4 2 5 9 2 2 2" xfId="13171" xr:uid="{00000000-0005-0000-0000-0000D54F0000}"/>
    <cellStyle name="Normal 4 2 5 9 2 2 2 2" xfId="44456" xr:uid="{00000000-0005-0000-0000-0000D64F0000}"/>
    <cellStyle name="Normal 4 2 5 9 2 2 2 3" xfId="31046" xr:uid="{00000000-0005-0000-0000-0000D74F0000}"/>
    <cellStyle name="Normal 4 2 5 9 2 2 3" xfId="38484" xr:uid="{00000000-0005-0000-0000-0000D84F0000}"/>
    <cellStyle name="Normal 4 2 5 9 2 2 4" xfId="25074" xr:uid="{00000000-0005-0000-0000-0000D94F0000}"/>
    <cellStyle name="Normal 4 2 5 9 2 3" xfId="10124" xr:uid="{00000000-0005-0000-0000-0000DA4F0000}"/>
    <cellStyle name="Normal 4 2 5 9 2 3 2" xfId="41470" xr:uid="{00000000-0005-0000-0000-0000DB4F0000}"/>
    <cellStyle name="Normal 4 2 5 9 2 3 3" xfId="28060" xr:uid="{00000000-0005-0000-0000-0000DC4F0000}"/>
    <cellStyle name="Normal 4 2 5 9 2 4" xfId="20658" xr:uid="{00000000-0005-0000-0000-0000DD4F0000}"/>
    <cellStyle name="Normal 4 2 5 9 2 5" xfId="35500" xr:uid="{00000000-0005-0000-0000-0000DE4F0000}"/>
    <cellStyle name="Normal 4 2 5 9 2 6" xfId="17672" xr:uid="{00000000-0005-0000-0000-0000DF4F0000}"/>
    <cellStyle name="Normal 4 2 5 9 3" xfId="5146" xr:uid="{00000000-0005-0000-0000-0000E04F0000}"/>
    <cellStyle name="Normal 4 2 5 9 3 2" xfId="11181" xr:uid="{00000000-0005-0000-0000-0000E14F0000}"/>
    <cellStyle name="Normal 4 2 5 9 3 2 2" xfId="42466" xr:uid="{00000000-0005-0000-0000-0000E24F0000}"/>
    <cellStyle name="Normal 4 2 5 9 3 2 3" xfId="29056" xr:uid="{00000000-0005-0000-0000-0000E34F0000}"/>
    <cellStyle name="Normal 4 2 5 9 3 3" xfId="23083" xr:uid="{00000000-0005-0000-0000-0000E44F0000}"/>
    <cellStyle name="Normal 4 2 5 9 3 4" xfId="33509" xr:uid="{00000000-0005-0000-0000-0000E54F0000}"/>
    <cellStyle name="Normal 4 2 5 9 3 5" xfId="15681" xr:uid="{00000000-0005-0000-0000-0000E64F0000}"/>
    <cellStyle name="Normal 4 2 5 9 4" xfId="4151" xr:uid="{00000000-0005-0000-0000-0000E74F0000}"/>
    <cellStyle name="Normal 4 2 5 9 4 2" xfId="36930" xr:uid="{00000000-0005-0000-0000-0000E84F0000}"/>
    <cellStyle name="Normal 4 2 5 9 4 3" xfId="22088" xr:uid="{00000000-0005-0000-0000-0000E94F0000}"/>
    <cellStyle name="Normal 4 2 5 9 5" xfId="8133" xr:uid="{00000000-0005-0000-0000-0000EA4F0000}"/>
    <cellStyle name="Normal 4 2 5 9 5 2" xfId="39479" xr:uid="{00000000-0005-0000-0000-0000EB4F0000}"/>
    <cellStyle name="Normal 4 2 5 9 5 3" xfId="26069" xr:uid="{00000000-0005-0000-0000-0000EC4F0000}"/>
    <cellStyle name="Normal 4 2 5 9 6" xfId="18667" xr:uid="{00000000-0005-0000-0000-0000ED4F0000}"/>
    <cellStyle name="Normal 4 2 5 9 7" xfId="32514" xr:uid="{00000000-0005-0000-0000-0000EE4F0000}"/>
    <cellStyle name="Normal 4 2 5 9 8" xfId="14686" xr:uid="{00000000-0005-0000-0000-0000EF4F0000}"/>
    <cellStyle name="Normal 4 2 6" xfId="102" xr:uid="{00000000-0005-0000-0000-0000F04F0000}"/>
    <cellStyle name="Normal 4 2 6 10" xfId="1158" xr:uid="{00000000-0005-0000-0000-0000F14F0000}"/>
    <cellStyle name="Normal 4 2 6 10 2" xfId="2155" xr:uid="{00000000-0005-0000-0000-0000F24F0000}"/>
    <cellStyle name="Normal 4 2 6 10 2 2" xfId="6572" xr:uid="{00000000-0005-0000-0000-0000F34F0000}"/>
    <cellStyle name="Normal 4 2 6 10 2 2 2" xfId="12605" xr:uid="{00000000-0005-0000-0000-0000F44F0000}"/>
    <cellStyle name="Normal 4 2 6 10 2 2 2 2" xfId="43890" xr:uid="{00000000-0005-0000-0000-0000F54F0000}"/>
    <cellStyle name="Normal 4 2 6 10 2 2 2 3" xfId="30480" xr:uid="{00000000-0005-0000-0000-0000F64F0000}"/>
    <cellStyle name="Normal 4 2 6 10 2 2 3" xfId="37918" xr:uid="{00000000-0005-0000-0000-0000F74F0000}"/>
    <cellStyle name="Normal 4 2 6 10 2 2 4" xfId="24508" xr:uid="{00000000-0005-0000-0000-0000F84F0000}"/>
    <cellStyle name="Normal 4 2 6 10 2 3" xfId="9558" xr:uid="{00000000-0005-0000-0000-0000F94F0000}"/>
    <cellStyle name="Normal 4 2 6 10 2 3 2" xfId="40904" xr:uid="{00000000-0005-0000-0000-0000FA4F0000}"/>
    <cellStyle name="Normal 4 2 6 10 2 3 3" xfId="27494" xr:uid="{00000000-0005-0000-0000-0000FB4F0000}"/>
    <cellStyle name="Normal 4 2 6 10 2 4" xfId="20092" xr:uid="{00000000-0005-0000-0000-0000FC4F0000}"/>
    <cellStyle name="Normal 4 2 6 10 2 5" xfId="34934" xr:uid="{00000000-0005-0000-0000-0000FD4F0000}"/>
    <cellStyle name="Normal 4 2 6 10 2 6" xfId="17106" xr:uid="{00000000-0005-0000-0000-0000FE4F0000}"/>
    <cellStyle name="Normal 4 2 6 10 3" xfId="5576" xr:uid="{00000000-0005-0000-0000-0000FF4F0000}"/>
    <cellStyle name="Normal 4 2 6 10 3 2" xfId="11609" xr:uid="{00000000-0005-0000-0000-000000500000}"/>
    <cellStyle name="Normal 4 2 6 10 3 2 2" xfId="42894" xr:uid="{00000000-0005-0000-0000-000001500000}"/>
    <cellStyle name="Normal 4 2 6 10 3 2 3" xfId="29484" xr:uid="{00000000-0005-0000-0000-000002500000}"/>
    <cellStyle name="Normal 4 2 6 10 3 3" xfId="23512" xr:uid="{00000000-0005-0000-0000-000003500000}"/>
    <cellStyle name="Normal 4 2 6 10 3 4" xfId="33938" xr:uid="{00000000-0005-0000-0000-000004500000}"/>
    <cellStyle name="Normal 4 2 6 10 3 5" xfId="16110" xr:uid="{00000000-0005-0000-0000-000005500000}"/>
    <cellStyle name="Normal 4 2 6 10 4" xfId="3585" xr:uid="{00000000-0005-0000-0000-000006500000}"/>
    <cellStyle name="Normal 4 2 6 10 4 2" xfId="36364" xr:uid="{00000000-0005-0000-0000-000007500000}"/>
    <cellStyle name="Normal 4 2 6 10 4 3" xfId="21522" xr:uid="{00000000-0005-0000-0000-000008500000}"/>
    <cellStyle name="Normal 4 2 6 10 5" xfId="8562" xr:uid="{00000000-0005-0000-0000-000009500000}"/>
    <cellStyle name="Normal 4 2 6 10 5 2" xfId="39908" xr:uid="{00000000-0005-0000-0000-00000A500000}"/>
    <cellStyle name="Normal 4 2 6 10 5 3" xfId="26498" xr:uid="{00000000-0005-0000-0000-00000B500000}"/>
    <cellStyle name="Normal 4 2 6 10 6" xfId="19096" xr:uid="{00000000-0005-0000-0000-00000C500000}"/>
    <cellStyle name="Normal 4 2 6 10 7" xfId="31948" xr:uid="{00000000-0005-0000-0000-00000D500000}"/>
    <cellStyle name="Normal 4 2 6 10 8" xfId="14120" xr:uid="{00000000-0005-0000-0000-00000E500000}"/>
    <cellStyle name="Normal 4 2 6 11" xfId="1731" xr:uid="{00000000-0005-0000-0000-00000F500000}"/>
    <cellStyle name="Normal 4 2 6 11 2" xfId="6149" xr:uid="{00000000-0005-0000-0000-000010500000}"/>
    <cellStyle name="Normal 4 2 6 11 2 2" xfId="12182" xr:uid="{00000000-0005-0000-0000-000011500000}"/>
    <cellStyle name="Normal 4 2 6 11 2 2 2" xfId="43467" xr:uid="{00000000-0005-0000-0000-000012500000}"/>
    <cellStyle name="Normal 4 2 6 11 2 2 3" xfId="30057" xr:uid="{00000000-0005-0000-0000-000013500000}"/>
    <cellStyle name="Normal 4 2 6 11 2 3" xfId="37495" xr:uid="{00000000-0005-0000-0000-000014500000}"/>
    <cellStyle name="Normal 4 2 6 11 2 4" xfId="24085" xr:uid="{00000000-0005-0000-0000-000015500000}"/>
    <cellStyle name="Normal 4 2 6 11 3" xfId="9135" xr:uid="{00000000-0005-0000-0000-000016500000}"/>
    <cellStyle name="Normal 4 2 6 11 3 2" xfId="40481" xr:uid="{00000000-0005-0000-0000-000017500000}"/>
    <cellStyle name="Normal 4 2 6 11 3 3" xfId="27071" xr:uid="{00000000-0005-0000-0000-000018500000}"/>
    <cellStyle name="Normal 4 2 6 11 4" xfId="19669" xr:uid="{00000000-0005-0000-0000-000019500000}"/>
    <cellStyle name="Normal 4 2 6 11 5" xfId="34511" xr:uid="{00000000-0005-0000-0000-00001A500000}"/>
    <cellStyle name="Normal 4 2 6 11 6" xfId="16683" xr:uid="{00000000-0005-0000-0000-00001B500000}"/>
    <cellStyle name="Normal 4 2 6 12" xfId="4580" xr:uid="{00000000-0005-0000-0000-00001C500000}"/>
    <cellStyle name="Normal 4 2 6 12 2" xfId="10614" xr:uid="{00000000-0005-0000-0000-00001D500000}"/>
    <cellStyle name="Normal 4 2 6 12 2 2" xfId="41901" xr:uid="{00000000-0005-0000-0000-00001E500000}"/>
    <cellStyle name="Normal 4 2 6 12 2 3" xfId="28491" xr:uid="{00000000-0005-0000-0000-00001F500000}"/>
    <cellStyle name="Normal 4 2 6 12 3" xfId="22517" xr:uid="{00000000-0005-0000-0000-000020500000}"/>
    <cellStyle name="Normal 4 2 6 12 4" xfId="32943" xr:uid="{00000000-0005-0000-0000-000021500000}"/>
    <cellStyle name="Normal 4 2 6 12 5" xfId="15115" xr:uid="{00000000-0005-0000-0000-000022500000}"/>
    <cellStyle name="Normal 4 2 6 13" xfId="3162" xr:uid="{00000000-0005-0000-0000-000023500000}"/>
    <cellStyle name="Normal 4 2 6 13 2" xfId="35941" xr:uid="{00000000-0005-0000-0000-000024500000}"/>
    <cellStyle name="Normal 4 2 6 13 3" xfId="21099" xr:uid="{00000000-0005-0000-0000-000025500000}"/>
    <cellStyle name="Normal 4 2 6 14" xfId="7567" xr:uid="{00000000-0005-0000-0000-000026500000}"/>
    <cellStyle name="Normal 4 2 6 14 2" xfId="38913" xr:uid="{00000000-0005-0000-0000-000027500000}"/>
    <cellStyle name="Normal 4 2 6 14 3" xfId="25503" xr:uid="{00000000-0005-0000-0000-000028500000}"/>
    <cellStyle name="Normal 4 2 6 15" xfId="18101" xr:uid="{00000000-0005-0000-0000-000029500000}"/>
    <cellStyle name="Normal 4 2 6 16" xfId="31525" xr:uid="{00000000-0005-0000-0000-00002A500000}"/>
    <cellStyle name="Normal 4 2 6 17" xfId="13697" xr:uid="{00000000-0005-0000-0000-00002B500000}"/>
    <cellStyle name="Normal 4 2 6 2" xfId="157" xr:uid="{00000000-0005-0000-0000-00002C500000}"/>
    <cellStyle name="Normal 4 2 6 2 10" xfId="3180" xr:uid="{00000000-0005-0000-0000-00002D500000}"/>
    <cellStyle name="Normal 4 2 6 2 10 2" xfId="35959" xr:uid="{00000000-0005-0000-0000-00002E500000}"/>
    <cellStyle name="Normal 4 2 6 2 10 3" xfId="21117" xr:uid="{00000000-0005-0000-0000-00002F500000}"/>
    <cellStyle name="Normal 4 2 6 2 11" xfId="7621" xr:uid="{00000000-0005-0000-0000-000030500000}"/>
    <cellStyle name="Normal 4 2 6 2 11 2" xfId="38967" xr:uid="{00000000-0005-0000-0000-000031500000}"/>
    <cellStyle name="Normal 4 2 6 2 11 3" xfId="25557" xr:uid="{00000000-0005-0000-0000-000032500000}"/>
    <cellStyle name="Normal 4 2 6 2 12" xfId="18155" xr:uid="{00000000-0005-0000-0000-000033500000}"/>
    <cellStyle name="Normal 4 2 6 2 13" xfId="31543" xr:uid="{00000000-0005-0000-0000-000034500000}"/>
    <cellStyle name="Normal 4 2 6 2 14" xfId="13715" xr:uid="{00000000-0005-0000-0000-000035500000}"/>
    <cellStyle name="Normal 4 2 6 2 2" xfId="379" xr:uid="{00000000-0005-0000-0000-000036500000}"/>
    <cellStyle name="Normal 4 2 6 2 2 10" xfId="13819" xr:uid="{00000000-0005-0000-0000-000037500000}"/>
    <cellStyle name="Normal 4 2 6 2 2 2" xfId="813" xr:uid="{00000000-0005-0000-0000-000038500000}"/>
    <cellStyle name="Normal 4 2 6 2 2 2 2" xfId="2849" xr:uid="{00000000-0005-0000-0000-000039500000}"/>
    <cellStyle name="Normal 4 2 6 2 2 2 2 2" xfId="7266" xr:uid="{00000000-0005-0000-0000-00003A500000}"/>
    <cellStyle name="Normal 4 2 6 2 2 2 2 2 2" xfId="13299" xr:uid="{00000000-0005-0000-0000-00003B500000}"/>
    <cellStyle name="Normal 4 2 6 2 2 2 2 2 2 2" xfId="44584" xr:uid="{00000000-0005-0000-0000-00003C500000}"/>
    <cellStyle name="Normal 4 2 6 2 2 2 2 2 2 3" xfId="31174" xr:uid="{00000000-0005-0000-0000-00003D500000}"/>
    <cellStyle name="Normal 4 2 6 2 2 2 2 2 3" xfId="38612" xr:uid="{00000000-0005-0000-0000-00003E500000}"/>
    <cellStyle name="Normal 4 2 6 2 2 2 2 2 4" xfId="25202" xr:uid="{00000000-0005-0000-0000-00003F500000}"/>
    <cellStyle name="Normal 4 2 6 2 2 2 2 3" xfId="10252" xr:uid="{00000000-0005-0000-0000-000040500000}"/>
    <cellStyle name="Normal 4 2 6 2 2 2 2 3 2" xfId="41598" xr:uid="{00000000-0005-0000-0000-000041500000}"/>
    <cellStyle name="Normal 4 2 6 2 2 2 2 3 3" xfId="28188" xr:uid="{00000000-0005-0000-0000-000042500000}"/>
    <cellStyle name="Normal 4 2 6 2 2 2 2 4" xfId="20786" xr:uid="{00000000-0005-0000-0000-000043500000}"/>
    <cellStyle name="Normal 4 2 6 2 2 2 2 5" xfId="35628" xr:uid="{00000000-0005-0000-0000-000044500000}"/>
    <cellStyle name="Normal 4 2 6 2 2 2 2 6" xfId="17800" xr:uid="{00000000-0005-0000-0000-000045500000}"/>
    <cellStyle name="Normal 4 2 6 2 2 2 3" xfId="5274" xr:uid="{00000000-0005-0000-0000-000046500000}"/>
    <cellStyle name="Normal 4 2 6 2 2 2 3 2" xfId="11308" xr:uid="{00000000-0005-0000-0000-000047500000}"/>
    <cellStyle name="Normal 4 2 6 2 2 2 3 2 2" xfId="42593" xr:uid="{00000000-0005-0000-0000-000048500000}"/>
    <cellStyle name="Normal 4 2 6 2 2 2 3 2 3" xfId="29183" xr:uid="{00000000-0005-0000-0000-000049500000}"/>
    <cellStyle name="Normal 4 2 6 2 2 2 3 3" xfId="23211" xr:uid="{00000000-0005-0000-0000-00004A500000}"/>
    <cellStyle name="Normal 4 2 6 2 2 2 3 4" xfId="33637" xr:uid="{00000000-0005-0000-0000-00004B500000}"/>
    <cellStyle name="Normal 4 2 6 2 2 2 3 5" xfId="15809" xr:uid="{00000000-0005-0000-0000-00004C500000}"/>
    <cellStyle name="Normal 4 2 6 2 2 2 4" xfId="4279" xr:uid="{00000000-0005-0000-0000-00004D500000}"/>
    <cellStyle name="Normal 4 2 6 2 2 2 4 2" xfId="37058" xr:uid="{00000000-0005-0000-0000-00004E500000}"/>
    <cellStyle name="Normal 4 2 6 2 2 2 4 3" xfId="22216" xr:uid="{00000000-0005-0000-0000-00004F500000}"/>
    <cellStyle name="Normal 4 2 6 2 2 2 5" xfId="8261" xr:uid="{00000000-0005-0000-0000-000050500000}"/>
    <cellStyle name="Normal 4 2 6 2 2 2 5 2" xfId="39607" xr:uid="{00000000-0005-0000-0000-000051500000}"/>
    <cellStyle name="Normal 4 2 6 2 2 2 5 3" xfId="26197" xr:uid="{00000000-0005-0000-0000-000052500000}"/>
    <cellStyle name="Normal 4 2 6 2 2 2 6" xfId="18795" xr:uid="{00000000-0005-0000-0000-000053500000}"/>
    <cellStyle name="Normal 4 2 6 2 2 2 7" xfId="32642" xr:uid="{00000000-0005-0000-0000-000054500000}"/>
    <cellStyle name="Normal 4 2 6 2 2 2 8" xfId="14814" xr:uid="{00000000-0005-0000-0000-000055500000}"/>
    <cellStyle name="Normal 4 2 6 2 2 3" xfId="1418" xr:uid="{00000000-0005-0000-0000-000056500000}"/>
    <cellStyle name="Normal 4 2 6 2 2 3 2" xfId="2415" xr:uid="{00000000-0005-0000-0000-000057500000}"/>
    <cellStyle name="Normal 4 2 6 2 2 3 2 2" xfId="6832" xr:uid="{00000000-0005-0000-0000-000058500000}"/>
    <cellStyle name="Normal 4 2 6 2 2 3 2 2 2" xfId="12865" xr:uid="{00000000-0005-0000-0000-000059500000}"/>
    <cellStyle name="Normal 4 2 6 2 2 3 2 2 2 2" xfId="44150" xr:uid="{00000000-0005-0000-0000-00005A500000}"/>
    <cellStyle name="Normal 4 2 6 2 2 3 2 2 2 3" xfId="30740" xr:uid="{00000000-0005-0000-0000-00005B500000}"/>
    <cellStyle name="Normal 4 2 6 2 2 3 2 2 3" xfId="38178" xr:uid="{00000000-0005-0000-0000-00005C500000}"/>
    <cellStyle name="Normal 4 2 6 2 2 3 2 2 4" xfId="24768" xr:uid="{00000000-0005-0000-0000-00005D500000}"/>
    <cellStyle name="Normal 4 2 6 2 2 3 2 3" xfId="9818" xr:uid="{00000000-0005-0000-0000-00005E500000}"/>
    <cellStyle name="Normal 4 2 6 2 2 3 2 3 2" xfId="41164" xr:uid="{00000000-0005-0000-0000-00005F500000}"/>
    <cellStyle name="Normal 4 2 6 2 2 3 2 3 3" xfId="27754" xr:uid="{00000000-0005-0000-0000-000060500000}"/>
    <cellStyle name="Normal 4 2 6 2 2 3 2 4" xfId="20352" xr:uid="{00000000-0005-0000-0000-000061500000}"/>
    <cellStyle name="Normal 4 2 6 2 2 3 2 5" xfId="35194" xr:uid="{00000000-0005-0000-0000-000062500000}"/>
    <cellStyle name="Normal 4 2 6 2 2 3 2 6" xfId="17366" xr:uid="{00000000-0005-0000-0000-000063500000}"/>
    <cellStyle name="Normal 4 2 6 2 2 3 3" xfId="5836" xr:uid="{00000000-0005-0000-0000-000064500000}"/>
    <cellStyle name="Normal 4 2 6 2 2 3 3 2" xfId="11869" xr:uid="{00000000-0005-0000-0000-000065500000}"/>
    <cellStyle name="Normal 4 2 6 2 2 3 3 2 2" xfId="43154" xr:uid="{00000000-0005-0000-0000-000066500000}"/>
    <cellStyle name="Normal 4 2 6 2 2 3 3 2 3" xfId="29744" xr:uid="{00000000-0005-0000-0000-000067500000}"/>
    <cellStyle name="Normal 4 2 6 2 2 3 3 3" xfId="23772" xr:uid="{00000000-0005-0000-0000-000068500000}"/>
    <cellStyle name="Normal 4 2 6 2 2 3 3 4" xfId="34198" xr:uid="{00000000-0005-0000-0000-000069500000}"/>
    <cellStyle name="Normal 4 2 6 2 2 3 3 5" xfId="16370" xr:uid="{00000000-0005-0000-0000-00006A500000}"/>
    <cellStyle name="Normal 4 2 6 2 2 3 4" xfId="3845" xr:uid="{00000000-0005-0000-0000-00006B500000}"/>
    <cellStyle name="Normal 4 2 6 2 2 3 4 2" xfId="36624" xr:uid="{00000000-0005-0000-0000-00006C500000}"/>
    <cellStyle name="Normal 4 2 6 2 2 3 4 3" xfId="21782" xr:uid="{00000000-0005-0000-0000-00006D500000}"/>
    <cellStyle name="Normal 4 2 6 2 2 3 5" xfId="8822" xr:uid="{00000000-0005-0000-0000-00006E500000}"/>
    <cellStyle name="Normal 4 2 6 2 2 3 5 2" xfId="40168" xr:uid="{00000000-0005-0000-0000-00006F500000}"/>
    <cellStyle name="Normal 4 2 6 2 2 3 5 3" xfId="26758" xr:uid="{00000000-0005-0000-0000-000070500000}"/>
    <cellStyle name="Normal 4 2 6 2 2 3 6" xfId="19356" xr:uid="{00000000-0005-0000-0000-000071500000}"/>
    <cellStyle name="Normal 4 2 6 2 2 3 7" xfId="32208" xr:uid="{00000000-0005-0000-0000-000072500000}"/>
    <cellStyle name="Normal 4 2 6 2 2 3 8" xfId="14380" xr:uid="{00000000-0005-0000-0000-000073500000}"/>
    <cellStyle name="Normal 4 2 6 2 2 4" xfId="1853" xr:uid="{00000000-0005-0000-0000-000074500000}"/>
    <cellStyle name="Normal 4 2 6 2 2 4 2" xfId="6271" xr:uid="{00000000-0005-0000-0000-000075500000}"/>
    <cellStyle name="Normal 4 2 6 2 2 4 2 2" xfId="12304" xr:uid="{00000000-0005-0000-0000-000076500000}"/>
    <cellStyle name="Normal 4 2 6 2 2 4 2 2 2" xfId="43589" xr:uid="{00000000-0005-0000-0000-000077500000}"/>
    <cellStyle name="Normal 4 2 6 2 2 4 2 2 3" xfId="30179" xr:uid="{00000000-0005-0000-0000-000078500000}"/>
    <cellStyle name="Normal 4 2 6 2 2 4 2 3" xfId="37617" xr:uid="{00000000-0005-0000-0000-000079500000}"/>
    <cellStyle name="Normal 4 2 6 2 2 4 2 4" xfId="24207" xr:uid="{00000000-0005-0000-0000-00007A500000}"/>
    <cellStyle name="Normal 4 2 6 2 2 4 3" xfId="9257" xr:uid="{00000000-0005-0000-0000-00007B500000}"/>
    <cellStyle name="Normal 4 2 6 2 2 4 3 2" xfId="40603" xr:uid="{00000000-0005-0000-0000-00007C500000}"/>
    <cellStyle name="Normal 4 2 6 2 2 4 3 3" xfId="27193" xr:uid="{00000000-0005-0000-0000-00007D500000}"/>
    <cellStyle name="Normal 4 2 6 2 2 4 4" xfId="19791" xr:uid="{00000000-0005-0000-0000-00007E500000}"/>
    <cellStyle name="Normal 4 2 6 2 2 4 5" xfId="34633" xr:uid="{00000000-0005-0000-0000-00007F500000}"/>
    <cellStyle name="Normal 4 2 6 2 2 4 6" xfId="16805" xr:uid="{00000000-0005-0000-0000-000080500000}"/>
    <cellStyle name="Normal 4 2 6 2 2 5" xfId="4840" xr:uid="{00000000-0005-0000-0000-000081500000}"/>
    <cellStyle name="Normal 4 2 6 2 2 5 2" xfId="10875" xr:uid="{00000000-0005-0000-0000-000082500000}"/>
    <cellStyle name="Normal 4 2 6 2 2 5 2 2" xfId="42160" xr:uid="{00000000-0005-0000-0000-000083500000}"/>
    <cellStyle name="Normal 4 2 6 2 2 5 2 3" xfId="28750" xr:uid="{00000000-0005-0000-0000-000084500000}"/>
    <cellStyle name="Normal 4 2 6 2 2 5 3" xfId="22777" xr:uid="{00000000-0005-0000-0000-000085500000}"/>
    <cellStyle name="Normal 4 2 6 2 2 5 4" xfId="33203" xr:uid="{00000000-0005-0000-0000-000086500000}"/>
    <cellStyle name="Normal 4 2 6 2 2 5 5" xfId="15375" xr:uid="{00000000-0005-0000-0000-000087500000}"/>
    <cellStyle name="Normal 4 2 6 2 2 6" xfId="3284" xr:uid="{00000000-0005-0000-0000-000088500000}"/>
    <cellStyle name="Normal 4 2 6 2 2 6 2" xfId="36063" xr:uid="{00000000-0005-0000-0000-000089500000}"/>
    <cellStyle name="Normal 4 2 6 2 2 6 3" xfId="21221" xr:uid="{00000000-0005-0000-0000-00008A500000}"/>
    <cellStyle name="Normal 4 2 6 2 2 7" xfId="7827" xr:uid="{00000000-0005-0000-0000-00008B500000}"/>
    <cellStyle name="Normal 4 2 6 2 2 7 2" xfId="39173" xr:uid="{00000000-0005-0000-0000-00008C500000}"/>
    <cellStyle name="Normal 4 2 6 2 2 7 3" xfId="25763" xr:uid="{00000000-0005-0000-0000-00008D500000}"/>
    <cellStyle name="Normal 4 2 6 2 2 8" xfId="18361" xr:uid="{00000000-0005-0000-0000-00008E500000}"/>
    <cellStyle name="Normal 4 2 6 2 2 9" xfId="31647" xr:uid="{00000000-0005-0000-0000-00008F500000}"/>
    <cellStyle name="Normal 4 2 6 2 3" xfId="481" xr:uid="{00000000-0005-0000-0000-000090500000}"/>
    <cellStyle name="Normal 4 2 6 2 3 10" xfId="13921" xr:uid="{00000000-0005-0000-0000-000091500000}"/>
    <cellStyle name="Normal 4 2 6 2 3 2" xfId="915" xr:uid="{00000000-0005-0000-0000-000092500000}"/>
    <cellStyle name="Normal 4 2 6 2 3 2 2" xfId="2951" xr:uid="{00000000-0005-0000-0000-000093500000}"/>
    <cellStyle name="Normal 4 2 6 2 3 2 2 2" xfId="7368" xr:uid="{00000000-0005-0000-0000-000094500000}"/>
    <cellStyle name="Normal 4 2 6 2 3 2 2 2 2" xfId="13401" xr:uid="{00000000-0005-0000-0000-000095500000}"/>
    <cellStyle name="Normal 4 2 6 2 3 2 2 2 2 2" xfId="44686" xr:uid="{00000000-0005-0000-0000-000096500000}"/>
    <cellStyle name="Normal 4 2 6 2 3 2 2 2 2 3" xfId="31276" xr:uid="{00000000-0005-0000-0000-000097500000}"/>
    <cellStyle name="Normal 4 2 6 2 3 2 2 2 3" xfId="38714" xr:uid="{00000000-0005-0000-0000-000098500000}"/>
    <cellStyle name="Normal 4 2 6 2 3 2 2 2 4" xfId="25304" xr:uid="{00000000-0005-0000-0000-000099500000}"/>
    <cellStyle name="Normal 4 2 6 2 3 2 2 3" xfId="10354" xr:uid="{00000000-0005-0000-0000-00009A500000}"/>
    <cellStyle name="Normal 4 2 6 2 3 2 2 3 2" xfId="41700" xr:uid="{00000000-0005-0000-0000-00009B500000}"/>
    <cellStyle name="Normal 4 2 6 2 3 2 2 3 3" xfId="28290" xr:uid="{00000000-0005-0000-0000-00009C500000}"/>
    <cellStyle name="Normal 4 2 6 2 3 2 2 4" xfId="20888" xr:uid="{00000000-0005-0000-0000-00009D500000}"/>
    <cellStyle name="Normal 4 2 6 2 3 2 2 5" xfId="35730" xr:uid="{00000000-0005-0000-0000-00009E500000}"/>
    <cellStyle name="Normal 4 2 6 2 3 2 2 6" xfId="17902" xr:uid="{00000000-0005-0000-0000-00009F500000}"/>
    <cellStyle name="Normal 4 2 6 2 3 2 3" xfId="5376" xr:uid="{00000000-0005-0000-0000-0000A0500000}"/>
    <cellStyle name="Normal 4 2 6 2 3 2 3 2" xfId="11410" xr:uid="{00000000-0005-0000-0000-0000A1500000}"/>
    <cellStyle name="Normal 4 2 6 2 3 2 3 2 2" xfId="42695" xr:uid="{00000000-0005-0000-0000-0000A2500000}"/>
    <cellStyle name="Normal 4 2 6 2 3 2 3 2 3" xfId="29285" xr:uid="{00000000-0005-0000-0000-0000A3500000}"/>
    <cellStyle name="Normal 4 2 6 2 3 2 3 3" xfId="23313" xr:uid="{00000000-0005-0000-0000-0000A4500000}"/>
    <cellStyle name="Normal 4 2 6 2 3 2 3 4" xfId="33739" xr:uid="{00000000-0005-0000-0000-0000A5500000}"/>
    <cellStyle name="Normal 4 2 6 2 3 2 3 5" xfId="15911" xr:uid="{00000000-0005-0000-0000-0000A6500000}"/>
    <cellStyle name="Normal 4 2 6 2 3 2 4" xfId="4381" xr:uid="{00000000-0005-0000-0000-0000A7500000}"/>
    <cellStyle name="Normal 4 2 6 2 3 2 4 2" xfId="37160" xr:uid="{00000000-0005-0000-0000-0000A8500000}"/>
    <cellStyle name="Normal 4 2 6 2 3 2 4 3" xfId="22318" xr:uid="{00000000-0005-0000-0000-0000A9500000}"/>
    <cellStyle name="Normal 4 2 6 2 3 2 5" xfId="8363" xr:uid="{00000000-0005-0000-0000-0000AA500000}"/>
    <cellStyle name="Normal 4 2 6 2 3 2 5 2" xfId="39709" xr:uid="{00000000-0005-0000-0000-0000AB500000}"/>
    <cellStyle name="Normal 4 2 6 2 3 2 5 3" xfId="26299" xr:uid="{00000000-0005-0000-0000-0000AC500000}"/>
    <cellStyle name="Normal 4 2 6 2 3 2 6" xfId="18897" xr:uid="{00000000-0005-0000-0000-0000AD500000}"/>
    <cellStyle name="Normal 4 2 6 2 3 2 7" xfId="32744" xr:uid="{00000000-0005-0000-0000-0000AE500000}"/>
    <cellStyle name="Normal 4 2 6 2 3 2 8" xfId="14916" xr:uid="{00000000-0005-0000-0000-0000AF500000}"/>
    <cellStyle name="Normal 4 2 6 2 3 3" xfId="1520" xr:uid="{00000000-0005-0000-0000-0000B0500000}"/>
    <cellStyle name="Normal 4 2 6 2 3 3 2" xfId="2517" xr:uid="{00000000-0005-0000-0000-0000B1500000}"/>
    <cellStyle name="Normal 4 2 6 2 3 3 2 2" xfId="6934" xr:uid="{00000000-0005-0000-0000-0000B2500000}"/>
    <cellStyle name="Normal 4 2 6 2 3 3 2 2 2" xfId="12967" xr:uid="{00000000-0005-0000-0000-0000B3500000}"/>
    <cellStyle name="Normal 4 2 6 2 3 3 2 2 2 2" xfId="44252" xr:uid="{00000000-0005-0000-0000-0000B4500000}"/>
    <cellStyle name="Normal 4 2 6 2 3 3 2 2 2 3" xfId="30842" xr:uid="{00000000-0005-0000-0000-0000B5500000}"/>
    <cellStyle name="Normal 4 2 6 2 3 3 2 2 3" xfId="38280" xr:uid="{00000000-0005-0000-0000-0000B6500000}"/>
    <cellStyle name="Normal 4 2 6 2 3 3 2 2 4" xfId="24870" xr:uid="{00000000-0005-0000-0000-0000B7500000}"/>
    <cellStyle name="Normal 4 2 6 2 3 3 2 3" xfId="9920" xr:uid="{00000000-0005-0000-0000-0000B8500000}"/>
    <cellStyle name="Normal 4 2 6 2 3 3 2 3 2" xfId="41266" xr:uid="{00000000-0005-0000-0000-0000B9500000}"/>
    <cellStyle name="Normal 4 2 6 2 3 3 2 3 3" xfId="27856" xr:uid="{00000000-0005-0000-0000-0000BA500000}"/>
    <cellStyle name="Normal 4 2 6 2 3 3 2 4" xfId="20454" xr:uid="{00000000-0005-0000-0000-0000BB500000}"/>
    <cellStyle name="Normal 4 2 6 2 3 3 2 5" xfId="35296" xr:uid="{00000000-0005-0000-0000-0000BC500000}"/>
    <cellStyle name="Normal 4 2 6 2 3 3 2 6" xfId="17468" xr:uid="{00000000-0005-0000-0000-0000BD500000}"/>
    <cellStyle name="Normal 4 2 6 2 3 3 3" xfId="5938" xr:uid="{00000000-0005-0000-0000-0000BE500000}"/>
    <cellStyle name="Normal 4 2 6 2 3 3 3 2" xfId="11971" xr:uid="{00000000-0005-0000-0000-0000BF500000}"/>
    <cellStyle name="Normal 4 2 6 2 3 3 3 2 2" xfId="43256" xr:uid="{00000000-0005-0000-0000-0000C0500000}"/>
    <cellStyle name="Normal 4 2 6 2 3 3 3 2 3" xfId="29846" xr:uid="{00000000-0005-0000-0000-0000C1500000}"/>
    <cellStyle name="Normal 4 2 6 2 3 3 3 3" xfId="23874" xr:uid="{00000000-0005-0000-0000-0000C2500000}"/>
    <cellStyle name="Normal 4 2 6 2 3 3 3 4" xfId="34300" xr:uid="{00000000-0005-0000-0000-0000C3500000}"/>
    <cellStyle name="Normal 4 2 6 2 3 3 3 5" xfId="16472" xr:uid="{00000000-0005-0000-0000-0000C4500000}"/>
    <cellStyle name="Normal 4 2 6 2 3 3 4" xfId="3947" xr:uid="{00000000-0005-0000-0000-0000C5500000}"/>
    <cellStyle name="Normal 4 2 6 2 3 3 4 2" xfId="36726" xr:uid="{00000000-0005-0000-0000-0000C6500000}"/>
    <cellStyle name="Normal 4 2 6 2 3 3 4 3" xfId="21884" xr:uid="{00000000-0005-0000-0000-0000C7500000}"/>
    <cellStyle name="Normal 4 2 6 2 3 3 5" xfId="8924" xr:uid="{00000000-0005-0000-0000-0000C8500000}"/>
    <cellStyle name="Normal 4 2 6 2 3 3 5 2" xfId="40270" xr:uid="{00000000-0005-0000-0000-0000C9500000}"/>
    <cellStyle name="Normal 4 2 6 2 3 3 5 3" xfId="26860" xr:uid="{00000000-0005-0000-0000-0000CA500000}"/>
    <cellStyle name="Normal 4 2 6 2 3 3 6" xfId="19458" xr:uid="{00000000-0005-0000-0000-0000CB500000}"/>
    <cellStyle name="Normal 4 2 6 2 3 3 7" xfId="32310" xr:uid="{00000000-0005-0000-0000-0000CC500000}"/>
    <cellStyle name="Normal 4 2 6 2 3 3 8" xfId="14482" xr:uid="{00000000-0005-0000-0000-0000CD500000}"/>
    <cellStyle name="Normal 4 2 6 2 3 4" xfId="1955" xr:uid="{00000000-0005-0000-0000-0000CE500000}"/>
    <cellStyle name="Normal 4 2 6 2 3 4 2" xfId="6373" xr:uid="{00000000-0005-0000-0000-0000CF500000}"/>
    <cellStyle name="Normal 4 2 6 2 3 4 2 2" xfId="12406" xr:uid="{00000000-0005-0000-0000-0000D0500000}"/>
    <cellStyle name="Normal 4 2 6 2 3 4 2 2 2" xfId="43691" xr:uid="{00000000-0005-0000-0000-0000D1500000}"/>
    <cellStyle name="Normal 4 2 6 2 3 4 2 2 3" xfId="30281" xr:uid="{00000000-0005-0000-0000-0000D2500000}"/>
    <cellStyle name="Normal 4 2 6 2 3 4 2 3" xfId="37719" xr:uid="{00000000-0005-0000-0000-0000D3500000}"/>
    <cellStyle name="Normal 4 2 6 2 3 4 2 4" xfId="24309" xr:uid="{00000000-0005-0000-0000-0000D4500000}"/>
    <cellStyle name="Normal 4 2 6 2 3 4 3" xfId="9359" xr:uid="{00000000-0005-0000-0000-0000D5500000}"/>
    <cellStyle name="Normal 4 2 6 2 3 4 3 2" xfId="40705" xr:uid="{00000000-0005-0000-0000-0000D6500000}"/>
    <cellStyle name="Normal 4 2 6 2 3 4 3 3" xfId="27295" xr:uid="{00000000-0005-0000-0000-0000D7500000}"/>
    <cellStyle name="Normal 4 2 6 2 3 4 4" xfId="19893" xr:uid="{00000000-0005-0000-0000-0000D8500000}"/>
    <cellStyle name="Normal 4 2 6 2 3 4 5" xfId="34735" xr:uid="{00000000-0005-0000-0000-0000D9500000}"/>
    <cellStyle name="Normal 4 2 6 2 3 4 6" xfId="16907" xr:uid="{00000000-0005-0000-0000-0000DA500000}"/>
    <cellStyle name="Normal 4 2 6 2 3 5" xfId="4942" xr:uid="{00000000-0005-0000-0000-0000DB500000}"/>
    <cellStyle name="Normal 4 2 6 2 3 5 2" xfId="10977" xr:uid="{00000000-0005-0000-0000-0000DC500000}"/>
    <cellStyle name="Normal 4 2 6 2 3 5 2 2" xfId="42262" xr:uid="{00000000-0005-0000-0000-0000DD500000}"/>
    <cellStyle name="Normal 4 2 6 2 3 5 2 3" xfId="28852" xr:uid="{00000000-0005-0000-0000-0000DE500000}"/>
    <cellStyle name="Normal 4 2 6 2 3 5 3" xfId="22879" xr:uid="{00000000-0005-0000-0000-0000DF500000}"/>
    <cellStyle name="Normal 4 2 6 2 3 5 4" xfId="33305" xr:uid="{00000000-0005-0000-0000-0000E0500000}"/>
    <cellStyle name="Normal 4 2 6 2 3 5 5" xfId="15477" xr:uid="{00000000-0005-0000-0000-0000E1500000}"/>
    <cellStyle name="Normal 4 2 6 2 3 6" xfId="3386" xr:uid="{00000000-0005-0000-0000-0000E2500000}"/>
    <cellStyle name="Normal 4 2 6 2 3 6 2" xfId="36165" xr:uid="{00000000-0005-0000-0000-0000E3500000}"/>
    <cellStyle name="Normal 4 2 6 2 3 6 3" xfId="21323" xr:uid="{00000000-0005-0000-0000-0000E4500000}"/>
    <cellStyle name="Normal 4 2 6 2 3 7" xfId="7929" xr:uid="{00000000-0005-0000-0000-0000E5500000}"/>
    <cellStyle name="Normal 4 2 6 2 3 7 2" xfId="39275" xr:uid="{00000000-0005-0000-0000-0000E6500000}"/>
    <cellStyle name="Normal 4 2 6 2 3 7 3" xfId="25865" xr:uid="{00000000-0005-0000-0000-0000E7500000}"/>
    <cellStyle name="Normal 4 2 6 2 3 8" xfId="18463" xr:uid="{00000000-0005-0000-0000-0000E8500000}"/>
    <cellStyle name="Normal 4 2 6 2 3 9" xfId="31749" xr:uid="{00000000-0005-0000-0000-0000E9500000}"/>
    <cellStyle name="Normal 4 2 6 2 4" xfId="607" xr:uid="{00000000-0005-0000-0000-0000EA500000}"/>
    <cellStyle name="Normal 4 2 6 2 4 10" xfId="14047" xr:uid="{00000000-0005-0000-0000-0000EB500000}"/>
    <cellStyle name="Normal 4 2 6 2 4 2" xfId="1041" xr:uid="{00000000-0005-0000-0000-0000EC500000}"/>
    <cellStyle name="Normal 4 2 6 2 4 2 2" xfId="3077" xr:uid="{00000000-0005-0000-0000-0000ED500000}"/>
    <cellStyle name="Normal 4 2 6 2 4 2 2 2" xfId="7494" xr:uid="{00000000-0005-0000-0000-0000EE500000}"/>
    <cellStyle name="Normal 4 2 6 2 4 2 2 2 2" xfId="13527" xr:uid="{00000000-0005-0000-0000-0000EF500000}"/>
    <cellStyle name="Normal 4 2 6 2 4 2 2 2 2 2" xfId="44812" xr:uid="{00000000-0005-0000-0000-0000F0500000}"/>
    <cellStyle name="Normal 4 2 6 2 4 2 2 2 2 3" xfId="31402" xr:uid="{00000000-0005-0000-0000-0000F1500000}"/>
    <cellStyle name="Normal 4 2 6 2 4 2 2 2 3" xfId="38840" xr:uid="{00000000-0005-0000-0000-0000F2500000}"/>
    <cellStyle name="Normal 4 2 6 2 4 2 2 2 4" xfId="25430" xr:uid="{00000000-0005-0000-0000-0000F3500000}"/>
    <cellStyle name="Normal 4 2 6 2 4 2 2 3" xfId="10480" xr:uid="{00000000-0005-0000-0000-0000F4500000}"/>
    <cellStyle name="Normal 4 2 6 2 4 2 2 3 2" xfId="41826" xr:uid="{00000000-0005-0000-0000-0000F5500000}"/>
    <cellStyle name="Normal 4 2 6 2 4 2 2 3 3" xfId="28416" xr:uid="{00000000-0005-0000-0000-0000F6500000}"/>
    <cellStyle name="Normal 4 2 6 2 4 2 2 4" xfId="21014" xr:uid="{00000000-0005-0000-0000-0000F7500000}"/>
    <cellStyle name="Normal 4 2 6 2 4 2 2 5" xfId="35856" xr:uid="{00000000-0005-0000-0000-0000F8500000}"/>
    <cellStyle name="Normal 4 2 6 2 4 2 2 6" xfId="18028" xr:uid="{00000000-0005-0000-0000-0000F9500000}"/>
    <cellStyle name="Normal 4 2 6 2 4 2 3" xfId="5502" xr:uid="{00000000-0005-0000-0000-0000FA500000}"/>
    <cellStyle name="Normal 4 2 6 2 4 2 3 2" xfId="11536" xr:uid="{00000000-0005-0000-0000-0000FB500000}"/>
    <cellStyle name="Normal 4 2 6 2 4 2 3 2 2" xfId="42821" xr:uid="{00000000-0005-0000-0000-0000FC500000}"/>
    <cellStyle name="Normal 4 2 6 2 4 2 3 2 3" xfId="29411" xr:uid="{00000000-0005-0000-0000-0000FD500000}"/>
    <cellStyle name="Normal 4 2 6 2 4 2 3 3" xfId="23439" xr:uid="{00000000-0005-0000-0000-0000FE500000}"/>
    <cellStyle name="Normal 4 2 6 2 4 2 3 4" xfId="33865" xr:uid="{00000000-0005-0000-0000-0000FF500000}"/>
    <cellStyle name="Normal 4 2 6 2 4 2 3 5" xfId="16037" xr:uid="{00000000-0005-0000-0000-000000510000}"/>
    <cellStyle name="Normal 4 2 6 2 4 2 4" xfId="4507" xr:uid="{00000000-0005-0000-0000-000001510000}"/>
    <cellStyle name="Normal 4 2 6 2 4 2 4 2" xfId="37286" xr:uid="{00000000-0005-0000-0000-000002510000}"/>
    <cellStyle name="Normal 4 2 6 2 4 2 4 3" xfId="22444" xr:uid="{00000000-0005-0000-0000-000003510000}"/>
    <cellStyle name="Normal 4 2 6 2 4 2 5" xfId="8489" xr:uid="{00000000-0005-0000-0000-000004510000}"/>
    <cellStyle name="Normal 4 2 6 2 4 2 5 2" xfId="39835" xr:uid="{00000000-0005-0000-0000-000005510000}"/>
    <cellStyle name="Normal 4 2 6 2 4 2 5 3" xfId="26425" xr:uid="{00000000-0005-0000-0000-000006510000}"/>
    <cellStyle name="Normal 4 2 6 2 4 2 6" xfId="19023" xr:uid="{00000000-0005-0000-0000-000007510000}"/>
    <cellStyle name="Normal 4 2 6 2 4 2 7" xfId="32870" xr:uid="{00000000-0005-0000-0000-000008510000}"/>
    <cellStyle name="Normal 4 2 6 2 4 2 8" xfId="15042" xr:uid="{00000000-0005-0000-0000-000009510000}"/>
    <cellStyle name="Normal 4 2 6 2 4 3" xfId="1646" xr:uid="{00000000-0005-0000-0000-00000A510000}"/>
    <cellStyle name="Normal 4 2 6 2 4 3 2" xfId="2643" xr:uid="{00000000-0005-0000-0000-00000B510000}"/>
    <cellStyle name="Normal 4 2 6 2 4 3 2 2" xfId="7060" xr:uid="{00000000-0005-0000-0000-00000C510000}"/>
    <cellStyle name="Normal 4 2 6 2 4 3 2 2 2" xfId="13093" xr:uid="{00000000-0005-0000-0000-00000D510000}"/>
    <cellStyle name="Normal 4 2 6 2 4 3 2 2 2 2" xfId="44378" xr:uid="{00000000-0005-0000-0000-00000E510000}"/>
    <cellStyle name="Normal 4 2 6 2 4 3 2 2 2 3" xfId="30968" xr:uid="{00000000-0005-0000-0000-00000F510000}"/>
    <cellStyle name="Normal 4 2 6 2 4 3 2 2 3" xfId="38406" xr:uid="{00000000-0005-0000-0000-000010510000}"/>
    <cellStyle name="Normal 4 2 6 2 4 3 2 2 4" xfId="24996" xr:uid="{00000000-0005-0000-0000-000011510000}"/>
    <cellStyle name="Normal 4 2 6 2 4 3 2 3" xfId="10046" xr:uid="{00000000-0005-0000-0000-000012510000}"/>
    <cellStyle name="Normal 4 2 6 2 4 3 2 3 2" xfId="41392" xr:uid="{00000000-0005-0000-0000-000013510000}"/>
    <cellStyle name="Normal 4 2 6 2 4 3 2 3 3" xfId="27982" xr:uid="{00000000-0005-0000-0000-000014510000}"/>
    <cellStyle name="Normal 4 2 6 2 4 3 2 4" xfId="20580" xr:uid="{00000000-0005-0000-0000-000015510000}"/>
    <cellStyle name="Normal 4 2 6 2 4 3 2 5" xfId="35422" xr:uid="{00000000-0005-0000-0000-000016510000}"/>
    <cellStyle name="Normal 4 2 6 2 4 3 2 6" xfId="17594" xr:uid="{00000000-0005-0000-0000-000017510000}"/>
    <cellStyle name="Normal 4 2 6 2 4 3 3" xfId="6064" xr:uid="{00000000-0005-0000-0000-000018510000}"/>
    <cellStyle name="Normal 4 2 6 2 4 3 3 2" xfId="12097" xr:uid="{00000000-0005-0000-0000-000019510000}"/>
    <cellStyle name="Normal 4 2 6 2 4 3 3 2 2" xfId="43382" xr:uid="{00000000-0005-0000-0000-00001A510000}"/>
    <cellStyle name="Normal 4 2 6 2 4 3 3 2 3" xfId="29972" xr:uid="{00000000-0005-0000-0000-00001B510000}"/>
    <cellStyle name="Normal 4 2 6 2 4 3 3 3" xfId="24000" xr:uid="{00000000-0005-0000-0000-00001C510000}"/>
    <cellStyle name="Normal 4 2 6 2 4 3 3 4" xfId="34426" xr:uid="{00000000-0005-0000-0000-00001D510000}"/>
    <cellStyle name="Normal 4 2 6 2 4 3 3 5" xfId="16598" xr:uid="{00000000-0005-0000-0000-00001E510000}"/>
    <cellStyle name="Normal 4 2 6 2 4 3 4" xfId="4073" xr:uid="{00000000-0005-0000-0000-00001F510000}"/>
    <cellStyle name="Normal 4 2 6 2 4 3 4 2" xfId="36852" xr:uid="{00000000-0005-0000-0000-000020510000}"/>
    <cellStyle name="Normal 4 2 6 2 4 3 4 3" xfId="22010" xr:uid="{00000000-0005-0000-0000-000021510000}"/>
    <cellStyle name="Normal 4 2 6 2 4 3 5" xfId="9050" xr:uid="{00000000-0005-0000-0000-000022510000}"/>
    <cellStyle name="Normal 4 2 6 2 4 3 5 2" xfId="40396" xr:uid="{00000000-0005-0000-0000-000023510000}"/>
    <cellStyle name="Normal 4 2 6 2 4 3 5 3" xfId="26986" xr:uid="{00000000-0005-0000-0000-000024510000}"/>
    <cellStyle name="Normal 4 2 6 2 4 3 6" xfId="19584" xr:uid="{00000000-0005-0000-0000-000025510000}"/>
    <cellStyle name="Normal 4 2 6 2 4 3 7" xfId="32436" xr:uid="{00000000-0005-0000-0000-000026510000}"/>
    <cellStyle name="Normal 4 2 6 2 4 3 8" xfId="14608" xr:uid="{00000000-0005-0000-0000-000027510000}"/>
    <cellStyle name="Normal 4 2 6 2 4 4" xfId="2081" xr:uid="{00000000-0005-0000-0000-000028510000}"/>
    <cellStyle name="Normal 4 2 6 2 4 4 2" xfId="6499" xr:uid="{00000000-0005-0000-0000-000029510000}"/>
    <cellStyle name="Normal 4 2 6 2 4 4 2 2" xfId="12532" xr:uid="{00000000-0005-0000-0000-00002A510000}"/>
    <cellStyle name="Normal 4 2 6 2 4 4 2 2 2" xfId="43817" xr:uid="{00000000-0005-0000-0000-00002B510000}"/>
    <cellStyle name="Normal 4 2 6 2 4 4 2 2 3" xfId="30407" xr:uid="{00000000-0005-0000-0000-00002C510000}"/>
    <cellStyle name="Normal 4 2 6 2 4 4 2 3" xfId="37845" xr:uid="{00000000-0005-0000-0000-00002D510000}"/>
    <cellStyle name="Normal 4 2 6 2 4 4 2 4" xfId="24435" xr:uid="{00000000-0005-0000-0000-00002E510000}"/>
    <cellStyle name="Normal 4 2 6 2 4 4 3" xfId="9485" xr:uid="{00000000-0005-0000-0000-00002F510000}"/>
    <cellStyle name="Normal 4 2 6 2 4 4 3 2" xfId="40831" xr:uid="{00000000-0005-0000-0000-000030510000}"/>
    <cellStyle name="Normal 4 2 6 2 4 4 3 3" xfId="27421" xr:uid="{00000000-0005-0000-0000-000031510000}"/>
    <cellStyle name="Normal 4 2 6 2 4 4 4" xfId="20019" xr:uid="{00000000-0005-0000-0000-000032510000}"/>
    <cellStyle name="Normal 4 2 6 2 4 4 5" xfId="34861" xr:uid="{00000000-0005-0000-0000-000033510000}"/>
    <cellStyle name="Normal 4 2 6 2 4 4 6" xfId="17033" xr:uid="{00000000-0005-0000-0000-000034510000}"/>
    <cellStyle name="Normal 4 2 6 2 4 5" xfId="5068" xr:uid="{00000000-0005-0000-0000-000035510000}"/>
    <cellStyle name="Normal 4 2 6 2 4 5 2" xfId="11103" xr:uid="{00000000-0005-0000-0000-000036510000}"/>
    <cellStyle name="Normal 4 2 6 2 4 5 2 2" xfId="42388" xr:uid="{00000000-0005-0000-0000-000037510000}"/>
    <cellStyle name="Normal 4 2 6 2 4 5 2 3" xfId="28978" xr:uid="{00000000-0005-0000-0000-000038510000}"/>
    <cellStyle name="Normal 4 2 6 2 4 5 3" xfId="23005" xr:uid="{00000000-0005-0000-0000-000039510000}"/>
    <cellStyle name="Normal 4 2 6 2 4 5 4" xfId="33431" xr:uid="{00000000-0005-0000-0000-00003A510000}"/>
    <cellStyle name="Normal 4 2 6 2 4 5 5" xfId="15603" xr:uid="{00000000-0005-0000-0000-00003B510000}"/>
    <cellStyle name="Normal 4 2 6 2 4 6" xfId="3512" xr:uid="{00000000-0005-0000-0000-00003C510000}"/>
    <cellStyle name="Normal 4 2 6 2 4 6 2" xfId="36291" xr:uid="{00000000-0005-0000-0000-00003D510000}"/>
    <cellStyle name="Normal 4 2 6 2 4 6 3" xfId="21449" xr:uid="{00000000-0005-0000-0000-00003E510000}"/>
    <cellStyle name="Normal 4 2 6 2 4 7" xfId="8055" xr:uid="{00000000-0005-0000-0000-00003F510000}"/>
    <cellStyle name="Normal 4 2 6 2 4 7 2" xfId="39401" xr:uid="{00000000-0005-0000-0000-000040510000}"/>
    <cellStyle name="Normal 4 2 6 2 4 7 3" xfId="25991" xr:uid="{00000000-0005-0000-0000-000041510000}"/>
    <cellStyle name="Normal 4 2 6 2 4 8" xfId="18589" xr:uid="{00000000-0005-0000-0000-000042510000}"/>
    <cellStyle name="Normal 4 2 6 2 4 9" xfId="31875" xr:uid="{00000000-0005-0000-0000-000043510000}"/>
    <cellStyle name="Normal 4 2 6 2 5" xfId="259" xr:uid="{00000000-0005-0000-0000-000044510000}"/>
    <cellStyle name="Normal 4 2 6 2 5 2" xfId="1314" xr:uid="{00000000-0005-0000-0000-000045510000}"/>
    <cellStyle name="Normal 4 2 6 2 5 2 2" xfId="5732" xr:uid="{00000000-0005-0000-0000-000046510000}"/>
    <cellStyle name="Normal 4 2 6 2 5 2 2 2" xfId="11765" xr:uid="{00000000-0005-0000-0000-000047510000}"/>
    <cellStyle name="Normal 4 2 6 2 5 2 2 2 2" xfId="43050" xr:uid="{00000000-0005-0000-0000-000048510000}"/>
    <cellStyle name="Normal 4 2 6 2 5 2 2 2 3" xfId="29640" xr:uid="{00000000-0005-0000-0000-000049510000}"/>
    <cellStyle name="Normal 4 2 6 2 5 2 2 3" xfId="37389" xr:uid="{00000000-0005-0000-0000-00004A510000}"/>
    <cellStyle name="Normal 4 2 6 2 5 2 2 4" xfId="23668" xr:uid="{00000000-0005-0000-0000-00004B510000}"/>
    <cellStyle name="Normal 4 2 6 2 5 2 3" xfId="8718" xr:uid="{00000000-0005-0000-0000-00004C510000}"/>
    <cellStyle name="Normal 4 2 6 2 5 2 3 2" xfId="40064" xr:uid="{00000000-0005-0000-0000-00004D510000}"/>
    <cellStyle name="Normal 4 2 6 2 5 2 3 3" xfId="26654" xr:uid="{00000000-0005-0000-0000-00004E510000}"/>
    <cellStyle name="Normal 4 2 6 2 5 2 4" xfId="19252" xr:uid="{00000000-0005-0000-0000-00004F510000}"/>
    <cellStyle name="Normal 4 2 6 2 5 2 5" xfId="34094" xr:uid="{00000000-0005-0000-0000-000050510000}"/>
    <cellStyle name="Normal 4 2 6 2 5 2 6" xfId="16266" xr:uid="{00000000-0005-0000-0000-000051510000}"/>
    <cellStyle name="Normal 4 2 6 2 5 3" xfId="2311" xr:uid="{00000000-0005-0000-0000-000052510000}"/>
    <cellStyle name="Normal 4 2 6 2 5 3 2" xfId="6728" xr:uid="{00000000-0005-0000-0000-000053510000}"/>
    <cellStyle name="Normal 4 2 6 2 5 3 2 2" xfId="12761" xr:uid="{00000000-0005-0000-0000-000054510000}"/>
    <cellStyle name="Normal 4 2 6 2 5 3 2 2 2" xfId="44046" xr:uid="{00000000-0005-0000-0000-000055510000}"/>
    <cellStyle name="Normal 4 2 6 2 5 3 2 2 3" xfId="30636" xr:uid="{00000000-0005-0000-0000-000056510000}"/>
    <cellStyle name="Normal 4 2 6 2 5 3 2 3" xfId="38074" xr:uid="{00000000-0005-0000-0000-000057510000}"/>
    <cellStyle name="Normal 4 2 6 2 5 3 2 4" xfId="24664" xr:uid="{00000000-0005-0000-0000-000058510000}"/>
    <cellStyle name="Normal 4 2 6 2 5 3 3" xfId="9714" xr:uid="{00000000-0005-0000-0000-000059510000}"/>
    <cellStyle name="Normal 4 2 6 2 5 3 3 2" xfId="41060" xr:uid="{00000000-0005-0000-0000-00005A510000}"/>
    <cellStyle name="Normal 4 2 6 2 5 3 3 3" xfId="27650" xr:uid="{00000000-0005-0000-0000-00005B510000}"/>
    <cellStyle name="Normal 4 2 6 2 5 3 4" xfId="20248" xr:uid="{00000000-0005-0000-0000-00005C510000}"/>
    <cellStyle name="Normal 4 2 6 2 5 3 5" xfId="35090" xr:uid="{00000000-0005-0000-0000-00005D510000}"/>
    <cellStyle name="Normal 4 2 6 2 5 3 6" xfId="17262" xr:uid="{00000000-0005-0000-0000-00005E510000}"/>
    <cellStyle name="Normal 4 2 6 2 5 4" xfId="4736" xr:uid="{00000000-0005-0000-0000-00005F510000}"/>
    <cellStyle name="Normal 4 2 6 2 5 4 2" xfId="10770" xr:uid="{00000000-0005-0000-0000-000060510000}"/>
    <cellStyle name="Normal 4 2 6 2 5 4 2 2" xfId="42057" xr:uid="{00000000-0005-0000-0000-000061510000}"/>
    <cellStyle name="Normal 4 2 6 2 5 4 2 3" xfId="28647" xr:uid="{00000000-0005-0000-0000-000062510000}"/>
    <cellStyle name="Normal 4 2 6 2 5 4 3" xfId="22673" xr:uid="{00000000-0005-0000-0000-000063510000}"/>
    <cellStyle name="Normal 4 2 6 2 5 4 4" xfId="33099" xr:uid="{00000000-0005-0000-0000-000064510000}"/>
    <cellStyle name="Normal 4 2 6 2 5 4 5" xfId="15271" xr:uid="{00000000-0005-0000-0000-000065510000}"/>
    <cellStyle name="Normal 4 2 6 2 5 5" xfId="3741" xr:uid="{00000000-0005-0000-0000-000066510000}"/>
    <cellStyle name="Normal 4 2 6 2 5 5 2" xfId="36520" xr:uid="{00000000-0005-0000-0000-000067510000}"/>
    <cellStyle name="Normal 4 2 6 2 5 5 3" xfId="21678" xr:uid="{00000000-0005-0000-0000-000068510000}"/>
    <cellStyle name="Normal 4 2 6 2 5 6" xfId="7723" xr:uid="{00000000-0005-0000-0000-000069510000}"/>
    <cellStyle name="Normal 4 2 6 2 5 6 2" xfId="39069" xr:uid="{00000000-0005-0000-0000-00006A510000}"/>
    <cellStyle name="Normal 4 2 6 2 5 6 3" xfId="25659" xr:uid="{00000000-0005-0000-0000-00006B510000}"/>
    <cellStyle name="Normal 4 2 6 2 5 7" xfId="18257" xr:uid="{00000000-0005-0000-0000-00006C510000}"/>
    <cellStyle name="Normal 4 2 6 2 5 8" xfId="32104" xr:uid="{00000000-0005-0000-0000-00006D510000}"/>
    <cellStyle name="Normal 4 2 6 2 5 9" xfId="14276" xr:uid="{00000000-0005-0000-0000-00006E510000}"/>
    <cellStyle name="Normal 4 2 6 2 6" xfId="709" xr:uid="{00000000-0005-0000-0000-00006F510000}"/>
    <cellStyle name="Normal 4 2 6 2 6 2" xfId="2745" xr:uid="{00000000-0005-0000-0000-000070510000}"/>
    <cellStyle name="Normal 4 2 6 2 6 2 2" xfId="7162" xr:uid="{00000000-0005-0000-0000-000071510000}"/>
    <cellStyle name="Normal 4 2 6 2 6 2 2 2" xfId="13195" xr:uid="{00000000-0005-0000-0000-000072510000}"/>
    <cellStyle name="Normal 4 2 6 2 6 2 2 2 2" xfId="44480" xr:uid="{00000000-0005-0000-0000-000073510000}"/>
    <cellStyle name="Normal 4 2 6 2 6 2 2 2 3" xfId="31070" xr:uid="{00000000-0005-0000-0000-000074510000}"/>
    <cellStyle name="Normal 4 2 6 2 6 2 2 3" xfId="38508" xr:uid="{00000000-0005-0000-0000-000075510000}"/>
    <cellStyle name="Normal 4 2 6 2 6 2 2 4" xfId="25098" xr:uid="{00000000-0005-0000-0000-000076510000}"/>
    <cellStyle name="Normal 4 2 6 2 6 2 3" xfId="10148" xr:uid="{00000000-0005-0000-0000-000077510000}"/>
    <cellStyle name="Normal 4 2 6 2 6 2 3 2" xfId="41494" xr:uid="{00000000-0005-0000-0000-000078510000}"/>
    <cellStyle name="Normal 4 2 6 2 6 2 3 3" xfId="28084" xr:uid="{00000000-0005-0000-0000-000079510000}"/>
    <cellStyle name="Normal 4 2 6 2 6 2 4" xfId="20682" xr:uid="{00000000-0005-0000-0000-00007A510000}"/>
    <cellStyle name="Normal 4 2 6 2 6 2 5" xfId="35524" xr:uid="{00000000-0005-0000-0000-00007B510000}"/>
    <cellStyle name="Normal 4 2 6 2 6 2 6" xfId="17696" xr:uid="{00000000-0005-0000-0000-00007C510000}"/>
    <cellStyle name="Normal 4 2 6 2 6 3" xfId="5170" xr:uid="{00000000-0005-0000-0000-00007D510000}"/>
    <cellStyle name="Normal 4 2 6 2 6 3 2" xfId="11205" xr:uid="{00000000-0005-0000-0000-00007E510000}"/>
    <cellStyle name="Normal 4 2 6 2 6 3 2 2" xfId="42490" xr:uid="{00000000-0005-0000-0000-00007F510000}"/>
    <cellStyle name="Normal 4 2 6 2 6 3 2 3" xfId="29080" xr:uid="{00000000-0005-0000-0000-000080510000}"/>
    <cellStyle name="Normal 4 2 6 2 6 3 3" xfId="23107" xr:uid="{00000000-0005-0000-0000-000081510000}"/>
    <cellStyle name="Normal 4 2 6 2 6 3 4" xfId="33533" xr:uid="{00000000-0005-0000-0000-000082510000}"/>
    <cellStyle name="Normal 4 2 6 2 6 3 5" xfId="15705" xr:uid="{00000000-0005-0000-0000-000083510000}"/>
    <cellStyle name="Normal 4 2 6 2 6 4" xfId="4175" xr:uid="{00000000-0005-0000-0000-000084510000}"/>
    <cellStyle name="Normal 4 2 6 2 6 4 2" xfId="36954" xr:uid="{00000000-0005-0000-0000-000085510000}"/>
    <cellStyle name="Normal 4 2 6 2 6 4 3" xfId="22112" xr:uid="{00000000-0005-0000-0000-000086510000}"/>
    <cellStyle name="Normal 4 2 6 2 6 5" xfId="8157" xr:uid="{00000000-0005-0000-0000-000087510000}"/>
    <cellStyle name="Normal 4 2 6 2 6 5 2" xfId="39503" xr:uid="{00000000-0005-0000-0000-000088510000}"/>
    <cellStyle name="Normal 4 2 6 2 6 5 3" xfId="26093" xr:uid="{00000000-0005-0000-0000-000089510000}"/>
    <cellStyle name="Normal 4 2 6 2 6 6" xfId="18691" xr:uid="{00000000-0005-0000-0000-00008A510000}"/>
    <cellStyle name="Normal 4 2 6 2 6 7" xfId="32538" xr:uid="{00000000-0005-0000-0000-00008B510000}"/>
    <cellStyle name="Normal 4 2 6 2 6 8" xfId="14710" xr:uid="{00000000-0005-0000-0000-00008C510000}"/>
    <cellStyle name="Normal 4 2 6 2 7" xfId="1212" xr:uid="{00000000-0005-0000-0000-00008D510000}"/>
    <cellStyle name="Normal 4 2 6 2 7 2" xfId="2209" xr:uid="{00000000-0005-0000-0000-00008E510000}"/>
    <cellStyle name="Normal 4 2 6 2 7 2 2" xfId="6626" xr:uid="{00000000-0005-0000-0000-00008F510000}"/>
    <cellStyle name="Normal 4 2 6 2 7 2 2 2" xfId="12659" xr:uid="{00000000-0005-0000-0000-000090510000}"/>
    <cellStyle name="Normal 4 2 6 2 7 2 2 2 2" xfId="43944" xr:uid="{00000000-0005-0000-0000-000091510000}"/>
    <cellStyle name="Normal 4 2 6 2 7 2 2 2 3" xfId="30534" xr:uid="{00000000-0005-0000-0000-000092510000}"/>
    <cellStyle name="Normal 4 2 6 2 7 2 2 3" xfId="37972" xr:uid="{00000000-0005-0000-0000-000093510000}"/>
    <cellStyle name="Normal 4 2 6 2 7 2 2 4" xfId="24562" xr:uid="{00000000-0005-0000-0000-000094510000}"/>
    <cellStyle name="Normal 4 2 6 2 7 2 3" xfId="9612" xr:uid="{00000000-0005-0000-0000-000095510000}"/>
    <cellStyle name="Normal 4 2 6 2 7 2 3 2" xfId="40958" xr:uid="{00000000-0005-0000-0000-000096510000}"/>
    <cellStyle name="Normal 4 2 6 2 7 2 3 3" xfId="27548" xr:uid="{00000000-0005-0000-0000-000097510000}"/>
    <cellStyle name="Normal 4 2 6 2 7 2 4" xfId="20146" xr:uid="{00000000-0005-0000-0000-000098510000}"/>
    <cellStyle name="Normal 4 2 6 2 7 2 5" xfId="34988" xr:uid="{00000000-0005-0000-0000-000099510000}"/>
    <cellStyle name="Normal 4 2 6 2 7 2 6" xfId="17160" xr:uid="{00000000-0005-0000-0000-00009A510000}"/>
    <cellStyle name="Normal 4 2 6 2 7 3" xfId="5630" xr:uid="{00000000-0005-0000-0000-00009B510000}"/>
    <cellStyle name="Normal 4 2 6 2 7 3 2" xfId="11663" xr:uid="{00000000-0005-0000-0000-00009C510000}"/>
    <cellStyle name="Normal 4 2 6 2 7 3 2 2" xfId="42948" xr:uid="{00000000-0005-0000-0000-00009D510000}"/>
    <cellStyle name="Normal 4 2 6 2 7 3 2 3" xfId="29538" xr:uid="{00000000-0005-0000-0000-00009E510000}"/>
    <cellStyle name="Normal 4 2 6 2 7 3 3" xfId="23566" xr:uid="{00000000-0005-0000-0000-00009F510000}"/>
    <cellStyle name="Normal 4 2 6 2 7 3 4" xfId="33992" xr:uid="{00000000-0005-0000-0000-0000A0510000}"/>
    <cellStyle name="Normal 4 2 6 2 7 3 5" xfId="16164" xr:uid="{00000000-0005-0000-0000-0000A1510000}"/>
    <cellStyle name="Normal 4 2 6 2 7 4" xfId="3639" xr:uid="{00000000-0005-0000-0000-0000A2510000}"/>
    <cellStyle name="Normal 4 2 6 2 7 4 2" xfId="36418" xr:uid="{00000000-0005-0000-0000-0000A3510000}"/>
    <cellStyle name="Normal 4 2 6 2 7 4 3" xfId="21576" xr:uid="{00000000-0005-0000-0000-0000A4510000}"/>
    <cellStyle name="Normal 4 2 6 2 7 5" xfId="8616" xr:uid="{00000000-0005-0000-0000-0000A5510000}"/>
    <cellStyle name="Normal 4 2 6 2 7 5 2" xfId="39962" xr:uid="{00000000-0005-0000-0000-0000A6510000}"/>
    <cellStyle name="Normal 4 2 6 2 7 5 3" xfId="26552" xr:uid="{00000000-0005-0000-0000-0000A7510000}"/>
    <cellStyle name="Normal 4 2 6 2 7 6" xfId="19150" xr:uid="{00000000-0005-0000-0000-0000A8510000}"/>
    <cellStyle name="Normal 4 2 6 2 7 7" xfId="32002" xr:uid="{00000000-0005-0000-0000-0000A9510000}"/>
    <cellStyle name="Normal 4 2 6 2 7 8" xfId="14174" xr:uid="{00000000-0005-0000-0000-0000AA510000}"/>
    <cellStyle name="Normal 4 2 6 2 8" xfId="1749" xr:uid="{00000000-0005-0000-0000-0000AB510000}"/>
    <cellStyle name="Normal 4 2 6 2 8 2" xfId="6167" xr:uid="{00000000-0005-0000-0000-0000AC510000}"/>
    <cellStyle name="Normal 4 2 6 2 8 2 2" xfId="12200" xr:uid="{00000000-0005-0000-0000-0000AD510000}"/>
    <cellStyle name="Normal 4 2 6 2 8 2 2 2" xfId="43485" xr:uid="{00000000-0005-0000-0000-0000AE510000}"/>
    <cellStyle name="Normal 4 2 6 2 8 2 2 3" xfId="30075" xr:uid="{00000000-0005-0000-0000-0000AF510000}"/>
    <cellStyle name="Normal 4 2 6 2 8 2 3" xfId="37513" xr:uid="{00000000-0005-0000-0000-0000B0510000}"/>
    <cellStyle name="Normal 4 2 6 2 8 2 4" xfId="24103" xr:uid="{00000000-0005-0000-0000-0000B1510000}"/>
    <cellStyle name="Normal 4 2 6 2 8 3" xfId="9153" xr:uid="{00000000-0005-0000-0000-0000B2510000}"/>
    <cellStyle name="Normal 4 2 6 2 8 3 2" xfId="40499" xr:uid="{00000000-0005-0000-0000-0000B3510000}"/>
    <cellStyle name="Normal 4 2 6 2 8 3 3" xfId="27089" xr:uid="{00000000-0005-0000-0000-0000B4510000}"/>
    <cellStyle name="Normal 4 2 6 2 8 4" xfId="19687" xr:uid="{00000000-0005-0000-0000-0000B5510000}"/>
    <cellStyle name="Normal 4 2 6 2 8 5" xfId="34529" xr:uid="{00000000-0005-0000-0000-0000B6510000}"/>
    <cellStyle name="Normal 4 2 6 2 8 6" xfId="16701" xr:uid="{00000000-0005-0000-0000-0000B7510000}"/>
    <cellStyle name="Normal 4 2 6 2 9" xfId="4634" xr:uid="{00000000-0005-0000-0000-0000B8510000}"/>
    <cellStyle name="Normal 4 2 6 2 9 2" xfId="10668" xr:uid="{00000000-0005-0000-0000-0000B9510000}"/>
    <cellStyle name="Normal 4 2 6 2 9 2 2" xfId="41955" xr:uid="{00000000-0005-0000-0000-0000BA510000}"/>
    <cellStyle name="Normal 4 2 6 2 9 2 3" xfId="28545" xr:uid="{00000000-0005-0000-0000-0000BB510000}"/>
    <cellStyle name="Normal 4 2 6 2 9 3" xfId="22571" xr:uid="{00000000-0005-0000-0000-0000BC510000}"/>
    <cellStyle name="Normal 4 2 6 2 9 4" xfId="32997" xr:uid="{00000000-0005-0000-0000-0000BD510000}"/>
    <cellStyle name="Normal 4 2 6 2 9 5" xfId="15169" xr:uid="{00000000-0005-0000-0000-0000BE510000}"/>
    <cellStyle name="Normal 4 2 6 3" xfId="181" xr:uid="{00000000-0005-0000-0000-0000BF510000}"/>
    <cellStyle name="Normal 4 2 6 3 10" xfId="3204" xr:uid="{00000000-0005-0000-0000-0000C0510000}"/>
    <cellStyle name="Normal 4 2 6 3 10 2" xfId="35983" xr:uid="{00000000-0005-0000-0000-0000C1510000}"/>
    <cellStyle name="Normal 4 2 6 3 10 3" xfId="21141" xr:uid="{00000000-0005-0000-0000-0000C2510000}"/>
    <cellStyle name="Normal 4 2 6 3 11" xfId="7645" xr:uid="{00000000-0005-0000-0000-0000C3510000}"/>
    <cellStyle name="Normal 4 2 6 3 11 2" xfId="38991" xr:uid="{00000000-0005-0000-0000-0000C4510000}"/>
    <cellStyle name="Normal 4 2 6 3 11 3" xfId="25581" xr:uid="{00000000-0005-0000-0000-0000C5510000}"/>
    <cellStyle name="Normal 4 2 6 3 12" xfId="18179" xr:uid="{00000000-0005-0000-0000-0000C6510000}"/>
    <cellStyle name="Normal 4 2 6 3 13" xfId="31567" xr:uid="{00000000-0005-0000-0000-0000C7510000}"/>
    <cellStyle name="Normal 4 2 6 3 14" xfId="13739" xr:uid="{00000000-0005-0000-0000-0000C8510000}"/>
    <cellStyle name="Normal 4 2 6 3 2" xfId="403" xr:uid="{00000000-0005-0000-0000-0000C9510000}"/>
    <cellStyle name="Normal 4 2 6 3 2 10" xfId="13843" xr:uid="{00000000-0005-0000-0000-0000CA510000}"/>
    <cellStyle name="Normal 4 2 6 3 2 2" xfId="837" xr:uid="{00000000-0005-0000-0000-0000CB510000}"/>
    <cellStyle name="Normal 4 2 6 3 2 2 2" xfId="2873" xr:uid="{00000000-0005-0000-0000-0000CC510000}"/>
    <cellStyle name="Normal 4 2 6 3 2 2 2 2" xfId="7290" xr:uid="{00000000-0005-0000-0000-0000CD510000}"/>
    <cellStyle name="Normal 4 2 6 3 2 2 2 2 2" xfId="13323" xr:uid="{00000000-0005-0000-0000-0000CE510000}"/>
    <cellStyle name="Normal 4 2 6 3 2 2 2 2 2 2" xfId="44608" xr:uid="{00000000-0005-0000-0000-0000CF510000}"/>
    <cellStyle name="Normal 4 2 6 3 2 2 2 2 2 3" xfId="31198" xr:uid="{00000000-0005-0000-0000-0000D0510000}"/>
    <cellStyle name="Normal 4 2 6 3 2 2 2 2 3" xfId="38636" xr:uid="{00000000-0005-0000-0000-0000D1510000}"/>
    <cellStyle name="Normal 4 2 6 3 2 2 2 2 4" xfId="25226" xr:uid="{00000000-0005-0000-0000-0000D2510000}"/>
    <cellStyle name="Normal 4 2 6 3 2 2 2 3" xfId="10276" xr:uid="{00000000-0005-0000-0000-0000D3510000}"/>
    <cellStyle name="Normal 4 2 6 3 2 2 2 3 2" xfId="41622" xr:uid="{00000000-0005-0000-0000-0000D4510000}"/>
    <cellStyle name="Normal 4 2 6 3 2 2 2 3 3" xfId="28212" xr:uid="{00000000-0005-0000-0000-0000D5510000}"/>
    <cellStyle name="Normal 4 2 6 3 2 2 2 4" xfId="20810" xr:uid="{00000000-0005-0000-0000-0000D6510000}"/>
    <cellStyle name="Normal 4 2 6 3 2 2 2 5" xfId="35652" xr:uid="{00000000-0005-0000-0000-0000D7510000}"/>
    <cellStyle name="Normal 4 2 6 3 2 2 2 6" xfId="17824" xr:uid="{00000000-0005-0000-0000-0000D8510000}"/>
    <cellStyle name="Normal 4 2 6 3 2 2 3" xfId="5298" xr:uid="{00000000-0005-0000-0000-0000D9510000}"/>
    <cellStyle name="Normal 4 2 6 3 2 2 3 2" xfId="11332" xr:uid="{00000000-0005-0000-0000-0000DA510000}"/>
    <cellStyle name="Normal 4 2 6 3 2 2 3 2 2" xfId="42617" xr:uid="{00000000-0005-0000-0000-0000DB510000}"/>
    <cellStyle name="Normal 4 2 6 3 2 2 3 2 3" xfId="29207" xr:uid="{00000000-0005-0000-0000-0000DC510000}"/>
    <cellStyle name="Normal 4 2 6 3 2 2 3 3" xfId="23235" xr:uid="{00000000-0005-0000-0000-0000DD510000}"/>
    <cellStyle name="Normal 4 2 6 3 2 2 3 4" xfId="33661" xr:uid="{00000000-0005-0000-0000-0000DE510000}"/>
    <cellStyle name="Normal 4 2 6 3 2 2 3 5" xfId="15833" xr:uid="{00000000-0005-0000-0000-0000DF510000}"/>
    <cellStyle name="Normal 4 2 6 3 2 2 4" xfId="4303" xr:uid="{00000000-0005-0000-0000-0000E0510000}"/>
    <cellStyle name="Normal 4 2 6 3 2 2 4 2" xfId="37082" xr:uid="{00000000-0005-0000-0000-0000E1510000}"/>
    <cellStyle name="Normal 4 2 6 3 2 2 4 3" xfId="22240" xr:uid="{00000000-0005-0000-0000-0000E2510000}"/>
    <cellStyle name="Normal 4 2 6 3 2 2 5" xfId="8285" xr:uid="{00000000-0005-0000-0000-0000E3510000}"/>
    <cellStyle name="Normal 4 2 6 3 2 2 5 2" xfId="39631" xr:uid="{00000000-0005-0000-0000-0000E4510000}"/>
    <cellStyle name="Normal 4 2 6 3 2 2 5 3" xfId="26221" xr:uid="{00000000-0005-0000-0000-0000E5510000}"/>
    <cellStyle name="Normal 4 2 6 3 2 2 6" xfId="18819" xr:uid="{00000000-0005-0000-0000-0000E6510000}"/>
    <cellStyle name="Normal 4 2 6 3 2 2 7" xfId="32666" xr:uid="{00000000-0005-0000-0000-0000E7510000}"/>
    <cellStyle name="Normal 4 2 6 3 2 2 8" xfId="14838" xr:uid="{00000000-0005-0000-0000-0000E8510000}"/>
    <cellStyle name="Normal 4 2 6 3 2 3" xfId="1442" xr:uid="{00000000-0005-0000-0000-0000E9510000}"/>
    <cellStyle name="Normal 4 2 6 3 2 3 2" xfId="2439" xr:uid="{00000000-0005-0000-0000-0000EA510000}"/>
    <cellStyle name="Normal 4 2 6 3 2 3 2 2" xfId="6856" xr:uid="{00000000-0005-0000-0000-0000EB510000}"/>
    <cellStyle name="Normal 4 2 6 3 2 3 2 2 2" xfId="12889" xr:uid="{00000000-0005-0000-0000-0000EC510000}"/>
    <cellStyle name="Normal 4 2 6 3 2 3 2 2 2 2" xfId="44174" xr:uid="{00000000-0005-0000-0000-0000ED510000}"/>
    <cellStyle name="Normal 4 2 6 3 2 3 2 2 2 3" xfId="30764" xr:uid="{00000000-0005-0000-0000-0000EE510000}"/>
    <cellStyle name="Normal 4 2 6 3 2 3 2 2 3" xfId="38202" xr:uid="{00000000-0005-0000-0000-0000EF510000}"/>
    <cellStyle name="Normal 4 2 6 3 2 3 2 2 4" xfId="24792" xr:uid="{00000000-0005-0000-0000-0000F0510000}"/>
    <cellStyle name="Normal 4 2 6 3 2 3 2 3" xfId="9842" xr:uid="{00000000-0005-0000-0000-0000F1510000}"/>
    <cellStyle name="Normal 4 2 6 3 2 3 2 3 2" xfId="41188" xr:uid="{00000000-0005-0000-0000-0000F2510000}"/>
    <cellStyle name="Normal 4 2 6 3 2 3 2 3 3" xfId="27778" xr:uid="{00000000-0005-0000-0000-0000F3510000}"/>
    <cellStyle name="Normal 4 2 6 3 2 3 2 4" xfId="20376" xr:uid="{00000000-0005-0000-0000-0000F4510000}"/>
    <cellStyle name="Normal 4 2 6 3 2 3 2 5" xfId="35218" xr:uid="{00000000-0005-0000-0000-0000F5510000}"/>
    <cellStyle name="Normal 4 2 6 3 2 3 2 6" xfId="17390" xr:uid="{00000000-0005-0000-0000-0000F6510000}"/>
    <cellStyle name="Normal 4 2 6 3 2 3 3" xfId="5860" xr:uid="{00000000-0005-0000-0000-0000F7510000}"/>
    <cellStyle name="Normal 4 2 6 3 2 3 3 2" xfId="11893" xr:uid="{00000000-0005-0000-0000-0000F8510000}"/>
    <cellStyle name="Normal 4 2 6 3 2 3 3 2 2" xfId="43178" xr:uid="{00000000-0005-0000-0000-0000F9510000}"/>
    <cellStyle name="Normal 4 2 6 3 2 3 3 2 3" xfId="29768" xr:uid="{00000000-0005-0000-0000-0000FA510000}"/>
    <cellStyle name="Normal 4 2 6 3 2 3 3 3" xfId="23796" xr:uid="{00000000-0005-0000-0000-0000FB510000}"/>
    <cellStyle name="Normal 4 2 6 3 2 3 3 4" xfId="34222" xr:uid="{00000000-0005-0000-0000-0000FC510000}"/>
    <cellStyle name="Normal 4 2 6 3 2 3 3 5" xfId="16394" xr:uid="{00000000-0005-0000-0000-0000FD510000}"/>
    <cellStyle name="Normal 4 2 6 3 2 3 4" xfId="3869" xr:uid="{00000000-0005-0000-0000-0000FE510000}"/>
    <cellStyle name="Normal 4 2 6 3 2 3 4 2" xfId="36648" xr:uid="{00000000-0005-0000-0000-0000FF510000}"/>
    <cellStyle name="Normal 4 2 6 3 2 3 4 3" xfId="21806" xr:uid="{00000000-0005-0000-0000-000000520000}"/>
    <cellStyle name="Normal 4 2 6 3 2 3 5" xfId="8846" xr:uid="{00000000-0005-0000-0000-000001520000}"/>
    <cellStyle name="Normal 4 2 6 3 2 3 5 2" xfId="40192" xr:uid="{00000000-0005-0000-0000-000002520000}"/>
    <cellStyle name="Normal 4 2 6 3 2 3 5 3" xfId="26782" xr:uid="{00000000-0005-0000-0000-000003520000}"/>
    <cellStyle name="Normal 4 2 6 3 2 3 6" xfId="19380" xr:uid="{00000000-0005-0000-0000-000004520000}"/>
    <cellStyle name="Normal 4 2 6 3 2 3 7" xfId="32232" xr:uid="{00000000-0005-0000-0000-000005520000}"/>
    <cellStyle name="Normal 4 2 6 3 2 3 8" xfId="14404" xr:uid="{00000000-0005-0000-0000-000006520000}"/>
    <cellStyle name="Normal 4 2 6 3 2 4" xfId="1877" xr:uid="{00000000-0005-0000-0000-000007520000}"/>
    <cellStyle name="Normal 4 2 6 3 2 4 2" xfId="6295" xr:uid="{00000000-0005-0000-0000-000008520000}"/>
    <cellStyle name="Normal 4 2 6 3 2 4 2 2" xfId="12328" xr:uid="{00000000-0005-0000-0000-000009520000}"/>
    <cellStyle name="Normal 4 2 6 3 2 4 2 2 2" xfId="43613" xr:uid="{00000000-0005-0000-0000-00000A520000}"/>
    <cellStyle name="Normal 4 2 6 3 2 4 2 2 3" xfId="30203" xr:uid="{00000000-0005-0000-0000-00000B520000}"/>
    <cellStyle name="Normal 4 2 6 3 2 4 2 3" xfId="37641" xr:uid="{00000000-0005-0000-0000-00000C520000}"/>
    <cellStyle name="Normal 4 2 6 3 2 4 2 4" xfId="24231" xr:uid="{00000000-0005-0000-0000-00000D520000}"/>
    <cellStyle name="Normal 4 2 6 3 2 4 3" xfId="9281" xr:uid="{00000000-0005-0000-0000-00000E520000}"/>
    <cellStyle name="Normal 4 2 6 3 2 4 3 2" xfId="40627" xr:uid="{00000000-0005-0000-0000-00000F520000}"/>
    <cellStyle name="Normal 4 2 6 3 2 4 3 3" xfId="27217" xr:uid="{00000000-0005-0000-0000-000010520000}"/>
    <cellStyle name="Normal 4 2 6 3 2 4 4" xfId="19815" xr:uid="{00000000-0005-0000-0000-000011520000}"/>
    <cellStyle name="Normal 4 2 6 3 2 4 5" xfId="34657" xr:uid="{00000000-0005-0000-0000-000012520000}"/>
    <cellStyle name="Normal 4 2 6 3 2 4 6" xfId="16829" xr:uid="{00000000-0005-0000-0000-000013520000}"/>
    <cellStyle name="Normal 4 2 6 3 2 5" xfId="4864" xr:uid="{00000000-0005-0000-0000-000014520000}"/>
    <cellStyle name="Normal 4 2 6 3 2 5 2" xfId="10899" xr:uid="{00000000-0005-0000-0000-000015520000}"/>
    <cellStyle name="Normal 4 2 6 3 2 5 2 2" xfId="42184" xr:uid="{00000000-0005-0000-0000-000016520000}"/>
    <cellStyle name="Normal 4 2 6 3 2 5 2 3" xfId="28774" xr:uid="{00000000-0005-0000-0000-000017520000}"/>
    <cellStyle name="Normal 4 2 6 3 2 5 3" xfId="22801" xr:uid="{00000000-0005-0000-0000-000018520000}"/>
    <cellStyle name="Normal 4 2 6 3 2 5 4" xfId="33227" xr:uid="{00000000-0005-0000-0000-000019520000}"/>
    <cellStyle name="Normal 4 2 6 3 2 5 5" xfId="15399" xr:uid="{00000000-0005-0000-0000-00001A520000}"/>
    <cellStyle name="Normal 4 2 6 3 2 6" xfId="3308" xr:uid="{00000000-0005-0000-0000-00001B520000}"/>
    <cellStyle name="Normal 4 2 6 3 2 6 2" xfId="36087" xr:uid="{00000000-0005-0000-0000-00001C520000}"/>
    <cellStyle name="Normal 4 2 6 3 2 6 3" xfId="21245" xr:uid="{00000000-0005-0000-0000-00001D520000}"/>
    <cellStyle name="Normal 4 2 6 3 2 7" xfId="7851" xr:uid="{00000000-0005-0000-0000-00001E520000}"/>
    <cellStyle name="Normal 4 2 6 3 2 7 2" xfId="39197" xr:uid="{00000000-0005-0000-0000-00001F520000}"/>
    <cellStyle name="Normal 4 2 6 3 2 7 3" xfId="25787" xr:uid="{00000000-0005-0000-0000-000020520000}"/>
    <cellStyle name="Normal 4 2 6 3 2 8" xfId="18385" xr:uid="{00000000-0005-0000-0000-000021520000}"/>
    <cellStyle name="Normal 4 2 6 3 2 9" xfId="31671" xr:uid="{00000000-0005-0000-0000-000022520000}"/>
    <cellStyle name="Normal 4 2 6 3 3" xfId="505" xr:uid="{00000000-0005-0000-0000-000023520000}"/>
    <cellStyle name="Normal 4 2 6 3 3 10" xfId="13945" xr:uid="{00000000-0005-0000-0000-000024520000}"/>
    <cellStyle name="Normal 4 2 6 3 3 2" xfId="939" xr:uid="{00000000-0005-0000-0000-000025520000}"/>
    <cellStyle name="Normal 4 2 6 3 3 2 2" xfId="2975" xr:uid="{00000000-0005-0000-0000-000026520000}"/>
    <cellStyle name="Normal 4 2 6 3 3 2 2 2" xfId="7392" xr:uid="{00000000-0005-0000-0000-000027520000}"/>
    <cellStyle name="Normal 4 2 6 3 3 2 2 2 2" xfId="13425" xr:uid="{00000000-0005-0000-0000-000028520000}"/>
    <cellStyle name="Normal 4 2 6 3 3 2 2 2 2 2" xfId="44710" xr:uid="{00000000-0005-0000-0000-000029520000}"/>
    <cellStyle name="Normal 4 2 6 3 3 2 2 2 2 3" xfId="31300" xr:uid="{00000000-0005-0000-0000-00002A520000}"/>
    <cellStyle name="Normal 4 2 6 3 3 2 2 2 3" xfId="38738" xr:uid="{00000000-0005-0000-0000-00002B520000}"/>
    <cellStyle name="Normal 4 2 6 3 3 2 2 2 4" xfId="25328" xr:uid="{00000000-0005-0000-0000-00002C520000}"/>
    <cellStyle name="Normal 4 2 6 3 3 2 2 3" xfId="10378" xr:uid="{00000000-0005-0000-0000-00002D520000}"/>
    <cellStyle name="Normal 4 2 6 3 3 2 2 3 2" xfId="41724" xr:uid="{00000000-0005-0000-0000-00002E520000}"/>
    <cellStyle name="Normal 4 2 6 3 3 2 2 3 3" xfId="28314" xr:uid="{00000000-0005-0000-0000-00002F520000}"/>
    <cellStyle name="Normal 4 2 6 3 3 2 2 4" xfId="20912" xr:uid="{00000000-0005-0000-0000-000030520000}"/>
    <cellStyle name="Normal 4 2 6 3 3 2 2 5" xfId="35754" xr:uid="{00000000-0005-0000-0000-000031520000}"/>
    <cellStyle name="Normal 4 2 6 3 3 2 2 6" xfId="17926" xr:uid="{00000000-0005-0000-0000-000032520000}"/>
    <cellStyle name="Normal 4 2 6 3 3 2 3" xfId="5400" xr:uid="{00000000-0005-0000-0000-000033520000}"/>
    <cellStyle name="Normal 4 2 6 3 3 2 3 2" xfId="11434" xr:uid="{00000000-0005-0000-0000-000034520000}"/>
    <cellStyle name="Normal 4 2 6 3 3 2 3 2 2" xfId="42719" xr:uid="{00000000-0005-0000-0000-000035520000}"/>
    <cellStyle name="Normal 4 2 6 3 3 2 3 2 3" xfId="29309" xr:uid="{00000000-0005-0000-0000-000036520000}"/>
    <cellStyle name="Normal 4 2 6 3 3 2 3 3" xfId="23337" xr:uid="{00000000-0005-0000-0000-000037520000}"/>
    <cellStyle name="Normal 4 2 6 3 3 2 3 4" xfId="33763" xr:uid="{00000000-0005-0000-0000-000038520000}"/>
    <cellStyle name="Normal 4 2 6 3 3 2 3 5" xfId="15935" xr:uid="{00000000-0005-0000-0000-000039520000}"/>
    <cellStyle name="Normal 4 2 6 3 3 2 4" xfId="4405" xr:uid="{00000000-0005-0000-0000-00003A520000}"/>
    <cellStyle name="Normal 4 2 6 3 3 2 4 2" xfId="37184" xr:uid="{00000000-0005-0000-0000-00003B520000}"/>
    <cellStyle name="Normal 4 2 6 3 3 2 4 3" xfId="22342" xr:uid="{00000000-0005-0000-0000-00003C520000}"/>
    <cellStyle name="Normal 4 2 6 3 3 2 5" xfId="8387" xr:uid="{00000000-0005-0000-0000-00003D520000}"/>
    <cellStyle name="Normal 4 2 6 3 3 2 5 2" xfId="39733" xr:uid="{00000000-0005-0000-0000-00003E520000}"/>
    <cellStyle name="Normal 4 2 6 3 3 2 5 3" xfId="26323" xr:uid="{00000000-0005-0000-0000-00003F520000}"/>
    <cellStyle name="Normal 4 2 6 3 3 2 6" xfId="18921" xr:uid="{00000000-0005-0000-0000-000040520000}"/>
    <cellStyle name="Normal 4 2 6 3 3 2 7" xfId="32768" xr:uid="{00000000-0005-0000-0000-000041520000}"/>
    <cellStyle name="Normal 4 2 6 3 3 2 8" xfId="14940" xr:uid="{00000000-0005-0000-0000-000042520000}"/>
    <cellStyle name="Normal 4 2 6 3 3 3" xfId="1544" xr:uid="{00000000-0005-0000-0000-000043520000}"/>
    <cellStyle name="Normal 4 2 6 3 3 3 2" xfId="2541" xr:uid="{00000000-0005-0000-0000-000044520000}"/>
    <cellStyle name="Normal 4 2 6 3 3 3 2 2" xfId="6958" xr:uid="{00000000-0005-0000-0000-000045520000}"/>
    <cellStyle name="Normal 4 2 6 3 3 3 2 2 2" xfId="12991" xr:uid="{00000000-0005-0000-0000-000046520000}"/>
    <cellStyle name="Normal 4 2 6 3 3 3 2 2 2 2" xfId="44276" xr:uid="{00000000-0005-0000-0000-000047520000}"/>
    <cellStyle name="Normal 4 2 6 3 3 3 2 2 2 3" xfId="30866" xr:uid="{00000000-0005-0000-0000-000048520000}"/>
    <cellStyle name="Normal 4 2 6 3 3 3 2 2 3" xfId="38304" xr:uid="{00000000-0005-0000-0000-000049520000}"/>
    <cellStyle name="Normal 4 2 6 3 3 3 2 2 4" xfId="24894" xr:uid="{00000000-0005-0000-0000-00004A520000}"/>
    <cellStyle name="Normal 4 2 6 3 3 3 2 3" xfId="9944" xr:uid="{00000000-0005-0000-0000-00004B520000}"/>
    <cellStyle name="Normal 4 2 6 3 3 3 2 3 2" xfId="41290" xr:uid="{00000000-0005-0000-0000-00004C520000}"/>
    <cellStyle name="Normal 4 2 6 3 3 3 2 3 3" xfId="27880" xr:uid="{00000000-0005-0000-0000-00004D520000}"/>
    <cellStyle name="Normal 4 2 6 3 3 3 2 4" xfId="20478" xr:uid="{00000000-0005-0000-0000-00004E520000}"/>
    <cellStyle name="Normal 4 2 6 3 3 3 2 5" xfId="35320" xr:uid="{00000000-0005-0000-0000-00004F520000}"/>
    <cellStyle name="Normal 4 2 6 3 3 3 2 6" xfId="17492" xr:uid="{00000000-0005-0000-0000-000050520000}"/>
    <cellStyle name="Normal 4 2 6 3 3 3 3" xfId="5962" xr:uid="{00000000-0005-0000-0000-000051520000}"/>
    <cellStyle name="Normal 4 2 6 3 3 3 3 2" xfId="11995" xr:uid="{00000000-0005-0000-0000-000052520000}"/>
    <cellStyle name="Normal 4 2 6 3 3 3 3 2 2" xfId="43280" xr:uid="{00000000-0005-0000-0000-000053520000}"/>
    <cellStyle name="Normal 4 2 6 3 3 3 3 2 3" xfId="29870" xr:uid="{00000000-0005-0000-0000-000054520000}"/>
    <cellStyle name="Normal 4 2 6 3 3 3 3 3" xfId="23898" xr:uid="{00000000-0005-0000-0000-000055520000}"/>
    <cellStyle name="Normal 4 2 6 3 3 3 3 4" xfId="34324" xr:uid="{00000000-0005-0000-0000-000056520000}"/>
    <cellStyle name="Normal 4 2 6 3 3 3 3 5" xfId="16496" xr:uid="{00000000-0005-0000-0000-000057520000}"/>
    <cellStyle name="Normal 4 2 6 3 3 3 4" xfId="3971" xr:uid="{00000000-0005-0000-0000-000058520000}"/>
    <cellStyle name="Normal 4 2 6 3 3 3 4 2" xfId="36750" xr:uid="{00000000-0005-0000-0000-000059520000}"/>
    <cellStyle name="Normal 4 2 6 3 3 3 4 3" xfId="21908" xr:uid="{00000000-0005-0000-0000-00005A520000}"/>
    <cellStyle name="Normal 4 2 6 3 3 3 5" xfId="8948" xr:uid="{00000000-0005-0000-0000-00005B520000}"/>
    <cellStyle name="Normal 4 2 6 3 3 3 5 2" xfId="40294" xr:uid="{00000000-0005-0000-0000-00005C520000}"/>
    <cellStyle name="Normal 4 2 6 3 3 3 5 3" xfId="26884" xr:uid="{00000000-0005-0000-0000-00005D520000}"/>
    <cellStyle name="Normal 4 2 6 3 3 3 6" xfId="19482" xr:uid="{00000000-0005-0000-0000-00005E520000}"/>
    <cellStyle name="Normal 4 2 6 3 3 3 7" xfId="32334" xr:uid="{00000000-0005-0000-0000-00005F520000}"/>
    <cellStyle name="Normal 4 2 6 3 3 3 8" xfId="14506" xr:uid="{00000000-0005-0000-0000-000060520000}"/>
    <cellStyle name="Normal 4 2 6 3 3 4" xfId="1979" xr:uid="{00000000-0005-0000-0000-000061520000}"/>
    <cellStyle name="Normal 4 2 6 3 3 4 2" xfId="6397" xr:uid="{00000000-0005-0000-0000-000062520000}"/>
    <cellStyle name="Normal 4 2 6 3 3 4 2 2" xfId="12430" xr:uid="{00000000-0005-0000-0000-000063520000}"/>
    <cellStyle name="Normal 4 2 6 3 3 4 2 2 2" xfId="43715" xr:uid="{00000000-0005-0000-0000-000064520000}"/>
    <cellStyle name="Normal 4 2 6 3 3 4 2 2 3" xfId="30305" xr:uid="{00000000-0005-0000-0000-000065520000}"/>
    <cellStyle name="Normal 4 2 6 3 3 4 2 3" xfId="37743" xr:uid="{00000000-0005-0000-0000-000066520000}"/>
    <cellStyle name="Normal 4 2 6 3 3 4 2 4" xfId="24333" xr:uid="{00000000-0005-0000-0000-000067520000}"/>
    <cellStyle name="Normal 4 2 6 3 3 4 3" xfId="9383" xr:uid="{00000000-0005-0000-0000-000068520000}"/>
    <cellStyle name="Normal 4 2 6 3 3 4 3 2" xfId="40729" xr:uid="{00000000-0005-0000-0000-000069520000}"/>
    <cellStyle name="Normal 4 2 6 3 3 4 3 3" xfId="27319" xr:uid="{00000000-0005-0000-0000-00006A520000}"/>
    <cellStyle name="Normal 4 2 6 3 3 4 4" xfId="19917" xr:uid="{00000000-0005-0000-0000-00006B520000}"/>
    <cellStyle name="Normal 4 2 6 3 3 4 5" xfId="34759" xr:uid="{00000000-0005-0000-0000-00006C520000}"/>
    <cellStyle name="Normal 4 2 6 3 3 4 6" xfId="16931" xr:uid="{00000000-0005-0000-0000-00006D520000}"/>
    <cellStyle name="Normal 4 2 6 3 3 5" xfId="4966" xr:uid="{00000000-0005-0000-0000-00006E520000}"/>
    <cellStyle name="Normal 4 2 6 3 3 5 2" xfId="11001" xr:uid="{00000000-0005-0000-0000-00006F520000}"/>
    <cellStyle name="Normal 4 2 6 3 3 5 2 2" xfId="42286" xr:uid="{00000000-0005-0000-0000-000070520000}"/>
    <cellStyle name="Normal 4 2 6 3 3 5 2 3" xfId="28876" xr:uid="{00000000-0005-0000-0000-000071520000}"/>
    <cellStyle name="Normal 4 2 6 3 3 5 3" xfId="22903" xr:uid="{00000000-0005-0000-0000-000072520000}"/>
    <cellStyle name="Normal 4 2 6 3 3 5 4" xfId="33329" xr:uid="{00000000-0005-0000-0000-000073520000}"/>
    <cellStyle name="Normal 4 2 6 3 3 5 5" xfId="15501" xr:uid="{00000000-0005-0000-0000-000074520000}"/>
    <cellStyle name="Normal 4 2 6 3 3 6" xfId="3410" xr:uid="{00000000-0005-0000-0000-000075520000}"/>
    <cellStyle name="Normal 4 2 6 3 3 6 2" xfId="36189" xr:uid="{00000000-0005-0000-0000-000076520000}"/>
    <cellStyle name="Normal 4 2 6 3 3 6 3" xfId="21347" xr:uid="{00000000-0005-0000-0000-000077520000}"/>
    <cellStyle name="Normal 4 2 6 3 3 7" xfId="7953" xr:uid="{00000000-0005-0000-0000-000078520000}"/>
    <cellStyle name="Normal 4 2 6 3 3 7 2" xfId="39299" xr:uid="{00000000-0005-0000-0000-000079520000}"/>
    <cellStyle name="Normal 4 2 6 3 3 7 3" xfId="25889" xr:uid="{00000000-0005-0000-0000-00007A520000}"/>
    <cellStyle name="Normal 4 2 6 3 3 8" xfId="18487" xr:uid="{00000000-0005-0000-0000-00007B520000}"/>
    <cellStyle name="Normal 4 2 6 3 3 9" xfId="31773" xr:uid="{00000000-0005-0000-0000-00007C520000}"/>
    <cellStyle name="Normal 4 2 6 3 4" xfId="631" xr:uid="{00000000-0005-0000-0000-00007D520000}"/>
    <cellStyle name="Normal 4 2 6 3 4 10" xfId="14071" xr:uid="{00000000-0005-0000-0000-00007E520000}"/>
    <cellStyle name="Normal 4 2 6 3 4 2" xfId="1065" xr:uid="{00000000-0005-0000-0000-00007F520000}"/>
    <cellStyle name="Normal 4 2 6 3 4 2 2" xfId="3101" xr:uid="{00000000-0005-0000-0000-000080520000}"/>
    <cellStyle name="Normal 4 2 6 3 4 2 2 2" xfId="7518" xr:uid="{00000000-0005-0000-0000-000081520000}"/>
    <cellStyle name="Normal 4 2 6 3 4 2 2 2 2" xfId="13551" xr:uid="{00000000-0005-0000-0000-000082520000}"/>
    <cellStyle name="Normal 4 2 6 3 4 2 2 2 2 2" xfId="44836" xr:uid="{00000000-0005-0000-0000-000083520000}"/>
    <cellStyle name="Normal 4 2 6 3 4 2 2 2 2 3" xfId="31426" xr:uid="{00000000-0005-0000-0000-000084520000}"/>
    <cellStyle name="Normal 4 2 6 3 4 2 2 2 3" xfId="38864" xr:uid="{00000000-0005-0000-0000-000085520000}"/>
    <cellStyle name="Normal 4 2 6 3 4 2 2 2 4" xfId="25454" xr:uid="{00000000-0005-0000-0000-000086520000}"/>
    <cellStyle name="Normal 4 2 6 3 4 2 2 3" xfId="10504" xr:uid="{00000000-0005-0000-0000-000087520000}"/>
    <cellStyle name="Normal 4 2 6 3 4 2 2 3 2" xfId="41850" xr:uid="{00000000-0005-0000-0000-000088520000}"/>
    <cellStyle name="Normal 4 2 6 3 4 2 2 3 3" xfId="28440" xr:uid="{00000000-0005-0000-0000-000089520000}"/>
    <cellStyle name="Normal 4 2 6 3 4 2 2 4" xfId="21038" xr:uid="{00000000-0005-0000-0000-00008A520000}"/>
    <cellStyle name="Normal 4 2 6 3 4 2 2 5" xfId="35880" xr:uid="{00000000-0005-0000-0000-00008B520000}"/>
    <cellStyle name="Normal 4 2 6 3 4 2 2 6" xfId="18052" xr:uid="{00000000-0005-0000-0000-00008C520000}"/>
    <cellStyle name="Normal 4 2 6 3 4 2 3" xfId="5526" xr:uid="{00000000-0005-0000-0000-00008D520000}"/>
    <cellStyle name="Normal 4 2 6 3 4 2 3 2" xfId="11560" xr:uid="{00000000-0005-0000-0000-00008E520000}"/>
    <cellStyle name="Normal 4 2 6 3 4 2 3 2 2" xfId="42845" xr:uid="{00000000-0005-0000-0000-00008F520000}"/>
    <cellStyle name="Normal 4 2 6 3 4 2 3 2 3" xfId="29435" xr:uid="{00000000-0005-0000-0000-000090520000}"/>
    <cellStyle name="Normal 4 2 6 3 4 2 3 3" xfId="23463" xr:uid="{00000000-0005-0000-0000-000091520000}"/>
    <cellStyle name="Normal 4 2 6 3 4 2 3 4" xfId="33889" xr:uid="{00000000-0005-0000-0000-000092520000}"/>
    <cellStyle name="Normal 4 2 6 3 4 2 3 5" xfId="16061" xr:uid="{00000000-0005-0000-0000-000093520000}"/>
    <cellStyle name="Normal 4 2 6 3 4 2 4" xfId="4531" xr:uid="{00000000-0005-0000-0000-000094520000}"/>
    <cellStyle name="Normal 4 2 6 3 4 2 4 2" xfId="37310" xr:uid="{00000000-0005-0000-0000-000095520000}"/>
    <cellStyle name="Normal 4 2 6 3 4 2 4 3" xfId="22468" xr:uid="{00000000-0005-0000-0000-000096520000}"/>
    <cellStyle name="Normal 4 2 6 3 4 2 5" xfId="8513" xr:uid="{00000000-0005-0000-0000-000097520000}"/>
    <cellStyle name="Normal 4 2 6 3 4 2 5 2" xfId="39859" xr:uid="{00000000-0005-0000-0000-000098520000}"/>
    <cellStyle name="Normal 4 2 6 3 4 2 5 3" xfId="26449" xr:uid="{00000000-0005-0000-0000-000099520000}"/>
    <cellStyle name="Normal 4 2 6 3 4 2 6" xfId="19047" xr:uid="{00000000-0005-0000-0000-00009A520000}"/>
    <cellStyle name="Normal 4 2 6 3 4 2 7" xfId="32894" xr:uid="{00000000-0005-0000-0000-00009B520000}"/>
    <cellStyle name="Normal 4 2 6 3 4 2 8" xfId="15066" xr:uid="{00000000-0005-0000-0000-00009C520000}"/>
    <cellStyle name="Normal 4 2 6 3 4 3" xfId="1670" xr:uid="{00000000-0005-0000-0000-00009D520000}"/>
    <cellStyle name="Normal 4 2 6 3 4 3 2" xfId="2667" xr:uid="{00000000-0005-0000-0000-00009E520000}"/>
    <cellStyle name="Normal 4 2 6 3 4 3 2 2" xfId="7084" xr:uid="{00000000-0005-0000-0000-00009F520000}"/>
    <cellStyle name="Normal 4 2 6 3 4 3 2 2 2" xfId="13117" xr:uid="{00000000-0005-0000-0000-0000A0520000}"/>
    <cellStyle name="Normal 4 2 6 3 4 3 2 2 2 2" xfId="44402" xr:uid="{00000000-0005-0000-0000-0000A1520000}"/>
    <cellStyle name="Normal 4 2 6 3 4 3 2 2 2 3" xfId="30992" xr:uid="{00000000-0005-0000-0000-0000A2520000}"/>
    <cellStyle name="Normal 4 2 6 3 4 3 2 2 3" xfId="38430" xr:uid="{00000000-0005-0000-0000-0000A3520000}"/>
    <cellStyle name="Normal 4 2 6 3 4 3 2 2 4" xfId="25020" xr:uid="{00000000-0005-0000-0000-0000A4520000}"/>
    <cellStyle name="Normal 4 2 6 3 4 3 2 3" xfId="10070" xr:uid="{00000000-0005-0000-0000-0000A5520000}"/>
    <cellStyle name="Normal 4 2 6 3 4 3 2 3 2" xfId="41416" xr:uid="{00000000-0005-0000-0000-0000A6520000}"/>
    <cellStyle name="Normal 4 2 6 3 4 3 2 3 3" xfId="28006" xr:uid="{00000000-0005-0000-0000-0000A7520000}"/>
    <cellStyle name="Normal 4 2 6 3 4 3 2 4" xfId="20604" xr:uid="{00000000-0005-0000-0000-0000A8520000}"/>
    <cellStyle name="Normal 4 2 6 3 4 3 2 5" xfId="35446" xr:uid="{00000000-0005-0000-0000-0000A9520000}"/>
    <cellStyle name="Normal 4 2 6 3 4 3 2 6" xfId="17618" xr:uid="{00000000-0005-0000-0000-0000AA520000}"/>
    <cellStyle name="Normal 4 2 6 3 4 3 3" xfId="6088" xr:uid="{00000000-0005-0000-0000-0000AB520000}"/>
    <cellStyle name="Normal 4 2 6 3 4 3 3 2" xfId="12121" xr:uid="{00000000-0005-0000-0000-0000AC520000}"/>
    <cellStyle name="Normal 4 2 6 3 4 3 3 2 2" xfId="43406" xr:uid="{00000000-0005-0000-0000-0000AD520000}"/>
    <cellStyle name="Normal 4 2 6 3 4 3 3 2 3" xfId="29996" xr:uid="{00000000-0005-0000-0000-0000AE520000}"/>
    <cellStyle name="Normal 4 2 6 3 4 3 3 3" xfId="24024" xr:uid="{00000000-0005-0000-0000-0000AF520000}"/>
    <cellStyle name="Normal 4 2 6 3 4 3 3 4" xfId="34450" xr:uid="{00000000-0005-0000-0000-0000B0520000}"/>
    <cellStyle name="Normal 4 2 6 3 4 3 3 5" xfId="16622" xr:uid="{00000000-0005-0000-0000-0000B1520000}"/>
    <cellStyle name="Normal 4 2 6 3 4 3 4" xfId="4097" xr:uid="{00000000-0005-0000-0000-0000B2520000}"/>
    <cellStyle name="Normal 4 2 6 3 4 3 4 2" xfId="36876" xr:uid="{00000000-0005-0000-0000-0000B3520000}"/>
    <cellStyle name="Normal 4 2 6 3 4 3 4 3" xfId="22034" xr:uid="{00000000-0005-0000-0000-0000B4520000}"/>
    <cellStyle name="Normal 4 2 6 3 4 3 5" xfId="9074" xr:uid="{00000000-0005-0000-0000-0000B5520000}"/>
    <cellStyle name="Normal 4 2 6 3 4 3 5 2" xfId="40420" xr:uid="{00000000-0005-0000-0000-0000B6520000}"/>
    <cellStyle name="Normal 4 2 6 3 4 3 5 3" xfId="27010" xr:uid="{00000000-0005-0000-0000-0000B7520000}"/>
    <cellStyle name="Normal 4 2 6 3 4 3 6" xfId="19608" xr:uid="{00000000-0005-0000-0000-0000B8520000}"/>
    <cellStyle name="Normal 4 2 6 3 4 3 7" xfId="32460" xr:uid="{00000000-0005-0000-0000-0000B9520000}"/>
    <cellStyle name="Normal 4 2 6 3 4 3 8" xfId="14632" xr:uid="{00000000-0005-0000-0000-0000BA520000}"/>
    <cellStyle name="Normal 4 2 6 3 4 4" xfId="2105" xr:uid="{00000000-0005-0000-0000-0000BB520000}"/>
    <cellStyle name="Normal 4 2 6 3 4 4 2" xfId="6523" xr:uid="{00000000-0005-0000-0000-0000BC520000}"/>
    <cellStyle name="Normal 4 2 6 3 4 4 2 2" xfId="12556" xr:uid="{00000000-0005-0000-0000-0000BD520000}"/>
    <cellStyle name="Normal 4 2 6 3 4 4 2 2 2" xfId="43841" xr:uid="{00000000-0005-0000-0000-0000BE520000}"/>
    <cellStyle name="Normal 4 2 6 3 4 4 2 2 3" xfId="30431" xr:uid="{00000000-0005-0000-0000-0000BF520000}"/>
    <cellStyle name="Normal 4 2 6 3 4 4 2 3" xfId="37869" xr:uid="{00000000-0005-0000-0000-0000C0520000}"/>
    <cellStyle name="Normal 4 2 6 3 4 4 2 4" xfId="24459" xr:uid="{00000000-0005-0000-0000-0000C1520000}"/>
    <cellStyle name="Normal 4 2 6 3 4 4 3" xfId="9509" xr:uid="{00000000-0005-0000-0000-0000C2520000}"/>
    <cellStyle name="Normal 4 2 6 3 4 4 3 2" xfId="40855" xr:uid="{00000000-0005-0000-0000-0000C3520000}"/>
    <cellStyle name="Normal 4 2 6 3 4 4 3 3" xfId="27445" xr:uid="{00000000-0005-0000-0000-0000C4520000}"/>
    <cellStyle name="Normal 4 2 6 3 4 4 4" xfId="20043" xr:uid="{00000000-0005-0000-0000-0000C5520000}"/>
    <cellStyle name="Normal 4 2 6 3 4 4 5" xfId="34885" xr:uid="{00000000-0005-0000-0000-0000C6520000}"/>
    <cellStyle name="Normal 4 2 6 3 4 4 6" xfId="17057" xr:uid="{00000000-0005-0000-0000-0000C7520000}"/>
    <cellStyle name="Normal 4 2 6 3 4 5" xfId="5092" xr:uid="{00000000-0005-0000-0000-0000C8520000}"/>
    <cellStyle name="Normal 4 2 6 3 4 5 2" xfId="11127" xr:uid="{00000000-0005-0000-0000-0000C9520000}"/>
    <cellStyle name="Normal 4 2 6 3 4 5 2 2" xfId="42412" xr:uid="{00000000-0005-0000-0000-0000CA520000}"/>
    <cellStyle name="Normal 4 2 6 3 4 5 2 3" xfId="29002" xr:uid="{00000000-0005-0000-0000-0000CB520000}"/>
    <cellStyle name="Normal 4 2 6 3 4 5 3" xfId="23029" xr:uid="{00000000-0005-0000-0000-0000CC520000}"/>
    <cellStyle name="Normal 4 2 6 3 4 5 4" xfId="33455" xr:uid="{00000000-0005-0000-0000-0000CD520000}"/>
    <cellStyle name="Normal 4 2 6 3 4 5 5" xfId="15627" xr:uid="{00000000-0005-0000-0000-0000CE520000}"/>
    <cellStyle name="Normal 4 2 6 3 4 6" xfId="3536" xr:uid="{00000000-0005-0000-0000-0000CF520000}"/>
    <cellStyle name="Normal 4 2 6 3 4 6 2" xfId="36315" xr:uid="{00000000-0005-0000-0000-0000D0520000}"/>
    <cellStyle name="Normal 4 2 6 3 4 6 3" xfId="21473" xr:uid="{00000000-0005-0000-0000-0000D1520000}"/>
    <cellStyle name="Normal 4 2 6 3 4 7" xfId="8079" xr:uid="{00000000-0005-0000-0000-0000D2520000}"/>
    <cellStyle name="Normal 4 2 6 3 4 7 2" xfId="39425" xr:uid="{00000000-0005-0000-0000-0000D3520000}"/>
    <cellStyle name="Normal 4 2 6 3 4 7 3" xfId="26015" xr:uid="{00000000-0005-0000-0000-0000D4520000}"/>
    <cellStyle name="Normal 4 2 6 3 4 8" xfId="18613" xr:uid="{00000000-0005-0000-0000-0000D5520000}"/>
    <cellStyle name="Normal 4 2 6 3 4 9" xfId="31899" xr:uid="{00000000-0005-0000-0000-0000D6520000}"/>
    <cellStyle name="Normal 4 2 6 3 5" xfId="283" xr:uid="{00000000-0005-0000-0000-0000D7520000}"/>
    <cellStyle name="Normal 4 2 6 3 5 2" xfId="1338" xr:uid="{00000000-0005-0000-0000-0000D8520000}"/>
    <cellStyle name="Normal 4 2 6 3 5 2 2" xfId="5756" xr:uid="{00000000-0005-0000-0000-0000D9520000}"/>
    <cellStyle name="Normal 4 2 6 3 5 2 2 2" xfId="11789" xr:uid="{00000000-0005-0000-0000-0000DA520000}"/>
    <cellStyle name="Normal 4 2 6 3 5 2 2 2 2" xfId="43074" xr:uid="{00000000-0005-0000-0000-0000DB520000}"/>
    <cellStyle name="Normal 4 2 6 3 5 2 2 2 3" xfId="29664" xr:uid="{00000000-0005-0000-0000-0000DC520000}"/>
    <cellStyle name="Normal 4 2 6 3 5 2 2 3" xfId="37413" xr:uid="{00000000-0005-0000-0000-0000DD520000}"/>
    <cellStyle name="Normal 4 2 6 3 5 2 2 4" xfId="23692" xr:uid="{00000000-0005-0000-0000-0000DE520000}"/>
    <cellStyle name="Normal 4 2 6 3 5 2 3" xfId="8742" xr:uid="{00000000-0005-0000-0000-0000DF520000}"/>
    <cellStyle name="Normal 4 2 6 3 5 2 3 2" xfId="40088" xr:uid="{00000000-0005-0000-0000-0000E0520000}"/>
    <cellStyle name="Normal 4 2 6 3 5 2 3 3" xfId="26678" xr:uid="{00000000-0005-0000-0000-0000E1520000}"/>
    <cellStyle name="Normal 4 2 6 3 5 2 4" xfId="19276" xr:uid="{00000000-0005-0000-0000-0000E2520000}"/>
    <cellStyle name="Normal 4 2 6 3 5 2 5" xfId="34118" xr:uid="{00000000-0005-0000-0000-0000E3520000}"/>
    <cellStyle name="Normal 4 2 6 3 5 2 6" xfId="16290" xr:uid="{00000000-0005-0000-0000-0000E4520000}"/>
    <cellStyle name="Normal 4 2 6 3 5 3" xfId="2335" xr:uid="{00000000-0005-0000-0000-0000E5520000}"/>
    <cellStyle name="Normal 4 2 6 3 5 3 2" xfId="6752" xr:uid="{00000000-0005-0000-0000-0000E6520000}"/>
    <cellStyle name="Normal 4 2 6 3 5 3 2 2" xfId="12785" xr:uid="{00000000-0005-0000-0000-0000E7520000}"/>
    <cellStyle name="Normal 4 2 6 3 5 3 2 2 2" xfId="44070" xr:uid="{00000000-0005-0000-0000-0000E8520000}"/>
    <cellStyle name="Normal 4 2 6 3 5 3 2 2 3" xfId="30660" xr:uid="{00000000-0005-0000-0000-0000E9520000}"/>
    <cellStyle name="Normal 4 2 6 3 5 3 2 3" xfId="38098" xr:uid="{00000000-0005-0000-0000-0000EA520000}"/>
    <cellStyle name="Normal 4 2 6 3 5 3 2 4" xfId="24688" xr:uid="{00000000-0005-0000-0000-0000EB520000}"/>
    <cellStyle name="Normal 4 2 6 3 5 3 3" xfId="9738" xr:uid="{00000000-0005-0000-0000-0000EC520000}"/>
    <cellStyle name="Normal 4 2 6 3 5 3 3 2" xfId="41084" xr:uid="{00000000-0005-0000-0000-0000ED520000}"/>
    <cellStyle name="Normal 4 2 6 3 5 3 3 3" xfId="27674" xr:uid="{00000000-0005-0000-0000-0000EE520000}"/>
    <cellStyle name="Normal 4 2 6 3 5 3 4" xfId="20272" xr:uid="{00000000-0005-0000-0000-0000EF520000}"/>
    <cellStyle name="Normal 4 2 6 3 5 3 5" xfId="35114" xr:uid="{00000000-0005-0000-0000-0000F0520000}"/>
    <cellStyle name="Normal 4 2 6 3 5 3 6" xfId="17286" xr:uid="{00000000-0005-0000-0000-0000F1520000}"/>
    <cellStyle name="Normal 4 2 6 3 5 4" xfId="4760" xr:uid="{00000000-0005-0000-0000-0000F2520000}"/>
    <cellStyle name="Normal 4 2 6 3 5 4 2" xfId="10794" xr:uid="{00000000-0005-0000-0000-0000F3520000}"/>
    <cellStyle name="Normal 4 2 6 3 5 4 2 2" xfId="42081" xr:uid="{00000000-0005-0000-0000-0000F4520000}"/>
    <cellStyle name="Normal 4 2 6 3 5 4 2 3" xfId="28671" xr:uid="{00000000-0005-0000-0000-0000F5520000}"/>
    <cellStyle name="Normal 4 2 6 3 5 4 3" xfId="22697" xr:uid="{00000000-0005-0000-0000-0000F6520000}"/>
    <cellStyle name="Normal 4 2 6 3 5 4 4" xfId="33123" xr:uid="{00000000-0005-0000-0000-0000F7520000}"/>
    <cellStyle name="Normal 4 2 6 3 5 4 5" xfId="15295" xr:uid="{00000000-0005-0000-0000-0000F8520000}"/>
    <cellStyle name="Normal 4 2 6 3 5 5" xfId="3765" xr:uid="{00000000-0005-0000-0000-0000F9520000}"/>
    <cellStyle name="Normal 4 2 6 3 5 5 2" xfId="36544" xr:uid="{00000000-0005-0000-0000-0000FA520000}"/>
    <cellStyle name="Normal 4 2 6 3 5 5 3" xfId="21702" xr:uid="{00000000-0005-0000-0000-0000FB520000}"/>
    <cellStyle name="Normal 4 2 6 3 5 6" xfId="7747" xr:uid="{00000000-0005-0000-0000-0000FC520000}"/>
    <cellStyle name="Normal 4 2 6 3 5 6 2" xfId="39093" xr:uid="{00000000-0005-0000-0000-0000FD520000}"/>
    <cellStyle name="Normal 4 2 6 3 5 6 3" xfId="25683" xr:uid="{00000000-0005-0000-0000-0000FE520000}"/>
    <cellStyle name="Normal 4 2 6 3 5 7" xfId="18281" xr:uid="{00000000-0005-0000-0000-0000FF520000}"/>
    <cellStyle name="Normal 4 2 6 3 5 8" xfId="32128" xr:uid="{00000000-0005-0000-0000-000000530000}"/>
    <cellStyle name="Normal 4 2 6 3 5 9" xfId="14300" xr:uid="{00000000-0005-0000-0000-000001530000}"/>
    <cellStyle name="Normal 4 2 6 3 6" xfId="733" xr:uid="{00000000-0005-0000-0000-000002530000}"/>
    <cellStyle name="Normal 4 2 6 3 6 2" xfId="2769" xr:uid="{00000000-0005-0000-0000-000003530000}"/>
    <cellStyle name="Normal 4 2 6 3 6 2 2" xfId="7186" xr:uid="{00000000-0005-0000-0000-000004530000}"/>
    <cellStyle name="Normal 4 2 6 3 6 2 2 2" xfId="13219" xr:uid="{00000000-0005-0000-0000-000005530000}"/>
    <cellStyle name="Normal 4 2 6 3 6 2 2 2 2" xfId="44504" xr:uid="{00000000-0005-0000-0000-000006530000}"/>
    <cellStyle name="Normal 4 2 6 3 6 2 2 2 3" xfId="31094" xr:uid="{00000000-0005-0000-0000-000007530000}"/>
    <cellStyle name="Normal 4 2 6 3 6 2 2 3" xfId="38532" xr:uid="{00000000-0005-0000-0000-000008530000}"/>
    <cellStyle name="Normal 4 2 6 3 6 2 2 4" xfId="25122" xr:uid="{00000000-0005-0000-0000-000009530000}"/>
    <cellStyle name="Normal 4 2 6 3 6 2 3" xfId="10172" xr:uid="{00000000-0005-0000-0000-00000A530000}"/>
    <cellStyle name="Normal 4 2 6 3 6 2 3 2" xfId="41518" xr:uid="{00000000-0005-0000-0000-00000B530000}"/>
    <cellStyle name="Normal 4 2 6 3 6 2 3 3" xfId="28108" xr:uid="{00000000-0005-0000-0000-00000C530000}"/>
    <cellStyle name="Normal 4 2 6 3 6 2 4" xfId="20706" xr:uid="{00000000-0005-0000-0000-00000D530000}"/>
    <cellStyle name="Normal 4 2 6 3 6 2 5" xfId="35548" xr:uid="{00000000-0005-0000-0000-00000E530000}"/>
    <cellStyle name="Normal 4 2 6 3 6 2 6" xfId="17720" xr:uid="{00000000-0005-0000-0000-00000F530000}"/>
    <cellStyle name="Normal 4 2 6 3 6 3" xfId="5194" xr:uid="{00000000-0005-0000-0000-000010530000}"/>
    <cellStyle name="Normal 4 2 6 3 6 3 2" xfId="11229" xr:uid="{00000000-0005-0000-0000-000011530000}"/>
    <cellStyle name="Normal 4 2 6 3 6 3 2 2" xfId="42514" xr:uid="{00000000-0005-0000-0000-000012530000}"/>
    <cellStyle name="Normal 4 2 6 3 6 3 2 3" xfId="29104" xr:uid="{00000000-0005-0000-0000-000013530000}"/>
    <cellStyle name="Normal 4 2 6 3 6 3 3" xfId="23131" xr:uid="{00000000-0005-0000-0000-000014530000}"/>
    <cellStyle name="Normal 4 2 6 3 6 3 4" xfId="33557" xr:uid="{00000000-0005-0000-0000-000015530000}"/>
    <cellStyle name="Normal 4 2 6 3 6 3 5" xfId="15729" xr:uid="{00000000-0005-0000-0000-000016530000}"/>
    <cellStyle name="Normal 4 2 6 3 6 4" xfId="4199" xr:uid="{00000000-0005-0000-0000-000017530000}"/>
    <cellStyle name="Normal 4 2 6 3 6 4 2" xfId="36978" xr:uid="{00000000-0005-0000-0000-000018530000}"/>
    <cellStyle name="Normal 4 2 6 3 6 4 3" xfId="22136" xr:uid="{00000000-0005-0000-0000-000019530000}"/>
    <cellStyle name="Normal 4 2 6 3 6 5" xfId="8181" xr:uid="{00000000-0005-0000-0000-00001A530000}"/>
    <cellStyle name="Normal 4 2 6 3 6 5 2" xfId="39527" xr:uid="{00000000-0005-0000-0000-00001B530000}"/>
    <cellStyle name="Normal 4 2 6 3 6 5 3" xfId="26117" xr:uid="{00000000-0005-0000-0000-00001C530000}"/>
    <cellStyle name="Normal 4 2 6 3 6 6" xfId="18715" xr:uid="{00000000-0005-0000-0000-00001D530000}"/>
    <cellStyle name="Normal 4 2 6 3 6 7" xfId="32562" xr:uid="{00000000-0005-0000-0000-00001E530000}"/>
    <cellStyle name="Normal 4 2 6 3 6 8" xfId="14734" xr:uid="{00000000-0005-0000-0000-00001F530000}"/>
    <cellStyle name="Normal 4 2 6 3 7" xfId="1236" xr:uid="{00000000-0005-0000-0000-000020530000}"/>
    <cellStyle name="Normal 4 2 6 3 7 2" xfId="2233" xr:uid="{00000000-0005-0000-0000-000021530000}"/>
    <cellStyle name="Normal 4 2 6 3 7 2 2" xfId="6650" xr:uid="{00000000-0005-0000-0000-000022530000}"/>
    <cellStyle name="Normal 4 2 6 3 7 2 2 2" xfId="12683" xr:uid="{00000000-0005-0000-0000-000023530000}"/>
    <cellStyle name="Normal 4 2 6 3 7 2 2 2 2" xfId="43968" xr:uid="{00000000-0005-0000-0000-000024530000}"/>
    <cellStyle name="Normal 4 2 6 3 7 2 2 2 3" xfId="30558" xr:uid="{00000000-0005-0000-0000-000025530000}"/>
    <cellStyle name="Normal 4 2 6 3 7 2 2 3" xfId="37996" xr:uid="{00000000-0005-0000-0000-000026530000}"/>
    <cellStyle name="Normal 4 2 6 3 7 2 2 4" xfId="24586" xr:uid="{00000000-0005-0000-0000-000027530000}"/>
    <cellStyle name="Normal 4 2 6 3 7 2 3" xfId="9636" xr:uid="{00000000-0005-0000-0000-000028530000}"/>
    <cellStyle name="Normal 4 2 6 3 7 2 3 2" xfId="40982" xr:uid="{00000000-0005-0000-0000-000029530000}"/>
    <cellStyle name="Normal 4 2 6 3 7 2 3 3" xfId="27572" xr:uid="{00000000-0005-0000-0000-00002A530000}"/>
    <cellStyle name="Normal 4 2 6 3 7 2 4" xfId="20170" xr:uid="{00000000-0005-0000-0000-00002B530000}"/>
    <cellStyle name="Normal 4 2 6 3 7 2 5" xfId="35012" xr:uid="{00000000-0005-0000-0000-00002C530000}"/>
    <cellStyle name="Normal 4 2 6 3 7 2 6" xfId="17184" xr:uid="{00000000-0005-0000-0000-00002D530000}"/>
    <cellStyle name="Normal 4 2 6 3 7 3" xfId="5654" xr:uid="{00000000-0005-0000-0000-00002E530000}"/>
    <cellStyle name="Normal 4 2 6 3 7 3 2" xfId="11687" xr:uid="{00000000-0005-0000-0000-00002F530000}"/>
    <cellStyle name="Normal 4 2 6 3 7 3 2 2" xfId="42972" xr:uid="{00000000-0005-0000-0000-000030530000}"/>
    <cellStyle name="Normal 4 2 6 3 7 3 2 3" xfId="29562" xr:uid="{00000000-0005-0000-0000-000031530000}"/>
    <cellStyle name="Normal 4 2 6 3 7 3 3" xfId="23590" xr:uid="{00000000-0005-0000-0000-000032530000}"/>
    <cellStyle name="Normal 4 2 6 3 7 3 4" xfId="34016" xr:uid="{00000000-0005-0000-0000-000033530000}"/>
    <cellStyle name="Normal 4 2 6 3 7 3 5" xfId="16188" xr:uid="{00000000-0005-0000-0000-000034530000}"/>
    <cellStyle name="Normal 4 2 6 3 7 4" xfId="3663" xr:uid="{00000000-0005-0000-0000-000035530000}"/>
    <cellStyle name="Normal 4 2 6 3 7 4 2" xfId="36442" xr:uid="{00000000-0005-0000-0000-000036530000}"/>
    <cellStyle name="Normal 4 2 6 3 7 4 3" xfId="21600" xr:uid="{00000000-0005-0000-0000-000037530000}"/>
    <cellStyle name="Normal 4 2 6 3 7 5" xfId="8640" xr:uid="{00000000-0005-0000-0000-000038530000}"/>
    <cellStyle name="Normal 4 2 6 3 7 5 2" xfId="39986" xr:uid="{00000000-0005-0000-0000-000039530000}"/>
    <cellStyle name="Normal 4 2 6 3 7 5 3" xfId="26576" xr:uid="{00000000-0005-0000-0000-00003A530000}"/>
    <cellStyle name="Normal 4 2 6 3 7 6" xfId="19174" xr:uid="{00000000-0005-0000-0000-00003B530000}"/>
    <cellStyle name="Normal 4 2 6 3 7 7" xfId="32026" xr:uid="{00000000-0005-0000-0000-00003C530000}"/>
    <cellStyle name="Normal 4 2 6 3 7 8" xfId="14198" xr:uid="{00000000-0005-0000-0000-00003D530000}"/>
    <cellStyle name="Normal 4 2 6 3 8" xfId="1773" xr:uid="{00000000-0005-0000-0000-00003E530000}"/>
    <cellStyle name="Normal 4 2 6 3 8 2" xfId="6191" xr:uid="{00000000-0005-0000-0000-00003F530000}"/>
    <cellStyle name="Normal 4 2 6 3 8 2 2" xfId="12224" xr:uid="{00000000-0005-0000-0000-000040530000}"/>
    <cellStyle name="Normal 4 2 6 3 8 2 2 2" xfId="43509" xr:uid="{00000000-0005-0000-0000-000041530000}"/>
    <cellStyle name="Normal 4 2 6 3 8 2 2 3" xfId="30099" xr:uid="{00000000-0005-0000-0000-000042530000}"/>
    <cellStyle name="Normal 4 2 6 3 8 2 3" xfId="37537" xr:uid="{00000000-0005-0000-0000-000043530000}"/>
    <cellStyle name="Normal 4 2 6 3 8 2 4" xfId="24127" xr:uid="{00000000-0005-0000-0000-000044530000}"/>
    <cellStyle name="Normal 4 2 6 3 8 3" xfId="9177" xr:uid="{00000000-0005-0000-0000-000045530000}"/>
    <cellStyle name="Normal 4 2 6 3 8 3 2" xfId="40523" xr:uid="{00000000-0005-0000-0000-000046530000}"/>
    <cellStyle name="Normal 4 2 6 3 8 3 3" xfId="27113" xr:uid="{00000000-0005-0000-0000-000047530000}"/>
    <cellStyle name="Normal 4 2 6 3 8 4" xfId="19711" xr:uid="{00000000-0005-0000-0000-000048530000}"/>
    <cellStyle name="Normal 4 2 6 3 8 5" xfId="34553" xr:uid="{00000000-0005-0000-0000-000049530000}"/>
    <cellStyle name="Normal 4 2 6 3 8 6" xfId="16725" xr:uid="{00000000-0005-0000-0000-00004A530000}"/>
    <cellStyle name="Normal 4 2 6 3 9" xfId="4658" xr:uid="{00000000-0005-0000-0000-00004B530000}"/>
    <cellStyle name="Normal 4 2 6 3 9 2" xfId="10692" xr:uid="{00000000-0005-0000-0000-00004C530000}"/>
    <cellStyle name="Normal 4 2 6 3 9 2 2" xfId="41979" xr:uid="{00000000-0005-0000-0000-00004D530000}"/>
    <cellStyle name="Normal 4 2 6 3 9 2 3" xfId="28569" xr:uid="{00000000-0005-0000-0000-00004E530000}"/>
    <cellStyle name="Normal 4 2 6 3 9 3" xfId="22595" xr:uid="{00000000-0005-0000-0000-00004F530000}"/>
    <cellStyle name="Normal 4 2 6 3 9 4" xfId="33021" xr:uid="{00000000-0005-0000-0000-000050530000}"/>
    <cellStyle name="Normal 4 2 6 3 9 5" xfId="15193" xr:uid="{00000000-0005-0000-0000-000051530000}"/>
    <cellStyle name="Normal 4 2 6 4" xfId="205" xr:uid="{00000000-0005-0000-0000-000052530000}"/>
    <cellStyle name="Normal 4 2 6 4 10" xfId="3228" xr:uid="{00000000-0005-0000-0000-000053530000}"/>
    <cellStyle name="Normal 4 2 6 4 10 2" xfId="36007" xr:uid="{00000000-0005-0000-0000-000054530000}"/>
    <cellStyle name="Normal 4 2 6 4 10 3" xfId="21165" xr:uid="{00000000-0005-0000-0000-000055530000}"/>
    <cellStyle name="Normal 4 2 6 4 11" xfId="7669" xr:uid="{00000000-0005-0000-0000-000056530000}"/>
    <cellStyle name="Normal 4 2 6 4 11 2" xfId="39015" xr:uid="{00000000-0005-0000-0000-000057530000}"/>
    <cellStyle name="Normal 4 2 6 4 11 3" xfId="25605" xr:uid="{00000000-0005-0000-0000-000058530000}"/>
    <cellStyle name="Normal 4 2 6 4 12" xfId="18203" xr:uid="{00000000-0005-0000-0000-000059530000}"/>
    <cellStyle name="Normal 4 2 6 4 13" xfId="31591" xr:uid="{00000000-0005-0000-0000-00005A530000}"/>
    <cellStyle name="Normal 4 2 6 4 14" xfId="13763" xr:uid="{00000000-0005-0000-0000-00005B530000}"/>
    <cellStyle name="Normal 4 2 6 4 2" xfId="427" xr:uid="{00000000-0005-0000-0000-00005C530000}"/>
    <cellStyle name="Normal 4 2 6 4 2 10" xfId="13867" xr:uid="{00000000-0005-0000-0000-00005D530000}"/>
    <cellStyle name="Normal 4 2 6 4 2 2" xfId="861" xr:uid="{00000000-0005-0000-0000-00005E530000}"/>
    <cellStyle name="Normal 4 2 6 4 2 2 2" xfId="2897" xr:uid="{00000000-0005-0000-0000-00005F530000}"/>
    <cellStyle name="Normal 4 2 6 4 2 2 2 2" xfId="7314" xr:uid="{00000000-0005-0000-0000-000060530000}"/>
    <cellStyle name="Normal 4 2 6 4 2 2 2 2 2" xfId="13347" xr:uid="{00000000-0005-0000-0000-000061530000}"/>
    <cellStyle name="Normal 4 2 6 4 2 2 2 2 2 2" xfId="44632" xr:uid="{00000000-0005-0000-0000-000062530000}"/>
    <cellStyle name="Normal 4 2 6 4 2 2 2 2 2 3" xfId="31222" xr:uid="{00000000-0005-0000-0000-000063530000}"/>
    <cellStyle name="Normal 4 2 6 4 2 2 2 2 3" xfId="38660" xr:uid="{00000000-0005-0000-0000-000064530000}"/>
    <cellStyle name="Normal 4 2 6 4 2 2 2 2 4" xfId="25250" xr:uid="{00000000-0005-0000-0000-000065530000}"/>
    <cellStyle name="Normal 4 2 6 4 2 2 2 3" xfId="10300" xr:uid="{00000000-0005-0000-0000-000066530000}"/>
    <cellStyle name="Normal 4 2 6 4 2 2 2 3 2" xfId="41646" xr:uid="{00000000-0005-0000-0000-000067530000}"/>
    <cellStyle name="Normal 4 2 6 4 2 2 2 3 3" xfId="28236" xr:uid="{00000000-0005-0000-0000-000068530000}"/>
    <cellStyle name="Normal 4 2 6 4 2 2 2 4" xfId="20834" xr:uid="{00000000-0005-0000-0000-000069530000}"/>
    <cellStyle name="Normal 4 2 6 4 2 2 2 5" xfId="35676" xr:uid="{00000000-0005-0000-0000-00006A530000}"/>
    <cellStyle name="Normal 4 2 6 4 2 2 2 6" xfId="17848" xr:uid="{00000000-0005-0000-0000-00006B530000}"/>
    <cellStyle name="Normal 4 2 6 4 2 2 3" xfId="5322" xr:uid="{00000000-0005-0000-0000-00006C530000}"/>
    <cellStyle name="Normal 4 2 6 4 2 2 3 2" xfId="11356" xr:uid="{00000000-0005-0000-0000-00006D530000}"/>
    <cellStyle name="Normal 4 2 6 4 2 2 3 2 2" xfId="42641" xr:uid="{00000000-0005-0000-0000-00006E530000}"/>
    <cellStyle name="Normal 4 2 6 4 2 2 3 2 3" xfId="29231" xr:uid="{00000000-0005-0000-0000-00006F530000}"/>
    <cellStyle name="Normal 4 2 6 4 2 2 3 3" xfId="23259" xr:uid="{00000000-0005-0000-0000-000070530000}"/>
    <cellStyle name="Normal 4 2 6 4 2 2 3 4" xfId="33685" xr:uid="{00000000-0005-0000-0000-000071530000}"/>
    <cellStyle name="Normal 4 2 6 4 2 2 3 5" xfId="15857" xr:uid="{00000000-0005-0000-0000-000072530000}"/>
    <cellStyle name="Normal 4 2 6 4 2 2 4" xfId="4327" xr:uid="{00000000-0005-0000-0000-000073530000}"/>
    <cellStyle name="Normal 4 2 6 4 2 2 4 2" xfId="37106" xr:uid="{00000000-0005-0000-0000-000074530000}"/>
    <cellStyle name="Normal 4 2 6 4 2 2 4 3" xfId="22264" xr:uid="{00000000-0005-0000-0000-000075530000}"/>
    <cellStyle name="Normal 4 2 6 4 2 2 5" xfId="8309" xr:uid="{00000000-0005-0000-0000-000076530000}"/>
    <cellStyle name="Normal 4 2 6 4 2 2 5 2" xfId="39655" xr:uid="{00000000-0005-0000-0000-000077530000}"/>
    <cellStyle name="Normal 4 2 6 4 2 2 5 3" xfId="26245" xr:uid="{00000000-0005-0000-0000-000078530000}"/>
    <cellStyle name="Normal 4 2 6 4 2 2 6" xfId="18843" xr:uid="{00000000-0005-0000-0000-000079530000}"/>
    <cellStyle name="Normal 4 2 6 4 2 2 7" xfId="32690" xr:uid="{00000000-0005-0000-0000-00007A530000}"/>
    <cellStyle name="Normal 4 2 6 4 2 2 8" xfId="14862" xr:uid="{00000000-0005-0000-0000-00007B530000}"/>
    <cellStyle name="Normal 4 2 6 4 2 3" xfId="1466" xr:uid="{00000000-0005-0000-0000-00007C530000}"/>
    <cellStyle name="Normal 4 2 6 4 2 3 2" xfId="2463" xr:uid="{00000000-0005-0000-0000-00007D530000}"/>
    <cellStyle name="Normal 4 2 6 4 2 3 2 2" xfId="6880" xr:uid="{00000000-0005-0000-0000-00007E530000}"/>
    <cellStyle name="Normal 4 2 6 4 2 3 2 2 2" xfId="12913" xr:uid="{00000000-0005-0000-0000-00007F530000}"/>
    <cellStyle name="Normal 4 2 6 4 2 3 2 2 2 2" xfId="44198" xr:uid="{00000000-0005-0000-0000-000080530000}"/>
    <cellStyle name="Normal 4 2 6 4 2 3 2 2 2 3" xfId="30788" xr:uid="{00000000-0005-0000-0000-000081530000}"/>
    <cellStyle name="Normal 4 2 6 4 2 3 2 2 3" xfId="38226" xr:uid="{00000000-0005-0000-0000-000082530000}"/>
    <cellStyle name="Normal 4 2 6 4 2 3 2 2 4" xfId="24816" xr:uid="{00000000-0005-0000-0000-000083530000}"/>
    <cellStyle name="Normal 4 2 6 4 2 3 2 3" xfId="9866" xr:uid="{00000000-0005-0000-0000-000084530000}"/>
    <cellStyle name="Normal 4 2 6 4 2 3 2 3 2" xfId="41212" xr:uid="{00000000-0005-0000-0000-000085530000}"/>
    <cellStyle name="Normal 4 2 6 4 2 3 2 3 3" xfId="27802" xr:uid="{00000000-0005-0000-0000-000086530000}"/>
    <cellStyle name="Normal 4 2 6 4 2 3 2 4" xfId="20400" xr:uid="{00000000-0005-0000-0000-000087530000}"/>
    <cellStyle name="Normal 4 2 6 4 2 3 2 5" xfId="35242" xr:uid="{00000000-0005-0000-0000-000088530000}"/>
    <cellStyle name="Normal 4 2 6 4 2 3 2 6" xfId="17414" xr:uid="{00000000-0005-0000-0000-000089530000}"/>
    <cellStyle name="Normal 4 2 6 4 2 3 3" xfId="5884" xr:uid="{00000000-0005-0000-0000-00008A530000}"/>
    <cellStyle name="Normal 4 2 6 4 2 3 3 2" xfId="11917" xr:uid="{00000000-0005-0000-0000-00008B530000}"/>
    <cellStyle name="Normal 4 2 6 4 2 3 3 2 2" xfId="43202" xr:uid="{00000000-0005-0000-0000-00008C530000}"/>
    <cellStyle name="Normal 4 2 6 4 2 3 3 2 3" xfId="29792" xr:uid="{00000000-0005-0000-0000-00008D530000}"/>
    <cellStyle name="Normal 4 2 6 4 2 3 3 3" xfId="23820" xr:uid="{00000000-0005-0000-0000-00008E530000}"/>
    <cellStyle name="Normal 4 2 6 4 2 3 3 4" xfId="34246" xr:uid="{00000000-0005-0000-0000-00008F530000}"/>
    <cellStyle name="Normal 4 2 6 4 2 3 3 5" xfId="16418" xr:uid="{00000000-0005-0000-0000-000090530000}"/>
    <cellStyle name="Normal 4 2 6 4 2 3 4" xfId="3893" xr:uid="{00000000-0005-0000-0000-000091530000}"/>
    <cellStyle name="Normal 4 2 6 4 2 3 4 2" xfId="36672" xr:uid="{00000000-0005-0000-0000-000092530000}"/>
    <cellStyle name="Normal 4 2 6 4 2 3 4 3" xfId="21830" xr:uid="{00000000-0005-0000-0000-000093530000}"/>
    <cellStyle name="Normal 4 2 6 4 2 3 5" xfId="8870" xr:uid="{00000000-0005-0000-0000-000094530000}"/>
    <cellStyle name="Normal 4 2 6 4 2 3 5 2" xfId="40216" xr:uid="{00000000-0005-0000-0000-000095530000}"/>
    <cellStyle name="Normal 4 2 6 4 2 3 5 3" xfId="26806" xr:uid="{00000000-0005-0000-0000-000096530000}"/>
    <cellStyle name="Normal 4 2 6 4 2 3 6" xfId="19404" xr:uid="{00000000-0005-0000-0000-000097530000}"/>
    <cellStyle name="Normal 4 2 6 4 2 3 7" xfId="32256" xr:uid="{00000000-0005-0000-0000-000098530000}"/>
    <cellStyle name="Normal 4 2 6 4 2 3 8" xfId="14428" xr:uid="{00000000-0005-0000-0000-000099530000}"/>
    <cellStyle name="Normal 4 2 6 4 2 4" xfId="1901" xr:uid="{00000000-0005-0000-0000-00009A530000}"/>
    <cellStyle name="Normal 4 2 6 4 2 4 2" xfId="6319" xr:uid="{00000000-0005-0000-0000-00009B530000}"/>
    <cellStyle name="Normal 4 2 6 4 2 4 2 2" xfId="12352" xr:uid="{00000000-0005-0000-0000-00009C530000}"/>
    <cellStyle name="Normal 4 2 6 4 2 4 2 2 2" xfId="43637" xr:uid="{00000000-0005-0000-0000-00009D530000}"/>
    <cellStyle name="Normal 4 2 6 4 2 4 2 2 3" xfId="30227" xr:uid="{00000000-0005-0000-0000-00009E530000}"/>
    <cellStyle name="Normal 4 2 6 4 2 4 2 3" xfId="37665" xr:uid="{00000000-0005-0000-0000-00009F530000}"/>
    <cellStyle name="Normal 4 2 6 4 2 4 2 4" xfId="24255" xr:uid="{00000000-0005-0000-0000-0000A0530000}"/>
    <cellStyle name="Normal 4 2 6 4 2 4 3" xfId="9305" xr:uid="{00000000-0005-0000-0000-0000A1530000}"/>
    <cellStyle name="Normal 4 2 6 4 2 4 3 2" xfId="40651" xr:uid="{00000000-0005-0000-0000-0000A2530000}"/>
    <cellStyle name="Normal 4 2 6 4 2 4 3 3" xfId="27241" xr:uid="{00000000-0005-0000-0000-0000A3530000}"/>
    <cellStyle name="Normal 4 2 6 4 2 4 4" xfId="19839" xr:uid="{00000000-0005-0000-0000-0000A4530000}"/>
    <cellStyle name="Normal 4 2 6 4 2 4 5" xfId="34681" xr:uid="{00000000-0005-0000-0000-0000A5530000}"/>
    <cellStyle name="Normal 4 2 6 4 2 4 6" xfId="16853" xr:uid="{00000000-0005-0000-0000-0000A6530000}"/>
    <cellStyle name="Normal 4 2 6 4 2 5" xfId="4888" xr:uid="{00000000-0005-0000-0000-0000A7530000}"/>
    <cellStyle name="Normal 4 2 6 4 2 5 2" xfId="10923" xr:uid="{00000000-0005-0000-0000-0000A8530000}"/>
    <cellStyle name="Normal 4 2 6 4 2 5 2 2" xfId="42208" xr:uid="{00000000-0005-0000-0000-0000A9530000}"/>
    <cellStyle name="Normal 4 2 6 4 2 5 2 3" xfId="28798" xr:uid="{00000000-0005-0000-0000-0000AA530000}"/>
    <cellStyle name="Normal 4 2 6 4 2 5 3" xfId="22825" xr:uid="{00000000-0005-0000-0000-0000AB530000}"/>
    <cellStyle name="Normal 4 2 6 4 2 5 4" xfId="33251" xr:uid="{00000000-0005-0000-0000-0000AC530000}"/>
    <cellStyle name="Normal 4 2 6 4 2 5 5" xfId="15423" xr:uid="{00000000-0005-0000-0000-0000AD530000}"/>
    <cellStyle name="Normal 4 2 6 4 2 6" xfId="3332" xr:uid="{00000000-0005-0000-0000-0000AE530000}"/>
    <cellStyle name="Normal 4 2 6 4 2 6 2" xfId="36111" xr:uid="{00000000-0005-0000-0000-0000AF530000}"/>
    <cellStyle name="Normal 4 2 6 4 2 6 3" xfId="21269" xr:uid="{00000000-0005-0000-0000-0000B0530000}"/>
    <cellStyle name="Normal 4 2 6 4 2 7" xfId="7875" xr:uid="{00000000-0005-0000-0000-0000B1530000}"/>
    <cellStyle name="Normal 4 2 6 4 2 7 2" xfId="39221" xr:uid="{00000000-0005-0000-0000-0000B2530000}"/>
    <cellStyle name="Normal 4 2 6 4 2 7 3" xfId="25811" xr:uid="{00000000-0005-0000-0000-0000B3530000}"/>
    <cellStyle name="Normal 4 2 6 4 2 8" xfId="18409" xr:uid="{00000000-0005-0000-0000-0000B4530000}"/>
    <cellStyle name="Normal 4 2 6 4 2 9" xfId="31695" xr:uid="{00000000-0005-0000-0000-0000B5530000}"/>
    <cellStyle name="Normal 4 2 6 4 3" xfId="529" xr:uid="{00000000-0005-0000-0000-0000B6530000}"/>
    <cellStyle name="Normal 4 2 6 4 3 10" xfId="13969" xr:uid="{00000000-0005-0000-0000-0000B7530000}"/>
    <cellStyle name="Normal 4 2 6 4 3 2" xfId="963" xr:uid="{00000000-0005-0000-0000-0000B8530000}"/>
    <cellStyle name="Normal 4 2 6 4 3 2 2" xfId="2999" xr:uid="{00000000-0005-0000-0000-0000B9530000}"/>
    <cellStyle name="Normal 4 2 6 4 3 2 2 2" xfId="7416" xr:uid="{00000000-0005-0000-0000-0000BA530000}"/>
    <cellStyle name="Normal 4 2 6 4 3 2 2 2 2" xfId="13449" xr:uid="{00000000-0005-0000-0000-0000BB530000}"/>
    <cellStyle name="Normal 4 2 6 4 3 2 2 2 2 2" xfId="44734" xr:uid="{00000000-0005-0000-0000-0000BC530000}"/>
    <cellStyle name="Normal 4 2 6 4 3 2 2 2 2 3" xfId="31324" xr:uid="{00000000-0005-0000-0000-0000BD530000}"/>
    <cellStyle name="Normal 4 2 6 4 3 2 2 2 3" xfId="38762" xr:uid="{00000000-0005-0000-0000-0000BE530000}"/>
    <cellStyle name="Normal 4 2 6 4 3 2 2 2 4" xfId="25352" xr:uid="{00000000-0005-0000-0000-0000BF530000}"/>
    <cellStyle name="Normal 4 2 6 4 3 2 2 3" xfId="10402" xr:uid="{00000000-0005-0000-0000-0000C0530000}"/>
    <cellStyle name="Normal 4 2 6 4 3 2 2 3 2" xfId="41748" xr:uid="{00000000-0005-0000-0000-0000C1530000}"/>
    <cellStyle name="Normal 4 2 6 4 3 2 2 3 3" xfId="28338" xr:uid="{00000000-0005-0000-0000-0000C2530000}"/>
    <cellStyle name="Normal 4 2 6 4 3 2 2 4" xfId="20936" xr:uid="{00000000-0005-0000-0000-0000C3530000}"/>
    <cellStyle name="Normal 4 2 6 4 3 2 2 5" xfId="35778" xr:uid="{00000000-0005-0000-0000-0000C4530000}"/>
    <cellStyle name="Normal 4 2 6 4 3 2 2 6" xfId="17950" xr:uid="{00000000-0005-0000-0000-0000C5530000}"/>
    <cellStyle name="Normal 4 2 6 4 3 2 3" xfId="5424" xr:uid="{00000000-0005-0000-0000-0000C6530000}"/>
    <cellStyle name="Normal 4 2 6 4 3 2 3 2" xfId="11458" xr:uid="{00000000-0005-0000-0000-0000C7530000}"/>
    <cellStyle name="Normal 4 2 6 4 3 2 3 2 2" xfId="42743" xr:uid="{00000000-0005-0000-0000-0000C8530000}"/>
    <cellStyle name="Normal 4 2 6 4 3 2 3 2 3" xfId="29333" xr:uid="{00000000-0005-0000-0000-0000C9530000}"/>
    <cellStyle name="Normal 4 2 6 4 3 2 3 3" xfId="23361" xr:uid="{00000000-0005-0000-0000-0000CA530000}"/>
    <cellStyle name="Normal 4 2 6 4 3 2 3 4" xfId="33787" xr:uid="{00000000-0005-0000-0000-0000CB530000}"/>
    <cellStyle name="Normal 4 2 6 4 3 2 3 5" xfId="15959" xr:uid="{00000000-0005-0000-0000-0000CC530000}"/>
    <cellStyle name="Normal 4 2 6 4 3 2 4" xfId="4429" xr:uid="{00000000-0005-0000-0000-0000CD530000}"/>
    <cellStyle name="Normal 4 2 6 4 3 2 4 2" xfId="37208" xr:uid="{00000000-0005-0000-0000-0000CE530000}"/>
    <cellStyle name="Normal 4 2 6 4 3 2 4 3" xfId="22366" xr:uid="{00000000-0005-0000-0000-0000CF530000}"/>
    <cellStyle name="Normal 4 2 6 4 3 2 5" xfId="8411" xr:uid="{00000000-0005-0000-0000-0000D0530000}"/>
    <cellStyle name="Normal 4 2 6 4 3 2 5 2" xfId="39757" xr:uid="{00000000-0005-0000-0000-0000D1530000}"/>
    <cellStyle name="Normal 4 2 6 4 3 2 5 3" xfId="26347" xr:uid="{00000000-0005-0000-0000-0000D2530000}"/>
    <cellStyle name="Normal 4 2 6 4 3 2 6" xfId="18945" xr:uid="{00000000-0005-0000-0000-0000D3530000}"/>
    <cellStyle name="Normal 4 2 6 4 3 2 7" xfId="32792" xr:uid="{00000000-0005-0000-0000-0000D4530000}"/>
    <cellStyle name="Normal 4 2 6 4 3 2 8" xfId="14964" xr:uid="{00000000-0005-0000-0000-0000D5530000}"/>
    <cellStyle name="Normal 4 2 6 4 3 3" xfId="1568" xr:uid="{00000000-0005-0000-0000-0000D6530000}"/>
    <cellStyle name="Normal 4 2 6 4 3 3 2" xfId="2565" xr:uid="{00000000-0005-0000-0000-0000D7530000}"/>
    <cellStyle name="Normal 4 2 6 4 3 3 2 2" xfId="6982" xr:uid="{00000000-0005-0000-0000-0000D8530000}"/>
    <cellStyle name="Normal 4 2 6 4 3 3 2 2 2" xfId="13015" xr:uid="{00000000-0005-0000-0000-0000D9530000}"/>
    <cellStyle name="Normal 4 2 6 4 3 3 2 2 2 2" xfId="44300" xr:uid="{00000000-0005-0000-0000-0000DA530000}"/>
    <cellStyle name="Normal 4 2 6 4 3 3 2 2 2 3" xfId="30890" xr:uid="{00000000-0005-0000-0000-0000DB530000}"/>
    <cellStyle name="Normal 4 2 6 4 3 3 2 2 3" xfId="38328" xr:uid="{00000000-0005-0000-0000-0000DC530000}"/>
    <cellStyle name="Normal 4 2 6 4 3 3 2 2 4" xfId="24918" xr:uid="{00000000-0005-0000-0000-0000DD530000}"/>
    <cellStyle name="Normal 4 2 6 4 3 3 2 3" xfId="9968" xr:uid="{00000000-0005-0000-0000-0000DE530000}"/>
    <cellStyle name="Normal 4 2 6 4 3 3 2 3 2" xfId="41314" xr:uid="{00000000-0005-0000-0000-0000DF530000}"/>
    <cellStyle name="Normal 4 2 6 4 3 3 2 3 3" xfId="27904" xr:uid="{00000000-0005-0000-0000-0000E0530000}"/>
    <cellStyle name="Normal 4 2 6 4 3 3 2 4" xfId="20502" xr:uid="{00000000-0005-0000-0000-0000E1530000}"/>
    <cellStyle name="Normal 4 2 6 4 3 3 2 5" xfId="35344" xr:uid="{00000000-0005-0000-0000-0000E2530000}"/>
    <cellStyle name="Normal 4 2 6 4 3 3 2 6" xfId="17516" xr:uid="{00000000-0005-0000-0000-0000E3530000}"/>
    <cellStyle name="Normal 4 2 6 4 3 3 3" xfId="5986" xr:uid="{00000000-0005-0000-0000-0000E4530000}"/>
    <cellStyle name="Normal 4 2 6 4 3 3 3 2" xfId="12019" xr:uid="{00000000-0005-0000-0000-0000E5530000}"/>
    <cellStyle name="Normal 4 2 6 4 3 3 3 2 2" xfId="43304" xr:uid="{00000000-0005-0000-0000-0000E6530000}"/>
    <cellStyle name="Normal 4 2 6 4 3 3 3 2 3" xfId="29894" xr:uid="{00000000-0005-0000-0000-0000E7530000}"/>
    <cellStyle name="Normal 4 2 6 4 3 3 3 3" xfId="23922" xr:uid="{00000000-0005-0000-0000-0000E8530000}"/>
    <cellStyle name="Normal 4 2 6 4 3 3 3 4" xfId="34348" xr:uid="{00000000-0005-0000-0000-0000E9530000}"/>
    <cellStyle name="Normal 4 2 6 4 3 3 3 5" xfId="16520" xr:uid="{00000000-0005-0000-0000-0000EA530000}"/>
    <cellStyle name="Normal 4 2 6 4 3 3 4" xfId="3995" xr:uid="{00000000-0005-0000-0000-0000EB530000}"/>
    <cellStyle name="Normal 4 2 6 4 3 3 4 2" xfId="36774" xr:uid="{00000000-0005-0000-0000-0000EC530000}"/>
    <cellStyle name="Normal 4 2 6 4 3 3 4 3" xfId="21932" xr:uid="{00000000-0005-0000-0000-0000ED530000}"/>
    <cellStyle name="Normal 4 2 6 4 3 3 5" xfId="8972" xr:uid="{00000000-0005-0000-0000-0000EE530000}"/>
    <cellStyle name="Normal 4 2 6 4 3 3 5 2" xfId="40318" xr:uid="{00000000-0005-0000-0000-0000EF530000}"/>
    <cellStyle name="Normal 4 2 6 4 3 3 5 3" xfId="26908" xr:uid="{00000000-0005-0000-0000-0000F0530000}"/>
    <cellStyle name="Normal 4 2 6 4 3 3 6" xfId="19506" xr:uid="{00000000-0005-0000-0000-0000F1530000}"/>
    <cellStyle name="Normal 4 2 6 4 3 3 7" xfId="32358" xr:uid="{00000000-0005-0000-0000-0000F2530000}"/>
    <cellStyle name="Normal 4 2 6 4 3 3 8" xfId="14530" xr:uid="{00000000-0005-0000-0000-0000F3530000}"/>
    <cellStyle name="Normal 4 2 6 4 3 4" xfId="2003" xr:uid="{00000000-0005-0000-0000-0000F4530000}"/>
    <cellStyle name="Normal 4 2 6 4 3 4 2" xfId="6421" xr:uid="{00000000-0005-0000-0000-0000F5530000}"/>
    <cellStyle name="Normal 4 2 6 4 3 4 2 2" xfId="12454" xr:uid="{00000000-0005-0000-0000-0000F6530000}"/>
    <cellStyle name="Normal 4 2 6 4 3 4 2 2 2" xfId="43739" xr:uid="{00000000-0005-0000-0000-0000F7530000}"/>
    <cellStyle name="Normal 4 2 6 4 3 4 2 2 3" xfId="30329" xr:uid="{00000000-0005-0000-0000-0000F8530000}"/>
    <cellStyle name="Normal 4 2 6 4 3 4 2 3" xfId="37767" xr:uid="{00000000-0005-0000-0000-0000F9530000}"/>
    <cellStyle name="Normal 4 2 6 4 3 4 2 4" xfId="24357" xr:uid="{00000000-0005-0000-0000-0000FA530000}"/>
    <cellStyle name="Normal 4 2 6 4 3 4 3" xfId="9407" xr:uid="{00000000-0005-0000-0000-0000FB530000}"/>
    <cellStyle name="Normal 4 2 6 4 3 4 3 2" xfId="40753" xr:uid="{00000000-0005-0000-0000-0000FC530000}"/>
    <cellStyle name="Normal 4 2 6 4 3 4 3 3" xfId="27343" xr:uid="{00000000-0005-0000-0000-0000FD530000}"/>
    <cellStyle name="Normal 4 2 6 4 3 4 4" xfId="19941" xr:uid="{00000000-0005-0000-0000-0000FE530000}"/>
    <cellStyle name="Normal 4 2 6 4 3 4 5" xfId="34783" xr:uid="{00000000-0005-0000-0000-0000FF530000}"/>
    <cellStyle name="Normal 4 2 6 4 3 4 6" xfId="16955" xr:uid="{00000000-0005-0000-0000-000000540000}"/>
    <cellStyle name="Normal 4 2 6 4 3 5" xfId="4990" xr:uid="{00000000-0005-0000-0000-000001540000}"/>
    <cellStyle name="Normal 4 2 6 4 3 5 2" xfId="11025" xr:uid="{00000000-0005-0000-0000-000002540000}"/>
    <cellStyle name="Normal 4 2 6 4 3 5 2 2" xfId="42310" xr:uid="{00000000-0005-0000-0000-000003540000}"/>
    <cellStyle name="Normal 4 2 6 4 3 5 2 3" xfId="28900" xr:uid="{00000000-0005-0000-0000-000004540000}"/>
    <cellStyle name="Normal 4 2 6 4 3 5 3" xfId="22927" xr:uid="{00000000-0005-0000-0000-000005540000}"/>
    <cellStyle name="Normal 4 2 6 4 3 5 4" xfId="33353" xr:uid="{00000000-0005-0000-0000-000006540000}"/>
    <cellStyle name="Normal 4 2 6 4 3 5 5" xfId="15525" xr:uid="{00000000-0005-0000-0000-000007540000}"/>
    <cellStyle name="Normal 4 2 6 4 3 6" xfId="3434" xr:uid="{00000000-0005-0000-0000-000008540000}"/>
    <cellStyle name="Normal 4 2 6 4 3 6 2" xfId="36213" xr:uid="{00000000-0005-0000-0000-000009540000}"/>
    <cellStyle name="Normal 4 2 6 4 3 6 3" xfId="21371" xr:uid="{00000000-0005-0000-0000-00000A540000}"/>
    <cellStyle name="Normal 4 2 6 4 3 7" xfId="7977" xr:uid="{00000000-0005-0000-0000-00000B540000}"/>
    <cellStyle name="Normal 4 2 6 4 3 7 2" xfId="39323" xr:uid="{00000000-0005-0000-0000-00000C540000}"/>
    <cellStyle name="Normal 4 2 6 4 3 7 3" xfId="25913" xr:uid="{00000000-0005-0000-0000-00000D540000}"/>
    <cellStyle name="Normal 4 2 6 4 3 8" xfId="18511" xr:uid="{00000000-0005-0000-0000-00000E540000}"/>
    <cellStyle name="Normal 4 2 6 4 3 9" xfId="31797" xr:uid="{00000000-0005-0000-0000-00000F540000}"/>
    <cellStyle name="Normal 4 2 6 4 4" xfId="655" xr:uid="{00000000-0005-0000-0000-000010540000}"/>
    <cellStyle name="Normal 4 2 6 4 4 10" xfId="14095" xr:uid="{00000000-0005-0000-0000-000011540000}"/>
    <cellStyle name="Normal 4 2 6 4 4 2" xfId="1089" xr:uid="{00000000-0005-0000-0000-000012540000}"/>
    <cellStyle name="Normal 4 2 6 4 4 2 2" xfId="3125" xr:uid="{00000000-0005-0000-0000-000013540000}"/>
    <cellStyle name="Normal 4 2 6 4 4 2 2 2" xfId="7542" xr:uid="{00000000-0005-0000-0000-000014540000}"/>
    <cellStyle name="Normal 4 2 6 4 4 2 2 2 2" xfId="13575" xr:uid="{00000000-0005-0000-0000-000015540000}"/>
    <cellStyle name="Normal 4 2 6 4 4 2 2 2 2 2" xfId="44860" xr:uid="{00000000-0005-0000-0000-000016540000}"/>
    <cellStyle name="Normal 4 2 6 4 4 2 2 2 2 3" xfId="31450" xr:uid="{00000000-0005-0000-0000-000017540000}"/>
    <cellStyle name="Normal 4 2 6 4 4 2 2 2 3" xfId="38888" xr:uid="{00000000-0005-0000-0000-000018540000}"/>
    <cellStyle name="Normal 4 2 6 4 4 2 2 2 4" xfId="25478" xr:uid="{00000000-0005-0000-0000-000019540000}"/>
    <cellStyle name="Normal 4 2 6 4 4 2 2 3" xfId="10528" xr:uid="{00000000-0005-0000-0000-00001A540000}"/>
    <cellStyle name="Normal 4 2 6 4 4 2 2 3 2" xfId="41874" xr:uid="{00000000-0005-0000-0000-00001B540000}"/>
    <cellStyle name="Normal 4 2 6 4 4 2 2 3 3" xfId="28464" xr:uid="{00000000-0005-0000-0000-00001C540000}"/>
    <cellStyle name="Normal 4 2 6 4 4 2 2 4" xfId="21062" xr:uid="{00000000-0005-0000-0000-00001D540000}"/>
    <cellStyle name="Normal 4 2 6 4 4 2 2 5" xfId="35904" xr:uid="{00000000-0005-0000-0000-00001E540000}"/>
    <cellStyle name="Normal 4 2 6 4 4 2 2 6" xfId="18076" xr:uid="{00000000-0005-0000-0000-00001F540000}"/>
    <cellStyle name="Normal 4 2 6 4 4 2 3" xfId="5550" xr:uid="{00000000-0005-0000-0000-000020540000}"/>
    <cellStyle name="Normal 4 2 6 4 4 2 3 2" xfId="11584" xr:uid="{00000000-0005-0000-0000-000021540000}"/>
    <cellStyle name="Normal 4 2 6 4 4 2 3 2 2" xfId="42869" xr:uid="{00000000-0005-0000-0000-000022540000}"/>
    <cellStyle name="Normal 4 2 6 4 4 2 3 2 3" xfId="29459" xr:uid="{00000000-0005-0000-0000-000023540000}"/>
    <cellStyle name="Normal 4 2 6 4 4 2 3 3" xfId="23487" xr:uid="{00000000-0005-0000-0000-000024540000}"/>
    <cellStyle name="Normal 4 2 6 4 4 2 3 4" xfId="33913" xr:uid="{00000000-0005-0000-0000-000025540000}"/>
    <cellStyle name="Normal 4 2 6 4 4 2 3 5" xfId="16085" xr:uid="{00000000-0005-0000-0000-000026540000}"/>
    <cellStyle name="Normal 4 2 6 4 4 2 4" xfId="4555" xr:uid="{00000000-0005-0000-0000-000027540000}"/>
    <cellStyle name="Normal 4 2 6 4 4 2 4 2" xfId="37334" xr:uid="{00000000-0005-0000-0000-000028540000}"/>
    <cellStyle name="Normal 4 2 6 4 4 2 4 3" xfId="22492" xr:uid="{00000000-0005-0000-0000-000029540000}"/>
    <cellStyle name="Normal 4 2 6 4 4 2 5" xfId="8537" xr:uid="{00000000-0005-0000-0000-00002A540000}"/>
    <cellStyle name="Normal 4 2 6 4 4 2 5 2" xfId="39883" xr:uid="{00000000-0005-0000-0000-00002B540000}"/>
    <cellStyle name="Normal 4 2 6 4 4 2 5 3" xfId="26473" xr:uid="{00000000-0005-0000-0000-00002C540000}"/>
    <cellStyle name="Normal 4 2 6 4 4 2 6" xfId="19071" xr:uid="{00000000-0005-0000-0000-00002D540000}"/>
    <cellStyle name="Normal 4 2 6 4 4 2 7" xfId="32918" xr:uid="{00000000-0005-0000-0000-00002E540000}"/>
    <cellStyle name="Normal 4 2 6 4 4 2 8" xfId="15090" xr:uid="{00000000-0005-0000-0000-00002F540000}"/>
    <cellStyle name="Normal 4 2 6 4 4 3" xfId="1694" xr:uid="{00000000-0005-0000-0000-000030540000}"/>
    <cellStyle name="Normal 4 2 6 4 4 3 2" xfId="2691" xr:uid="{00000000-0005-0000-0000-000031540000}"/>
    <cellStyle name="Normal 4 2 6 4 4 3 2 2" xfId="7108" xr:uid="{00000000-0005-0000-0000-000032540000}"/>
    <cellStyle name="Normal 4 2 6 4 4 3 2 2 2" xfId="13141" xr:uid="{00000000-0005-0000-0000-000033540000}"/>
    <cellStyle name="Normal 4 2 6 4 4 3 2 2 2 2" xfId="44426" xr:uid="{00000000-0005-0000-0000-000034540000}"/>
    <cellStyle name="Normal 4 2 6 4 4 3 2 2 2 3" xfId="31016" xr:uid="{00000000-0005-0000-0000-000035540000}"/>
    <cellStyle name="Normal 4 2 6 4 4 3 2 2 3" xfId="38454" xr:uid="{00000000-0005-0000-0000-000036540000}"/>
    <cellStyle name="Normal 4 2 6 4 4 3 2 2 4" xfId="25044" xr:uid="{00000000-0005-0000-0000-000037540000}"/>
    <cellStyle name="Normal 4 2 6 4 4 3 2 3" xfId="10094" xr:uid="{00000000-0005-0000-0000-000038540000}"/>
    <cellStyle name="Normal 4 2 6 4 4 3 2 3 2" xfId="41440" xr:uid="{00000000-0005-0000-0000-000039540000}"/>
    <cellStyle name="Normal 4 2 6 4 4 3 2 3 3" xfId="28030" xr:uid="{00000000-0005-0000-0000-00003A540000}"/>
    <cellStyle name="Normal 4 2 6 4 4 3 2 4" xfId="20628" xr:uid="{00000000-0005-0000-0000-00003B540000}"/>
    <cellStyle name="Normal 4 2 6 4 4 3 2 5" xfId="35470" xr:uid="{00000000-0005-0000-0000-00003C540000}"/>
    <cellStyle name="Normal 4 2 6 4 4 3 2 6" xfId="17642" xr:uid="{00000000-0005-0000-0000-00003D540000}"/>
    <cellStyle name="Normal 4 2 6 4 4 3 3" xfId="6112" xr:uid="{00000000-0005-0000-0000-00003E540000}"/>
    <cellStyle name="Normal 4 2 6 4 4 3 3 2" xfId="12145" xr:uid="{00000000-0005-0000-0000-00003F540000}"/>
    <cellStyle name="Normal 4 2 6 4 4 3 3 2 2" xfId="43430" xr:uid="{00000000-0005-0000-0000-000040540000}"/>
    <cellStyle name="Normal 4 2 6 4 4 3 3 2 3" xfId="30020" xr:uid="{00000000-0005-0000-0000-000041540000}"/>
    <cellStyle name="Normal 4 2 6 4 4 3 3 3" xfId="24048" xr:uid="{00000000-0005-0000-0000-000042540000}"/>
    <cellStyle name="Normal 4 2 6 4 4 3 3 4" xfId="34474" xr:uid="{00000000-0005-0000-0000-000043540000}"/>
    <cellStyle name="Normal 4 2 6 4 4 3 3 5" xfId="16646" xr:uid="{00000000-0005-0000-0000-000044540000}"/>
    <cellStyle name="Normal 4 2 6 4 4 3 4" xfId="4121" xr:uid="{00000000-0005-0000-0000-000045540000}"/>
    <cellStyle name="Normal 4 2 6 4 4 3 4 2" xfId="36900" xr:uid="{00000000-0005-0000-0000-000046540000}"/>
    <cellStyle name="Normal 4 2 6 4 4 3 4 3" xfId="22058" xr:uid="{00000000-0005-0000-0000-000047540000}"/>
    <cellStyle name="Normal 4 2 6 4 4 3 5" xfId="9098" xr:uid="{00000000-0005-0000-0000-000048540000}"/>
    <cellStyle name="Normal 4 2 6 4 4 3 5 2" xfId="40444" xr:uid="{00000000-0005-0000-0000-000049540000}"/>
    <cellStyle name="Normal 4 2 6 4 4 3 5 3" xfId="27034" xr:uid="{00000000-0005-0000-0000-00004A540000}"/>
    <cellStyle name="Normal 4 2 6 4 4 3 6" xfId="19632" xr:uid="{00000000-0005-0000-0000-00004B540000}"/>
    <cellStyle name="Normal 4 2 6 4 4 3 7" xfId="32484" xr:uid="{00000000-0005-0000-0000-00004C540000}"/>
    <cellStyle name="Normal 4 2 6 4 4 3 8" xfId="14656" xr:uid="{00000000-0005-0000-0000-00004D540000}"/>
    <cellStyle name="Normal 4 2 6 4 4 4" xfId="2129" xr:uid="{00000000-0005-0000-0000-00004E540000}"/>
    <cellStyle name="Normal 4 2 6 4 4 4 2" xfId="6547" xr:uid="{00000000-0005-0000-0000-00004F540000}"/>
    <cellStyle name="Normal 4 2 6 4 4 4 2 2" xfId="12580" xr:uid="{00000000-0005-0000-0000-000050540000}"/>
    <cellStyle name="Normal 4 2 6 4 4 4 2 2 2" xfId="43865" xr:uid="{00000000-0005-0000-0000-000051540000}"/>
    <cellStyle name="Normal 4 2 6 4 4 4 2 2 3" xfId="30455" xr:uid="{00000000-0005-0000-0000-000052540000}"/>
    <cellStyle name="Normal 4 2 6 4 4 4 2 3" xfId="37893" xr:uid="{00000000-0005-0000-0000-000053540000}"/>
    <cellStyle name="Normal 4 2 6 4 4 4 2 4" xfId="24483" xr:uid="{00000000-0005-0000-0000-000054540000}"/>
    <cellStyle name="Normal 4 2 6 4 4 4 3" xfId="9533" xr:uid="{00000000-0005-0000-0000-000055540000}"/>
    <cellStyle name="Normal 4 2 6 4 4 4 3 2" xfId="40879" xr:uid="{00000000-0005-0000-0000-000056540000}"/>
    <cellStyle name="Normal 4 2 6 4 4 4 3 3" xfId="27469" xr:uid="{00000000-0005-0000-0000-000057540000}"/>
    <cellStyle name="Normal 4 2 6 4 4 4 4" xfId="20067" xr:uid="{00000000-0005-0000-0000-000058540000}"/>
    <cellStyle name="Normal 4 2 6 4 4 4 5" xfId="34909" xr:uid="{00000000-0005-0000-0000-000059540000}"/>
    <cellStyle name="Normal 4 2 6 4 4 4 6" xfId="17081" xr:uid="{00000000-0005-0000-0000-00005A540000}"/>
    <cellStyle name="Normal 4 2 6 4 4 5" xfId="5116" xr:uid="{00000000-0005-0000-0000-00005B540000}"/>
    <cellStyle name="Normal 4 2 6 4 4 5 2" xfId="11151" xr:uid="{00000000-0005-0000-0000-00005C540000}"/>
    <cellStyle name="Normal 4 2 6 4 4 5 2 2" xfId="42436" xr:uid="{00000000-0005-0000-0000-00005D540000}"/>
    <cellStyle name="Normal 4 2 6 4 4 5 2 3" xfId="29026" xr:uid="{00000000-0005-0000-0000-00005E540000}"/>
    <cellStyle name="Normal 4 2 6 4 4 5 3" xfId="23053" xr:uid="{00000000-0005-0000-0000-00005F540000}"/>
    <cellStyle name="Normal 4 2 6 4 4 5 4" xfId="33479" xr:uid="{00000000-0005-0000-0000-000060540000}"/>
    <cellStyle name="Normal 4 2 6 4 4 5 5" xfId="15651" xr:uid="{00000000-0005-0000-0000-000061540000}"/>
    <cellStyle name="Normal 4 2 6 4 4 6" xfId="3560" xr:uid="{00000000-0005-0000-0000-000062540000}"/>
    <cellStyle name="Normal 4 2 6 4 4 6 2" xfId="36339" xr:uid="{00000000-0005-0000-0000-000063540000}"/>
    <cellStyle name="Normal 4 2 6 4 4 6 3" xfId="21497" xr:uid="{00000000-0005-0000-0000-000064540000}"/>
    <cellStyle name="Normal 4 2 6 4 4 7" xfId="8103" xr:uid="{00000000-0005-0000-0000-000065540000}"/>
    <cellStyle name="Normal 4 2 6 4 4 7 2" xfId="39449" xr:uid="{00000000-0005-0000-0000-000066540000}"/>
    <cellStyle name="Normal 4 2 6 4 4 7 3" xfId="26039" xr:uid="{00000000-0005-0000-0000-000067540000}"/>
    <cellStyle name="Normal 4 2 6 4 4 8" xfId="18637" xr:uid="{00000000-0005-0000-0000-000068540000}"/>
    <cellStyle name="Normal 4 2 6 4 4 9" xfId="31923" xr:uid="{00000000-0005-0000-0000-000069540000}"/>
    <cellStyle name="Normal 4 2 6 4 5" xfId="307" xr:uid="{00000000-0005-0000-0000-00006A540000}"/>
    <cellStyle name="Normal 4 2 6 4 5 2" xfId="1362" xr:uid="{00000000-0005-0000-0000-00006B540000}"/>
    <cellStyle name="Normal 4 2 6 4 5 2 2" xfId="5780" xr:uid="{00000000-0005-0000-0000-00006C540000}"/>
    <cellStyle name="Normal 4 2 6 4 5 2 2 2" xfId="11813" xr:uid="{00000000-0005-0000-0000-00006D540000}"/>
    <cellStyle name="Normal 4 2 6 4 5 2 2 2 2" xfId="43098" xr:uid="{00000000-0005-0000-0000-00006E540000}"/>
    <cellStyle name="Normal 4 2 6 4 5 2 2 2 3" xfId="29688" xr:uid="{00000000-0005-0000-0000-00006F540000}"/>
    <cellStyle name="Normal 4 2 6 4 5 2 2 3" xfId="37437" xr:uid="{00000000-0005-0000-0000-000070540000}"/>
    <cellStyle name="Normal 4 2 6 4 5 2 2 4" xfId="23716" xr:uid="{00000000-0005-0000-0000-000071540000}"/>
    <cellStyle name="Normal 4 2 6 4 5 2 3" xfId="8766" xr:uid="{00000000-0005-0000-0000-000072540000}"/>
    <cellStyle name="Normal 4 2 6 4 5 2 3 2" xfId="40112" xr:uid="{00000000-0005-0000-0000-000073540000}"/>
    <cellStyle name="Normal 4 2 6 4 5 2 3 3" xfId="26702" xr:uid="{00000000-0005-0000-0000-000074540000}"/>
    <cellStyle name="Normal 4 2 6 4 5 2 4" xfId="19300" xr:uid="{00000000-0005-0000-0000-000075540000}"/>
    <cellStyle name="Normal 4 2 6 4 5 2 5" xfId="34142" xr:uid="{00000000-0005-0000-0000-000076540000}"/>
    <cellStyle name="Normal 4 2 6 4 5 2 6" xfId="16314" xr:uid="{00000000-0005-0000-0000-000077540000}"/>
    <cellStyle name="Normal 4 2 6 4 5 3" xfId="2359" xr:uid="{00000000-0005-0000-0000-000078540000}"/>
    <cellStyle name="Normal 4 2 6 4 5 3 2" xfId="6776" xr:uid="{00000000-0005-0000-0000-000079540000}"/>
    <cellStyle name="Normal 4 2 6 4 5 3 2 2" xfId="12809" xr:uid="{00000000-0005-0000-0000-00007A540000}"/>
    <cellStyle name="Normal 4 2 6 4 5 3 2 2 2" xfId="44094" xr:uid="{00000000-0005-0000-0000-00007B540000}"/>
    <cellStyle name="Normal 4 2 6 4 5 3 2 2 3" xfId="30684" xr:uid="{00000000-0005-0000-0000-00007C540000}"/>
    <cellStyle name="Normal 4 2 6 4 5 3 2 3" xfId="38122" xr:uid="{00000000-0005-0000-0000-00007D540000}"/>
    <cellStyle name="Normal 4 2 6 4 5 3 2 4" xfId="24712" xr:uid="{00000000-0005-0000-0000-00007E540000}"/>
    <cellStyle name="Normal 4 2 6 4 5 3 3" xfId="9762" xr:uid="{00000000-0005-0000-0000-00007F540000}"/>
    <cellStyle name="Normal 4 2 6 4 5 3 3 2" xfId="41108" xr:uid="{00000000-0005-0000-0000-000080540000}"/>
    <cellStyle name="Normal 4 2 6 4 5 3 3 3" xfId="27698" xr:uid="{00000000-0005-0000-0000-000081540000}"/>
    <cellStyle name="Normal 4 2 6 4 5 3 4" xfId="20296" xr:uid="{00000000-0005-0000-0000-000082540000}"/>
    <cellStyle name="Normal 4 2 6 4 5 3 5" xfId="35138" xr:uid="{00000000-0005-0000-0000-000083540000}"/>
    <cellStyle name="Normal 4 2 6 4 5 3 6" xfId="17310" xr:uid="{00000000-0005-0000-0000-000084540000}"/>
    <cellStyle name="Normal 4 2 6 4 5 4" xfId="4784" xr:uid="{00000000-0005-0000-0000-000085540000}"/>
    <cellStyle name="Normal 4 2 6 4 5 4 2" xfId="10818" xr:uid="{00000000-0005-0000-0000-000086540000}"/>
    <cellStyle name="Normal 4 2 6 4 5 4 2 2" xfId="42105" xr:uid="{00000000-0005-0000-0000-000087540000}"/>
    <cellStyle name="Normal 4 2 6 4 5 4 2 3" xfId="28695" xr:uid="{00000000-0005-0000-0000-000088540000}"/>
    <cellStyle name="Normal 4 2 6 4 5 4 3" xfId="22721" xr:uid="{00000000-0005-0000-0000-000089540000}"/>
    <cellStyle name="Normal 4 2 6 4 5 4 4" xfId="33147" xr:uid="{00000000-0005-0000-0000-00008A540000}"/>
    <cellStyle name="Normal 4 2 6 4 5 4 5" xfId="15319" xr:uid="{00000000-0005-0000-0000-00008B540000}"/>
    <cellStyle name="Normal 4 2 6 4 5 5" xfId="3789" xr:uid="{00000000-0005-0000-0000-00008C540000}"/>
    <cellStyle name="Normal 4 2 6 4 5 5 2" xfId="36568" xr:uid="{00000000-0005-0000-0000-00008D540000}"/>
    <cellStyle name="Normal 4 2 6 4 5 5 3" xfId="21726" xr:uid="{00000000-0005-0000-0000-00008E540000}"/>
    <cellStyle name="Normal 4 2 6 4 5 6" xfId="7771" xr:uid="{00000000-0005-0000-0000-00008F540000}"/>
    <cellStyle name="Normal 4 2 6 4 5 6 2" xfId="39117" xr:uid="{00000000-0005-0000-0000-000090540000}"/>
    <cellStyle name="Normal 4 2 6 4 5 6 3" xfId="25707" xr:uid="{00000000-0005-0000-0000-000091540000}"/>
    <cellStyle name="Normal 4 2 6 4 5 7" xfId="18305" xr:uid="{00000000-0005-0000-0000-000092540000}"/>
    <cellStyle name="Normal 4 2 6 4 5 8" xfId="32152" xr:uid="{00000000-0005-0000-0000-000093540000}"/>
    <cellStyle name="Normal 4 2 6 4 5 9" xfId="14324" xr:uid="{00000000-0005-0000-0000-000094540000}"/>
    <cellStyle name="Normal 4 2 6 4 6" xfId="757" xr:uid="{00000000-0005-0000-0000-000095540000}"/>
    <cellStyle name="Normal 4 2 6 4 6 2" xfId="2793" xr:uid="{00000000-0005-0000-0000-000096540000}"/>
    <cellStyle name="Normal 4 2 6 4 6 2 2" xfId="7210" xr:uid="{00000000-0005-0000-0000-000097540000}"/>
    <cellStyle name="Normal 4 2 6 4 6 2 2 2" xfId="13243" xr:uid="{00000000-0005-0000-0000-000098540000}"/>
    <cellStyle name="Normal 4 2 6 4 6 2 2 2 2" xfId="44528" xr:uid="{00000000-0005-0000-0000-000099540000}"/>
    <cellStyle name="Normal 4 2 6 4 6 2 2 2 3" xfId="31118" xr:uid="{00000000-0005-0000-0000-00009A540000}"/>
    <cellStyle name="Normal 4 2 6 4 6 2 2 3" xfId="38556" xr:uid="{00000000-0005-0000-0000-00009B540000}"/>
    <cellStyle name="Normal 4 2 6 4 6 2 2 4" xfId="25146" xr:uid="{00000000-0005-0000-0000-00009C540000}"/>
    <cellStyle name="Normal 4 2 6 4 6 2 3" xfId="10196" xr:uid="{00000000-0005-0000-0000-00009D540000}"/>
    <cellStyle name="Normal 4 2 6 4 6 2 3 2" xfId="41542" xr:uid="{00000000-0005-0000-0000-00009E540000}"/>
    <cellStyle name="Normal 4 2 6 4 6 2 3 3" xfId="28132" xr:uid="{00000000-0005-0000-0000-00009F540000}"/>
    <cellStyle name="Normal 4 2 6 4 6 2 4" xfId="20730" xr:uid="{00000000-0005-0000-0000-0000A0540000}"/>
    <cellStyle name="Normal 4 2 6 4 6 2 5" xfId="35572" xr:uid="{00000000-0005-0000-0000-0000A1540000}"/>
    <cellStyle name="Normal 4 2 6 4 6 2 6" xfId="17744" xr:uid="{00000000-0005-0000-0000-0000A2540000}"/>
    <cellStyle name="Normal 4 2 6 4 6 3" xfId="5218" xr:uid="{00000000-0005-0000-0000-0000A3540000}"/>
    <cellStyle name="Normal 4 2 6 4 6 3 2" xfId="11253" xr:uid="{00000000-0005-0000-0000-0000A4540000}"/>
    <cellStyle name="Normal 4 2 6 4 6 3 2 2" xfId="42538" xr:uid="{00000000-0005-0000-0000-0000A5540000}"/>
    <cellStyle name="Normal 4 2 6 4 6 3 2 3" xfId="29128" xr:uid="{00000000-0005-0000-0000-0000A6540000}"/>
    <cellStyle name="Normal 4 2 6 4 6 3 3" xfId="23155" xr:uid="{00000000-0005-0000-0000-0000A7540000}"/>
    <cellStyle name="Normal 4 2 6 4 6 3 4" xfId="33581" xr:uid="{00000000-0005-0000-0000-0000A8540000}"/>
    <cellStyle name="Normal 4 2 6 4 6 3 5" xfId="15753" xr:uid="{00000000-0005-0000-0000-0000A9540000}"/>
    <cellStyle name="Normal 4 2 6 4 6 4" xfId="4223" xr:uid="{00000000-0005-0000-0000-0000AA540000}"/>
    <cellStyle name="Normal 4 2 6 4 6 4 2" xfId="37002" xr:uid="{00000000-0005-0000-0000-0000AB540000}"/>
    <cellStyle name="Normal 4 2 6 4 6 4 3" xfId="22160" xr:uid="{00000000-0005-0000-0000-0000AC540000}"/>
    <cellStyle name="Normal 4 2 6 4 6 5" xfId="8205" xr:uid="{00000000-0005-0000-0000-0000AD540000}"/>
    <cellStyle name="Normal 4 2 6 4 6 5 2" xfId="39551" xr:uid="{00000000-0005-0000-0000-0000AE540000}"/>
    <cellStyle name="Normal 4 2 6 4 6 5 3" xfId="26141" xr:uid="{00000000-0005-0000-0000-0000AF540000}"/>
    <cellStyle name="Normal 4 2 6 4 6 6" xfId="18739" xr:uid="{00000000-0005-0000-0000-0000B0540000}"/>
    <cellStyle name="Normal 4 2 6 4 6 7" xfId="32586" xr:uid="{00000000-0005-0000-0000-0000B1540000}"/>
    <cellStyle name="Normal 4 2 6 4 6 8" xfId="14758" xr:uid="{00000000-0005-0000-0000-0000B2540000}"/>
    <cellStyle name="Normal 4 2 6 4 7" xfId="1260" xr:uid="{00000000-0005-0000-0000-0000B3540000}"/>
    <cellStyle name="Normal 4 2 6 4 7 2" xfId="2257" xr:uid="{00000000-0005-0000-0000-0000B4540000}"/>
    <cellStyle name="Normal 4 2 6 4 7 2 2" xfId="6674" xr:uid="{00000000-0005-0000-0000-0000B5540000}"/>
    <cellStyle name="Normal 4 2 6 4 7 2 2 2" xfId="12707" xr:uid="{00000000-0005-0000-0000-0000B6540000}"/>
    <cellStyle name="Normal 4 2 6 4 7 2 2 2 2" xfId="43992" xr:uid="{00000000-0005-0000-0000-0000B7540000}"/>
    <cellStyle name="Normal 4 2 6 4 7 2 2 2 3" xfId="30582" xr:uid="{00000000-0005-0000-0000-0000B8540000}"/>
    <cellStyle name="Normal 4 2 6 4 7 2 2 3" xfId="38020" xr:uid="{00000000-0005-0000-0000-0000B9540000}"/>
    <cellStyle name="Normal 4 2 6 4 7 2 2 4" xfId="24610" xr:uid="{00000000-0005-0000-0000-0000BA540000}"/>
    <cellStyle name="Normal 4 2 6 4 7 2 3" xfId="9660" xr:uid="{00000000-0005-0000-0000-0000BB540000}"/>
    <cellStyle name="Normal 4 2 6 4 7 2 3 2" xfId="41006" xr:uid="{00000000-0005-0000-0000-0000BC540000}"/>
    <cellStyle name="Normal 4 2 6 4 7 2 3 3" xfId="27596" xr:uid="{00000000-0005-0000-0000-0000BD540000}"/>
    <cellStyle name="Normal 4 2 6 4 7 2 4" xfId="20194" xr:uid="{00000000-0005-0000-0000-0000BE540000}"/>
    <cellStyle name="Normal 4 2 6 4 7 2 5" xfId="35036" xr:uid="{00000000-0005-0000-0000-0000BF540000}"/>
    <cellStyle name="Normal 4 2 6 4 7 2 6" xfId="17208" xr:uid="{00000000-0005-0000-0000-0000C0540000}"/>
    <cellStyle name="Normal 4 2 6 4 7 3" xfId="5678" xr:uid="{00000000-0005-0000-0000-0000C1540000}"/>
    <cellStyle name="Normal 4 2 6 4 7 3 2" xfId="11711" xr:uid="{00000000-0005-0000-0000-0000C2540000}"/>
    <cellStyle name="Normal 4 2 6 4 7 3 2 2" xfId="42996" xr:uid="{00000000-0005-0000-0000-0000C3540000}"/>
    <cellStyle name="Normal 4 2 6 4 7 3 2 3" xfId="29586" xr:uid="{00000000-0005-0000-0000-0000C4540000}"/>
    <cellStyle name="Normal 4 2 6 4 7 3 3" xfId="23614" xr:uid="{00000000-0005-0000-0000-0000C5540000}"/>
    <cellStyle name="Normal 4 2 6 4 7 3 4" xfId="34040" xr:uid="{00000000-0005-0000-0000-0000C6540000}"/>
    <cellStyle name="Normal 4 2 6 4 7 3 5" xfId="16212" xr:uid="{00000000-0005-0000-0000-0000C7540000}"/>
    <cellStyle name="Normal 4 2 6 4 7 4" xfId="3687" xr:uid="{00000000-0005-0000-0000-0000C8540000}"/>
    <cellStyle name="Normal 4 2 6 4 7 4 2" xfId="36466" xr:uid="{00000000-0005-0000-0000-0000C9540000}"/>
    <cellStyle name="Normal 4 2 6 4 7 4 3" xfId="21624" xr:uid="{00000000-0005-0000-0000-0000CA540000}"/>
    <cellStyle name="Normal 4 2 6 4 7 5" xfId="8664" xr:uid="{00000000-0005-0000-0000-0000CB540000}"/>
    <cellStyle name="Normal 4 2 6 4 7 5 2" xfId="40010" xr:uid="{00000000-0005-0000-0000-0000CC540000}"/>
    <cellStyle name="Normal 4 2 6 4 7 5 3" xfId="26600" xr:uid="{00000000-0005-0000-0000-0000CD540000}"/>
    <cellStyle name="Normal 4 2 6 4 7 6" xfId="19198" xr:uid="{00000000-0005-0000-0000-0000CE540000}"/>
    <cellStyle name="Normal 4 2 6 4 7 7" xfId="32050" xr:uid="{00000000-0005-0000-0000-0000CF540000}"/>
    <cellStyle name="Normal 4 2 6 4 7 8" xfId="14222" xr:uid="{00000000-0005-0000-0000-0000D0540000}"/>
    <cellStyle name="Normal 4 2 6 4 8" xfId="1797" xr:uid="{00000000-0005-0000-0000-0000D1540000}"/>
    <cellStyle name="Normal 4 2 6 4 8 2" xfId="6215" xr:uid="{00000000-0005-0000-0000-0000D2540000}"/>
    <cellStyle name="Normal 4 2 6 4 8 2 2" xfId="12248" xr:uid="{00000000-0005-0000-0000-0000D3540000}"/>
    <cellStyle name="Normal 4 2 6 4 8 2 2 2" xfId="43533" xr:uid="{00000000-0005-0000-0000-0000D4540000}"/>
    <cellStyle name="Normal 4 2 6 4 8 2 2 3" xfId="30123" xr:uid="{00000000-0005-0000-0000-0000D5540000}"/>
    <cellStyle name="Normal 4 2 6 4 8 2 3" xfId="37561" xr:uid="{00000000-0005-0000-0000-0000D6540000}"/>
    <cellStyle name="Normal 4 2 6 4 8 2 4" xfId="24151" xr:uid="{00000000-0005-0000-0000-0000D7540000}"/>
    <cellStyle name="Normal 4 2 6 4 8 3" xfId="9201" xr:uid="{00000000-0005-0000-0000-0000D8540000}"/>
    <cellStyle name="Normal 4 2 6 4 8 3 2" xfId="40547" xr:uid="{00000000-0005-0000-0000-0000D9540000}"/>
    <cellStyle name="Normal 4 2 6 4 8 3 3" xfId="27137" xr:uid="{00000000-0005-0000-0000-0000DA540000}"/>
    <cellStyle name="Normal 4 2 6 4 8 4" xfId="19735" xr:uid="{00000000-0005-0000-0000-0000DB540000}"/>
    <cellStyle name="Normal 4 2 6 4 8 5" xfId="34577" xr:uid="{00000000-0005-0000-0000-0000DC540000}"/>
    <cellStyle name="Normal 4 2 6 4 8 6" xfId="16749" xr:uid="{00000000-0005-0000-0000-0000DD540000}"/>
    <cellStyle name="Normal 4 2 6 4 9" xfId="4682" xr:uid="{00000000-0005-0000-0000-0000DE540000}"/>
    <cellStyle name="Normal 4 2 6 4 9 2" xfId="10716" xr:uid="{00000000-0005-0000-0000-0000DF540000}"/>
    <cellStyle name="Normal 4 2 6 4 9 2 2" xfId="42003" xr:uid="{00000000-0005-0000-0000-0000E0540000}"/>
    <cellStyle name="Normal 4 2 6 4 9 2 3" xfId="28593" xr:uid="{00000000-0005-0000-0000-0000E1540000}"/>
    <cellStyle name="Normal 4 2 6 4 9 3" xfId="22619" xr:uid="{00000000-0005-0000-0000-0000E2540000}"/>
    <cellStyle name="Normal 4 2 6 4 9 4" xfId="33045" xr:uid="{00000000-0005-0000-0000-0000E3540000}"/>
    <cellStyle name="Normal 4 2 6 4 9 5" xfId="15217" xr:uid="{00000000-0005-0000-0000-0000E4540000}"/>
    <cellStyle name="Normal 4 2 6 5" xfId="139" xr:uid="{00000000-0005-0000-0000-0000E5540000}"/>
    <cellStyle name="Normal 4 2 6 5 10" xfId="18137" xr:uid="{00000000-0005-0000-0000-0000E6540000}"/>
    <cellStyle name="Normal 4 2 6 5 11" xfId="31629" xr:uid="{00000000-0005-0000-0000-0000E7540000}"/>
    <cellStyle name="Normal 4 2 6 5 12" xfId="13801" xr:uid="{00000000-0005-0000-0000-0000E8540000}"/>
    <cellStyle name="Normal 4 2 6 5 2" xfId="589" xr:uid="{00000000-0005-0000-0000-0000E9540000}"/>
    <cellStyle name="Normal 4 2 6 5 2 10" xfId="14029" xr:uid="{00000000-0005-0000-0000-0000EA540000}"/>
    <cellStyle name="Normal 4 2 6 5 2 2" xfId="1023" xr:uid="{00000000-0005-0000-0000-0000EB540000}"/>
    <cellStyle name="Normal 4 2 6 5 2 2 2" xfId="3059" xr:uid="{00000000-0005-0000-0000-0000EC540000}"/>
    <cellStyle name="Normal 4 2 6 5 2 2 2 2" xfId="7476" xr:uid="{00000000-0005-0000-0000-0000ED540000}"/>
    <cellStyle name="Normal 4 2 6 5 2 2 2 2 2" xfId="13509" xr:uid="{00000000-0005-0000-0000-0000EE540000}"/>
    <cellStyle name="Normal 4 2 6 5 2 2 2 2 2 2" xfId="44794" xr:uid="{00000000-0005-0000-0000-0000EF540000}"/>
    <cellStyle name="Normal 4 2 6 5 2 2 2 2 2 3" xfId="31384" xr:uid="{00000000-0005-0000-0000-0000F0540000}"/>
    <cellStyle name="Normal 4 2 6 5 2 2 2 2 3" xfId="38822" xr:uid="{00000000-0005-0000-0000-0000F1540000}"/>
    <cellStyle name="Normal 4 2 6 5 2 2 2 2 4" xfId="25412" xr:uid="{00000000-0005-0000-0000-0000F2540000}"/>
    <cellStyle name="Normal 4 2 6 5 2 2 2 3" xfId="10462" xr:uid="{00000000-0005-0000-0000-0000F3540000}"/>
    <cellStyle name="Normal 4 2 6 5 2 2 2 3 2" xfId="41808" xr:uid="{00000000-0005-0000-0000-0000F4540000}"/>
    <cellStyle name="Normal 4 2 6 5 2 2 2 3 3" xfId="28398" xr:uid="{00000000-0005-0000-0000-0000F5540000}"/>
    <cellStyle name="Normal 4 2 6 5 2 2 2 4" xfId="20996" xr:uid="{00000000-0005-0000-0000-0000F6540000}"/>
    <cellStyle name="Normal 4 2 6 5 2 2 2 5" xfId="35838" xr:uid="{00000000-0005-0000-0000-0000F7540000}"/>
    <cellStyle name="Normal 4 2 6 5 2 2 2 6" xfId="18010" xr:uid="{00000000-0005-0000-0000-0000F8540000}"/>
    <cellStyle name="Normal 4 2 6 5 2 2 3" xfId="5484" xr:uid="{00000000-0005-0000-0000-0000F9540000}"/>
    <cellStyle name="Normal 4 2 6 5 2 2 3 2" xfId="11518" xr:uid="{00000000-0005-0000-0000-0000FA540000}"/>
    <cellStyle name="Normal 4 2 6 5 2 2 3 2 2" xfId="42803" xr:uid="{00000000-0005-0000-0000-0000FB540000}"/>
    <cellStyle name="Normal 4 2 6 5 2 2 3 2 3" xfId="29393" xr:uid="{00000000-0005-0000-0000-0000FC540000}"/>
    <cellStyle name="Normal 4 2 6 5 2 2 3 3" xfId="23421" xr:uid="{00000000-0005-0000-0000-0000FD540000}"/>
    <cellStyle name="Normal 4 2 6 5 2 2 3 4" xfId="33847" xr:uid="{00000000-0005-0000-0000-0000FE540000}"/>
    <cellStyle name="Normal 4 2 6 5 2 2 3 5" xfId="16019" xr:uid="{00000000-0005-0000-0000-0000FF540000}"/>
    <cellStyle name="Normal 4 2 6 5 2 2 4" xfId="4489" xr:uid="{00000000-0005-0000-0000-000000550000}"/>
    <cellStyle name="Normal 4 2 6 5 2 2 4 2" xfId="37268" xr:uid="{00000000-0005-0000-0000-000001550000}"/>
    <cellStyle name="Normal 4 2 6 5 2 2 4 3" xfId="22426" xr:uid="{00000000-0005-0000-0000-000002550000}"/>
    <cellStyle name="Normal 4 2 6 5 2 2 5" xfId="8471" xr:uid="{00000000-0005-0000-0000-000003550000}"/>
    <cellStyle name="Normal 4 2 6 5 2 2 5 2" xfId="39817" xr:uid="{00000000-0005-0000-0000-000004550000}"/>
    <cellStyle name="Normal 4 2 6 5 2 2 5 3" xfId="26407" xr:uid="{00000000-0005-0000-0000-000005550000}"/>
    <cellStyle name="Normal 4 2 6 5 2 2 6" xfId="19005" xr:uid="{00000000-0005-0000-0000-000006550000}"/>
    <cellStyle name="Normal 4 2 6 5 2 2 7" xfId="32852" xr:uid="{00000000-0005-0000-0000-000007550000}"/>
    <cellStyle name="Normal 4 2 6 5 2 2 8" xfId="15024" xr:uid="{00000000-0005-0000-0000-000008550000}"/>
    <cellStyle name="Normal 4 2 6 5 2 3" xfId="1628" xr:uid="{00000000-0005-0000-0000-000009550000}"/>
    <cellStyle name="Normal 4 2 6 5 2 3 2" xfId="2625" xr:uid="{00000000-0005-0000-0000-00000A550000}"/>
    <cellStyle name="Normal 4 2 6 5 2 3 2 2" xfId="7042" xr:uid="{00000000-0005-0000-0000-00000B550000}"/>
    <cellStyle name="Normal 4 2 6 5 2 3 2 2 2" xfId="13075" xr:uid="{00000000-0005-0000-0000-00000C550000}"/>
    <cellStyle name="Normal 4 2 6 5 2 3 2 2 2 2" xfId="44360" xr:uid="{00000000-0005-0000-0000-00000D550000}"/>
    <cellStyle name="Normal 4 2 6 5 2 3 2 2 2 3" xfId="30950" xr:uid="{00000000-0005-0000-0000-00000E550000}"/>
    <cellStyle name="Normal 4 2 6 5 2 3 2 2 3" xfId="38388" xr:uid="{00000000-0005-0000-0000-00000F550000}"/>
    <cellStyle name="Normal 4 2 6 5 2 3 2 2 4" xfId="24978" xr:uid="{00000000-0005-0000-0000-000010550000}"/>
    <cellStyle name="Normal 4 2 6 5 2 3 2 3" xfId="10028" xr:uid="{00000000-0005-0000-0000-000011550000}"/>
    <cellStyle name="Normal 4 2 6 5 2 3 2 3 2" xfId="41374" xr:uid="{00000000-0005-0000-0000-000012550000}"/>
    <cellStyle name="Normal 4 2 6 5 2 3 2 3 3" xfId="27964" xr:uid="{00000000-0005-0000-0000-000013550000}"/>
    <cellStyle name="Normal 4 2 6 5 2 3 2 4" xfId="20562" xr:uid="{00000000-0005-0000-0000-000014550000}"/>
    <cellStyle name="Normal 4 2 6 5 2 3 2 5" xfId="35404" xr:uid="{00000000-0005-0000-0000-000015550000}"/>
    <cellStyle name="Normal 4 2 6 5 2 3 2 6" xfId="17576" xr:uid="{00000000-0005-0000-0000-000016550000}"/>
    <cellStyle name="Normal 4 2 6 5 2 3 3" xfId="6046" xr:uid="{00000000-0005-0000-0000-000017550000}"/>
    <cellStyle name="Normal 4 2 6 5 2 3 3 2" xfId="12079" xr:uid="{00000000-0005-0000-0000-000018550000}"/>
    <cellStyle name="Normal 4 2 6 5 2 3 3 2 2" xfId="43364" xr:uid="{00000000-0005-0000-0000-000019550000}"/>
    <cellStyle name="Normal 4 2 6 5 2 3 3 2 3" xfId="29954" xr:uid="{00000000-0005-0000-0000-00001A550000}"/>
    <cellStyle name="Normal 4 2 6 5 2 3 3 3" xfId="23982" xr:uid="{00000000-0005-0000-0000-00001B550000}"/>
    <cellStyle name="Normal 4 2 6 5 2 3 3 4" xfId="34408" xr:uid="{00000000-0005-0000-0000-00001C550000}"/>
    <cellStyle name="Normal 4 2 6 5 2 3 3 5" xfId="16580" xr:uid="{00000000-0005-0000-0000-00001D550000}"/>
    <cellStyle name="Normal 4 2 6 5 2 3 4" xfId="4055" xr:uid="{00000000-0005-0000-0000-00001E550000}"/>
    <cellStyle name="Normal 4 2 6 5 2 3 4 2" xfId="36834" xr:uid="{00000000-0005-0000-0000-00001F550000}"/>
    <cellStyle name="Normal 4 2 6 5 2 3 4 3" xfId="21992" xr:uid="{00000000-0005-0000-0000-000020550000}"/>
    <cellStyle name="Normal 4 2 6 5 2 3 5" xfId="9032" xr:uid="{00000000-0005-0000-0000-000021550000}"/>
    <cellStyle name="Normal 4 2 6 5 2 3 5 2" xfId="40378" xr:uid="{00000000-0005-0000-0000-000022550000}"/>
    <cellStyle name="Normal 4 2 6 5 2 3 5 3" xfId="26968" xr:uid="{00000000-0005-0000-0000-000023550000}"/>
    <cellStyle name="Normal 4 2 6 5 2 3 6" xfId="19566" xr:uid="{00000000-0005-0000-0000-000024550000}"/>
    <cellStyle name="Normal 4 2 6 5 2 3 7" xfId="32418" xr:uid="{00000000-0005-0000-0000-000025550000}"/>
    <cellStyle name="Normal 4 2 6 5 2 3 8" xfId="14590" xr:uid="{00000000-0005-0000-0000-000026550000}"/>
    <cellStyle name="Normal 4 2 6 5 2 4" xfId="2063" xr:uid="{00000000-0005-0000-0000-000027550000}"/>
    <cellStyle name="Normal 4 2 6 5 2 4 2" xfId="6481" xr:uid="{00000000-0005-0000-0000-000028550000}"/>
    <cellStyle name="Normal 4 2 6 5 2 4 2 2" xfId="12514" xr:uid="{00000000-0005-0000-0000-000029550000}"/>
    <cellStyle name="Normal 4 2 6 5 2 4 2 2 2" xfId="43799" xr:uid="{00000000-0005-0000-0000-00002A550000}"/>
    <cellStyle name="Normal 4 2 6 5 2 4 2 2 3" xfId="30389" xr:uid="{00000000-0005-0000-0000-00002B550000}"/>
    <cellStyle name="Normal 4 2 6 5 2 4 2 3" xfId="37827" xr:uid="{00000000-0005-0000-0000-00002C550000}"/>
    <cellStyle name="Normal 4 2 6 5 2 4 2 4" xfId="24417" xr:uid="{00000000-0005-0000-0000-00002D550000}"/>
    <cellStyle name="Normal 4 2 6 5 2 4 3" xfId="9467" xr:uid="{00000000-0005-0000-0000-00002E550000}"/>
    <cellStyle name="Normal 4 2 6 5 2 4 3 2" xfId="40813" xr:uid="{00000000-0005-0000-0000-00002F550000}"/>
    <cellStyle name="Normal 4 2 6 5 2 4 3 3" xfId="27403" xr:uid="{00000000-0005-0000-0000-000030550000}"/>
    <cellStyle name="Normal 4 2 6 5 2 4 4" xfId="20001" xr:uid="{00000000-0005-0000-0000-000031550000}"/>
    <cellStyle name="Normal 4 2 6 5 2 4 5" xfId="34843" xr:uid="{00000000-0005-0000-0000-000032550000}"/>
    <cellStyle name="Normal 4 2 6 5 2 4 6" xfId="17015" xr:uid="{00000000-0005-0000-0000-000033550000}"/>
    <cellStyle name="Normal 4 2 6 5 2 5" xfId="5050" xr:uid="{00000000-0005-0000-0000-000034550000}"/>
    <cellStyle name="Normal 4 2 6 5 2 5 2" xfId="11085" xr:uid="{00000000-0005-0000-0000-000035550000}"/>
    <cellStyle name="Normal 4 2 6 5 2 5 2 2" xfId="42370" xr:uid="{00000000-0005-0000-0000-000036550000}"/>
    <cellStyle name="Normal 4 2 6 5 2 5 2 3" xfId="28960" xr:uid="{00000000-0005-0000-0000-000037550000}"/>
    <cellStyle name="Normal 4 2 6 5 2 5 3" xfId="22987" xr:uid="{00000000-0005-0000-0000-000038550000}"/>
    <cellStyle name="Normal 4 2 6 5 2 5 4" xfId="33413" xr:uid="{00000000-0005-0000-0000-000039550000}"/>
    <cellStyle name="Normal 4 2 6 5 2 5 5" xfId="15585" xr:uid="{00000000-0005-0000-0000-00003A550000}"/>
    <cellStyle name="Normal 4 2 6 5 2 6" xfId="3494" xr:uid="{00000000-0005-0000-0000-00003B550000}"/>
    <cellStyle name="Normal 4 2 6 5 2 6 2" xfId="36273" xr:uid="{00000000-0005-0000-0000-00003C550000}"/>
    <cellStyle name="Normal 4 2 6 5 2 6 3" xfId="21431" xr:uid="{00000000-0005-0000-0000-00003D550000}"/>
    <cellStyle name="Normal 4 2 6 5 2 7" xfId="8037" xr:uid="{00000000-0005-0000-0000-00003E550000}"/>
    <cellStyle name="Normal 4 2 6 5 2 7 2" xfId="39383" xr:uid="{00000000-0005-0000-0000-00003F550000}"/>
    <cellStyle name="Normal 4 2 6 5 2 7 3" xfId="25973" xr:uid="{00000000-0005-0000-0000-000040550000}"/>
    <cellStyle name="Normal 4 2 6 5 2 8" xfId="18571" xr:uid="{00000000-0005-0000-0000-000041550000}"/>
    <cellStyle name="Normal 4 2 6 5 2 9" xfId="31857" xr:uid="{00000000-0005-0000-0000-000042550000}"/>
    <cellStyle name="Normal 4 2 6 5 3" xfId="361" xr:uid="{00000000-0005-0000-0000-000043550000}"/>
    <cellStyle name="Normal 4 2 6 5 3 2" xfId="1400" xr:uid="{00000000-0005-0000-0000-000044550000}"/>
    <cellStyle name="Normal 4 2 6 5 3 2 2" xfId="5818" xr:uid="{00000000-0005-0000-0000-000045550000}"/>
    <cellStyle name="Normal 4 2 6 5 3 2 2 2" xfId="11851" xr:uid="{00000000-0005-0000-0000-000046550000}"/>
    <cellStyle name="Normal 4 2 6 5 3 2 2 2 2" xfId="43136" xr:uid="{00000000-0005-0000-0000-000047550000}"/>
    <cellStyle name="Normal 4 2 6 5 3 2 2 2 3" xfId="29726" xr:uid="{00000000-0005-0000-0000-000048550000}"/>
    <cellStyle name="Normal 4 2 6 5 3 2 2 3" xfId="37471" xr:uid="{00000000-0005-0000-0000-000049550000}"/>
    <cellStyle name="Normal 4 2 6 5 3 2 2 4" xfId="23754" xr:uid="{00000000-0005-0000-0000-00004A550000}"/>
    <cellStyle name="Normal 4 2 6 5 3 2 3" xfId="8804" xr:uid="{00000000-0005-0000-0000-00004B550000}"/>
    <cellStyle name="Normal 4 2 6 5 3 2 3 2" xfId="40150" xr:uid="{00000000-0005-0000-0000-00004C550000}"/>
    <cellStyle name="Normal 4 2 6 5 3 2 3 3" xfId="26740" xr:uid="{00000000-0005-0000-0000-00004D550000}"/>
    <cellStyle name="Normal 4 2 6 5 3 2 4" xfId="19338" xr:uid="{00000000-0005-0000-0000-00004E550000}"/>
    <cellStyle name="Normal 4 2 6 5 3 2 5" xfId="34180" xr:uid="{00000000-0005-0000-0000-00004F550000}"/>
    <cellStyle name="Normal 4 2 6 5 3 2 6" xfId="16352" xr:uid="{00000000-0005-0000-0000-000050550000}"/>
    <cellStyle name="Normal 4 2 6 5 3 3" xfId="2397" xr:uid="{00000000-0005-0000-0000-000051550000}"/>
    <cellStyle name="Normal 4 2 6 5 3 3 2" xfId="6814" xr:uid="{00000000-0005-0000-0000-000052550000}"/>
    <cellStyle name="Normal 4 2 6 5 3 3 2 2" xfId="12847" xr:uid="{00000000-0005-0000-0000-000053550000}"/>
    <cellStyle name="Normal 4 2 6 5 3 3 2 2 2" xfId="44132" xr:uid="{00000000-0005-0000-0000-000054550000}"/>
    <cellStyle name="Normal 4 2 6 5 3 3 2 2 3" xfId="30722" xr:uid="{00000000-0005-0000-0000-000055550000}"/>
    <cellStyle name="Normal 4 2 6 5 3 3 2 3" xfId="38160" xr:uid="{00000000-0005-0000-0000-000056550000}"/>
    <cellStyle name="Normal 4 2 6 5 3 3 2 4" xfId="24750" xr:uid="{00000000-0005-0000-0000-000057550000}"/>
    <cellStyle name="Normal 4 2 6 5 3 3 3" xfId="9800" xr:uid="{00000000-0005-0000-0000-000058550000}"/>
    <cellStyle name="Normal 4 2 6 5 3 3 3 2" xfId="41146" xr:uid="{00000000-0005-0000-0000-000059550000}"/>
    <cellStyle name="Normal 4 2 6 5 3 3 3 3" xfId="27736" xr:uid="{00000000-0005-0000-0000-00005A550000}"/>
    <cellStyle name="Normal 4 2 6 5 3 3 4" xfId="20334" xr:uid="{00000000-0005-0000-0000-00005B550000}"/>
    <cellStyle name="Normal 4 2 6 5 3 3 5" xfId="35176" xr:uid="{00000000-0005-0000-0000-00005C550000}"/>
    <cellStyle name="Normal 4 2 6 5 3 3 6" xfId="17348" xr:uid="{00000000-0005-0000-0000-00005D550000}"/>
    <cellStyle name="Normal 4 2 6 5 3 4" xfId="4822" xr:uid="{00000000-0005-0000-0000-00005E550000}"/>
    <cellStyle name="Normal 4 2 6 5 3 4 2" xfId="10857" xr:uid="{00000000-0005-0000-0000-00005F550000}"/>
    <cellStyle name="Normal 4 2 6 5 3 4 2 2" xfId="42142" xr:uid="{00000000-0005-0000-0000-000060550000}"/>
    <cellStyle name="Normal 4 2 6 5 3 4 2 3" xfId="28732" xr:uid="{00000000-0005-0000-0000-000061550000}"/>
    <cellStyle name="Normal 4 2 6 5 3 4 3" xfId="22759" xr:uid="{00000000-0005-0000-0000-000062550000}"/>
    <cellStyle name="Normal 4 2 6 5 3 4 4" xfId="33185" xr:uid="{00000000-0005-0000-0000-000063550000}"/>
    <cellStyle name="Normal 4 2 6 5 3 4 5" xfId="15357" xr:uid="{00000000-0005-0000-0000-000064550000}"/>
    <cellStyle name="Normal 4 2 6 5 3 5" xfId="3827" xr:uid="{00000000-0005-0000-0000-000065550000}"/>
    <cellStyle name="Normal 4 2 6 5 3 5 2" xfId="36606" xr:uid="{00000000-0005-0000-0000-000066550000}"/>
    <cellStyle name="Normal 4 2 6 5 3 5 3" xfId="21764" xr:uid="{00000000-0005-0000-0000-000067550000}"/>
    <cellStyle name="Normal 4 2 6 5 3 6" xfId="7809" xr:uid="{00000000-0005-0000-0000-000068550000}"/>
    <cellStyle name="Normal 4 2 6 5 3 6 2" xfId="39155" xr:uid="{00000000-0005-0000-0000-000069550000}"/>
    <cellStyle name="Normal 4 2 6 5 3 6 3" xfId="25745" xr:uid="{00000000-0005-0000-0000-00006A550000}"/>
    <cellStyle name="Normal 4 2 6 5 3 7" xfId="18343" xr:uid="{00000000-0005-0000-0000-00006B550000}"/>
    <cellStyle name="Normal 4 2 6 5 3 8" xfId="32190" xr:uid="{00000000-0005-0000-0000-00006C550000}"/>
    <cellStyle name="Normal 4 2 6 5 3 9" xfId="14362" xr:uid="{00000000-0005-0000-0000-00006D550000}"/>
    <cellStyle name="Normal 4 2 6 5 4" xfId="795" xr:uid="{00000000-0005-0000-0000-00006E550000}"/>
    <cellStyle name="Normal 4 2 6 5 4 2" xfId="2831" xr:uid="{00000000-0005-0000-0000-00006F550000}"/>
    <cellStyle name="Normal 4 2 6 5 4 2 2" xfId="7248" xr:uid="{00000000-0005-0000-0000-000070550000}"/>
    <cellStyle name="Normal 4 2 6 5 4 2 2 2" xfId="13281" xr:uid="{00000000-0005-0000-0000-000071550000}"/>
    <cellStyle name="Normal 4 2 6 5 4 2 2 2 2" xfId="44566" xr:uid="{00000000-0005-0000-0000-000072550000}"/>
    <cellStyle name="Normal 4 2 6 5 4 2 2 2 3" xfId="31156" xr:uid="{00000000-0005-0000-0000-000073550000}"/>
    <cellStyle name="Normal 4 2 6 5 4 2 2 3" xfId="38594" xr:uid="{00000000-0005-0000-0000-000074550000}"/>
    <cellStyle name="Normal 4 2 6 5 4 2 2 4" xfId="25184" xr:uid="{00000000-0005-0000-0000-000075550000}"/>
    <cellStyle name="Normal 4 2 6 5 4 2 3" xfId="10234" xr:uid="{00000000-0005-0000-0000-000076550000}"/>
    <cellStyle name="Normal 4 2 6 5 4 2 3 2" xfId="41580" xr:uid="{00000000-0005-0000-0000-000077550000}"/>
    <cellStyle name="Normal 4 2 6 5 4 2 3 3" xfId="28170" xr:uid="{00000000-0005-0000-0000-000078550000}"/>
    <cellStyle name="Normal 4 2 6 5 4 2 4" xfId="20768" xr:uid="{00000000-0005-0000-0000-000079550000}"/>
    <cellStyle name="Normal 4 2 6 5 4 2 5" xfId="35610" xr:uid="{00000000-0005-0000-0000-00007A550000}"/>
    <cellStyle name="Normal 4 2 6 5 4 2 6" xfId="17782" xr:uid="{00000000-0005-0000-0000-00007B550000}"/>
    <cellStyle name="Normal 4 2 6 5 4 3" xfId="5256" xr:uid="{00000000-0005-0000-0000-00007C550000}"/>
    <cellStyle name="Normal 4 2 6 5 4 3 2" xfId="11290" xr:uid="{00000000-0005-0000-0000-00007D550000}"/>
    <cellStyle name="Normal 4 2 6 5 4 3 2 2" xfId="42575" xr:uid="{00000000-0005-0000-0000-00007E550000}"/>
    <cellStyle name="Normal 4 2 6 5 4 3 2 3" xfId="29165" xr:uid="{00000000-0005-0000-0000-00007F550000}"/>
    <cellStyle name="Normal 4 2 6 5 4 3 3" xfId="23193" xr:uid="{00000000-0005-0000-0000-000080550000}"/>
    <cellStyle name="Normal 4 2 6 5 4 3 4" xfId="33619" xr:uid="{00000000-0005-0000-0000-000081550000}"/>
    <cellStyle name="Normal 4 2 6 5 4 3 5" xfId="15791" xr:uid="{00000000-0005-0000-0000-000082550000}"/>
    <cellStyle name="Normal 4 2 6 5 4 4" xfId="4261" xr:uid="{00000000-0005-0000-0000-000083550000}"/>
    <cellStyle name="Normal 4 2 6 5 4 4 2" xfId="37040" xr:uid="{00000000-0005-0000-0000-000084550000}"/>
    <cellStyle name="Normal 4 2 6 5 4 4 3" xfId="22198" xr:uid="{00000000-0005-0000-0000-000085550000}"/>
    <cellStyle name="Normal 4 2 6 5 4 5" xfId="8243" xr:uid="{00000000-0005-0000-0000-000086550000}"/>
    <cellStyle name="Normal 4 2 6 5 4 5 2" xfId="39589" xr:uid="{00000000-0005-0000-0000-000087550000}"/>
    <cellStyle name="Normal 4 2 6 5 4 5 3" xfId="26179" xr:uid="{00000000-0005-0000-0000-000088550000}"/>
    <cellStyle name="Normal 4 2 6 5 4 6" xfId="18777" xr:uid="{00000000-0005-0000-0000-000089550000}"/>
    <cellStyle name="Normal 4 2 6 5 4 7" xfId="32624" xr:uid="{00000000-0005-0000-0000-00008A550000}"/>
    <cellStyle name="Normal 4 2 6 5 4 8" xfId="14796" xr:uid="{00000000-0005-0000-0000-00008B550000}"/>
    <cellStyle name="Normal 4 2 6 5 5" xfId="1194" xr:uid="{00000000-0005-0000-0000-00008C550000}"/>
    <cellStyle name="Normal 4 2 6 5 5 2" xfId="2191" xr:uid="{00000000-0005-0000-0000-00008D550000}"/>
    <cellStyle name="Normal 4 2 6 5 5 2 2" xfId="6608" xr:uid="{00000000-0005-0000-0000-00008E550000}"/>
    <cellStyle name="Normal 4 2 6 5 5 2 2 2" xfId="12641" xr:uid="{00000000-0005-0000-0000-00008F550000}"/>
    <cellStyle name="Normal 4 2 6 5 5 2 2 2 2" xfId="43926" xr:uid="{00000000-0005-0000-0000-000090550000}"/>
    <cellStyle name="Normal 4 2 6 5 5 2 2 2 3" xfId="30516" xr:uid="{00000000-0005-0000-0000-000091550000}"/>
    <cellStyle name="Normal 4 2 6 5 5 2 2 3" xfId="37954" xr:uid="{00000000-0005-0000-0000-000092550000}"/>
    <cellStyle name="Normal 4 2 6 5 5 2 2 4" xfId="24544" xr:uid="{00000000-0005-0000-0000-000093550000}"/>
    <cellStyle name="Normal 4 2 6 5 5 2 3" xfId="9594" xr:uid="{00000000-0005-0000-0000-000094550000}"/>
    <cellStyle name="Normal 4 2 6 5 5 2 3 2" xfId="40940" xr:uid="{00000000-0005-0000-0000-000095550000}"/>
    <cellStyle name="Normal 4 2 6 5 5 2 3 3" xfId="27530" xr:uid="{00000000-0005-0000-0000-000096550000}"/>
    <cellStyle name="Normal 4 2 6 5 5 2 4" xfId="20128" xr:uid="{00000000-0005-0000-0000-000097550000}"/>
    <cellStyle name="Normal 4 2 6 5 5 2 5" xfId="34970" xr:uid="{00000000-0005-0000-0000-000098550000}"/>
    <cellStyle name="Normal 4 2 6 5 5 2 6" xfId="17142" xr:uid="{00000000-0005-0000-0000-000099550000}"/>
    <cellStyle name="Normal 4 2 6 5 5 3" xfId="5612" xr:uid="{00000000-0005-0000-0000-00009A550000}"/>
    <cellStyle name="Normal 4 2 6 5 5 3 2" xfId="11645" xr:uid="{00000000-0005-0000-0000-00009B550000}"/>
    <cellStyle name="Normal 4 2 6 5 5 3 2 2" xfId="42930" xr:uid="{00000000-0005-0000-0000-00009C550000}"/>
    <cellStyle name="Normal 4 2 6 5 5 3 2 3" xfId="29520" xr:uid="{00000000-0005-0000-0000-00009D550000}"/>
    <cellStyle name="Normal 4 2 6 5 5 3 3" xfId="23548" xr:uid="{00000000-0005-0000-0000-00009E550000}"/>
    <cellStyle name="Normal 4 2 6 5 5 3 4" xfId="33974" xr:uid="{00000000-0005-0000-0000-00009F550000}"/>
    <cellStyle name="Normal 4 2 6 5 5 3 5" xfId="16146" xr:uid="{00000000-0005-0000-0000-0000A0550000}"/>
    <cellStyle name="Normal 4 2 6 5 5 4" xfId="3621" xr:uid="{00000000-0005-0000-0000-0000A1550000}"/>
    <cellStyle name="Normal 4 2 6 5 5 4 2" xfId="36400" xr:uid="{00000000-0005-0000-0000-0000A2550000}"/>
    <cellStyle name="Normal 4 2 6 5 5 4 3" xfId="21558" xr:uid="{00000000-0005-0000-0000-0000A3550000}"/>
    <cellStyle name="Normal 4 2 6 5 5 5" xfId="8598" xr:uid="{00000000-0005-0000-0000-0000A4550000}"/>
    <cellStyle name="Normal 4 2 6 5 5 5 2" xfId="39944" xr:uid="{00000000-0005-0000-0000-0000A5550000}"/>
    <cellStyle name="Normal 4 2 6 5 5 5 3" xfId="26534" xr:uid="{00000000-0005-0000-0000-0000A6550000}"/>
    <cellStyle name="Normal 4 2 6 5 5 6" xfId="19132" xr:uid="{00000000-0005-0000-0000-0000A7550000}"/>
    <cellStyle name="Normal 4 2 6 5 5 7" xfId="31984" xr:uid="{00000000-0005-0000-0000-0000A8550000}"/>
    <cellStyle name="Normal 4 2 6 5 5 8" xfId="14156" xr:uid="{00000000-0005-0000-0000-0000A9550000}"/>
    <cellStyle name="Normal 4 2 6 5 6" xfId="1835" xr:uid="{00000000-0005-0000-0000-0000AA550000}"/>
    <cellStyle name="Normal 4 2 6 5 6 2" xfId="6253" xr:uid="{00000000-0005-0000-0000-0000AB550000}"/>
    <cellStyle name="Normal 4 2 6 5 6 2 2" xfId="12286" xr:uid="{00000000-0005-0000-0000-0000AC550000}"/>
    <cellStyle name="Normal 4 2 6 5 6 2 2 2" xfId="43571" xr:uid="{00000000-0005-0000-0000-0000AD550000}"/>
    <cellStyle name="Normal 4 2 6 5 6 2 2 3" xfId="30161" xr:uid="{00000000-0005-0000-0000-0000AE550000}"/>
    <cellStyle name="Normal 4 2 6 5 6 2 3" xfId="37599" xr:uid="{00000000-0005-0000-0000-0000AF550000}"/>
    <cellStyle name="Normal 4 2 6 5 6 2 4" xfId="24189" xr:uid="{00000000-0005-0000-0000-0000B0550000}"/>
    <cellStyle name="Normal 4 2 6 5 6 3" xfId="9239" xr:uid="{00000000-0005-0000-0000-0000B1550000}"/>
    <cellStyle name="Normal 4 2 6 5 6 3 2" xfId="40585" xr:uid="{00000000-0005-0000-0000-0000B2550000}"/>
    <cellStyle name="Normal 4 2 6 5 6 3 3" xfId="27175" xr:uid="{00000000-0005-0000-0000-0000B3550000}"/>
    <cellStyle name="Normal 4 2 6 5 6 4" xfId="19773" xr:uid="{00000000-0005-0000-0000-0000B4550000}"/>
    <cellStyle name="Normal 4 2 6 5 6 5" xfId="34615" xr:uid="{00000000-0005-0000-0000-0000B5550000}"/>
    <cellStyle name="Normal 4 2 6 5 6 6" xfId="16787" xr:uid="{00000000-0005-0000-0000-0000B6550000}"/>
    <cellStyle name="Normal 4 2 6 5 7" xfId="4616" xr:uid="{00000000-0005-0000-0000-0000B7550000}"/>
    <cellStyle name="Normal 4 2 6 5 7 2" xfId="10650" xr:uid="{00000000-0005-0000-0000-0000B8550000}"/>
    <cellStyle name="Normal 4 2 6 5 7 2 2" xfId="41937" xr:uid="{00000000-0005-0000-0000-0000B9550000}"/>
    <cellStyle name="Normal 4 2 6 5 7 2 3" xfId="28527" xr:uid="{00000000-0005-0000-0000-0000BA550000}"/>
    <cellStyle name="Normal 4 2 6 5 7 3" xfId="22553" xr:uid="{00000000-0005-0000-0000-0000BB550000}"/>
    <cellStyle name="Normal 4 2 6 5 7 4" xfId="32979" xr:uid="{00000000-0005-0000-0000-0000BC550000}"/>
    <cellStyle name="Normal 4 2 6 5 7 5" xfId="15151" xr:uid="{00000000-0005-0000-0000-0000BD550000}"/>
    <cellStyle name="Normal 4 2 6 5 8" xfId="3266" xr:uid="{00000000-0005-0000-0000-0000BE550000}"/>
    <cellStyle name="Normal 4 2 6 5 8 2" xfId="36045" xr:uid="{00000000-0005-0000-0000-0000BF550000}"/>
    <cellStyle name="Normal 4 2 6 5 8 3" xfId="21203" xr:uid="{00000000-0005-0000-0000-0000C0550000}"/>
    <cellStyle name="Normal 4 2 6 5 9" xfId="7603" xr:uid="{00000000-0005-0000-0000-0000C1550000}"/>
    <cellStyle name="Normal 4 2 6 5 9 2" xfId="38949" xr:uid="{00000000-0005-0000-0000-0000C2550000}"/>
    <cellStyle name="Normal 4 2 6 5 9 3" xfId="25539" xr:uid="{00000000-0005-0000-0000-0000C3550000}"/>
    <cellStyle name="Normal 4 2 6 6" xfId="463" xr:uid="{00000000-0005-0000-0000-0000C4550000}"/>
    <cellStyle name="Normal 4 2 6 6 10" xfId="13903" xr:uid="{00000000-0005-0000-0000-0000C5550000}"/>
    <cellStyle name="Normal 4 2 6 6 2" xfId="897" xr:uid="{00000000-0005-0000-0000-0000C6550000}"/>
    <cellStyle name="Normal 4 2 6 6 2 2" xfId="2933" xr:uid="{00000000-0005-0000-0000-0000C7550000}"/>
    <cellStyle name="Normal 4 2 6 6 2 2 2" xfId="7350" xr:uid="{00000000-0005-0000-0000-0000C8550000}"/>
    <cellStyle name="Normal 4 2 6 6 2 2 2 2" xfId="13383" xr:uid="{00000000-0005-0000-0000-0000C9550000}"/>
    <cellStyle name="Normal 4 2 6 6 2 2 2 2 2" xfId="44668" xr:uid="{00000000-0005-0000-0000-0000CA550000}"/>
    <cellStyle name="Normal 4 2 6 6 2 2 2 2 3" xfId="31258" xr:uid="{00000000-0005-0000-0000-0000CB550000}"/>
    <cellStyle name="Normal 4 2 6 6 2 2 2 3" xfId="38696" xr:uid="{00000000-0005-0000-0000-0000CC550000}"/>
    <cellStyle name="Normal 4 2 6 6 2 2 2 4" xfId="25286" xr:uid="{00000000-0005-0000-0000-0000CD550000}"/>
    <cellStyle name="Normal 4 2 6 6 2 2 3" xfId="10336" xr:uid="{00000000-0005-0000-0000-0000CE550000}"/>
    <cellStyle name="Normal 4 2 6 6 2 2 3 2" xfId="41682" xr:uid="{00000000-0005-0000-0000-0000CF550000}"/>
    <cellStyle name="Normal 4 2 6 6 2 2 3 3" xfId="28272" xr:uid="{00000000-0005-0000-0000-0000D0550000}"/>
    <cellStyle name="Normal 4 2 6 6 2 2 4" xfId="20870" xr:uid="{00000000-0005-0000-0000-0000D1550000}"/>
    <cellStyle name="Normal 4 2 6 6 2 2 5" xfId="35712" xr:uid="{00000000-0005-0000-0000-0000D2550000}"/>
    <cellStyle name="Normal 4 2 6 6 2 2 6" xfId="17884" xr:uid="{00000000-0005-0000-0000-0000D3550000}"/>
    <cellStyle name="Normal 4 2 6 6 2 3" xfId="5358" xr:uid="{00000000-0005-0000-0000-0000D4550000}"/>
    <cellStyle name="Normal 4 2 6 6 2 3 2" xfId="11392" xr:uid="{00000000-0005-0000-0000-0000D5550000}"/>
    <cellStyle name="Normal 4 2 6 6 2 3 2 2" xfId="42677" xr:uid="{00000000-0005-0000-0000-0000D6550000}"/>
    <cellStyle name="Normal 4 2 6 6 2 3 2 3" xfId="29267" xr:uid="{00000000-0005-0000-0000-0000D7550000}"/>
    <cellStyle name="Normal 4 2 6 6 2 3 3" xfId="23295" xr:uid="{00000000-0005-0000-0000-0000D8550000}"/>
    <cellStyle name="Normal 4 2 6 6 2 3 4" xfId="33721" xr:uid="{00000000-0005-0000-0000-0000D9550000}"/>
    <cellStyle name="Normal 4 2 6 6 2 3 5" xfId="15893" xr:uid="{00000000-0005-0000-0000-0000DA550000}"/>
    <cellStyle name="Normal 4 2 6 6 2 4" xfId="4363" xr:uid="{00000000-0005-0000-0000-0000DB550000}"/>
    <cellStyle name="Normal 4 2 6 6 2 4 2" xfId="37142" xr:uid="{00000000-0005-0000-0000-0000DC550000}"/>
    <cellStyle name="Normal 4 2 6 6 2 4 3" xfId="22300" xr:uid="{00000000-0005-0000-0000-0000DD550000}"/>
    <cellStyle name="Normal 4 2 6 6 2 5" xfId="8345" xr:uid="{00000000-0005-0000-0000-0000DE550000}"/>
    <cellStyle name="Normal 4 2 6 6 2 5 2" xfId="39691" xr:uid="{00000000-0005-0000-0000-0000DF550000}"/>
    <cellStyle name="Normal 4 2 6 6 2 5 3" xfId="26281" xr:uid="{00000000-0005-0000-0000-0000E0550000}"/>
    <cellStyle name="Normal 4 2 6 6 2 6" xfId="18879" xr:uid="{00000000-0005-0000-0000-0000E1550000}"/>
    <cellStyle name="Normal 4 2 6 6 2 7" xfId="32726" xr:uid="{00000000-0005-0000-0000-0000E2550000}"/>
    <cellStyle name="Normal 4 2 6 6 2 8" xfId="14898" xr:uid="{00000000-0005-0000-0000-0000E3550000}"/>
    <cellStyle name="Normal 4 2 6 6 3" xfId="1502" xr:uid="{00000000-0005-0000-0000-0000E4550000}"/>
    <cellStyle name="Normal 4 2 6 6 3 2" xfId="2499" xr:uid="{00000000-0005-0000-0000-0000E5550000}"/>
    <cellStyle name="Normal 4 2 6 6 3 2 2" xfId="6916" xr:uid="{00000000-0005-0000-0000-0000E6550000}"/>
    <cellStyle name="Normal 4 2 6 6 3 2 2 2" xfId="12949" xr:uid="{00000000-0005-0000-0000-0000E7550000}"/>
    <cellStyle name="Normal 4 2 6 6 3 2 2 2 2" xfId="44234" xr:uid="{00000000-0005-0000-0000-0000E8550000}"/>
    <cellStyle name="Normal 4 2 6 6 3 2 2 2 3" xfId="30824" xr:uid="{00000000-0005-0000-0000-0000E9550000}"/>
    <cellStyle name="Normal 4 2 6 6 3 2 2 3" xfId="38262" xr:uid="{00000000-0005-0000-0000-0000EA550000}"/>
    <cellStyle name="Normal 4 2 6 6 3 2 2 4" xfId="24852" xr:uid="{00000000-0005-0000-0000-0000EB550000}"/>
    <cellStyle name="Normal 4 2 6 6 3 2 3" xfId="9902" xr:uid="{00000000-0005-0000-0000-0000EC550000}"/>
    <cellStyle name="Normal 4 2 6 6 3 2 3 2" xfId="41248" xr:uid="{00000000-0005-0000-0000-0000ED550000}"/>
    <cellStyle name="Normal 4 2 6 6 3 2 3 3" xfId="27838" xr:uid="{00000000-0005-0000-0000-0000EE550000}"/>
    <cellStyle name="Normal 4 2 6 6 3 2 4" xfId="20436" xr:uid="{00000000-0005-0000-0000-0000EF550000}"/>
    <cellStyle name="Normal 4 2 6 6 3 2 5" xfId="35278" xr:uid="{00000000-0005-0000-0000-0000F0550000}"/>
    <cellStyle name="Normal 4 2 6 6 3 2 6" xfId="17450" xr:uid="{00000000-0005-0000-0000-0000F1550000}"/>
    <cellStyle name="Normal 4 2 6 6 3 3" xfId="5920" xr:uid="{00000000-0005-0000-0000-0000F2550000}"/>
    <cellStyle name="Normal 4 2 6 6 3 3 2" xfId="11953" xr:uid="{00000000-0005-0000-0000-0000F3550000}"/>
    <cellStyle name="Normal 4 2 6 6 3 3 2 2" xfId="43238" xr:uid="{00000000-0005-0000-0000-0000F4550000}"/>
    <cellStyle name="Normal 4 2 6 6 3 3 2 3" xfId="29828" xr:uid="{00000000-0005-0000-0000-0000F5550000}"/>
    <cellStyle name="Normal 4 2 6 6 3 3 3" xfId="23856" xr:uid="{00000000-0005-0000-0000-0000F6550000}"/>
    <cellStyle name="Normal 4 2 6 6 3 3 4" xfId="34282" xr:uid="{00000000-0005-0000-0000-0000F7550000}"/>
    <cellStyle name="Normal 4 2 6 6 3 3 5" xfId="16454" xr:uid="{00000000-0005-0000-0000-0000F8550000}"/>
    <cellStyle name="Normal 4 2 6 6 3 4" xfId="3929" xr:uid="{00000000-0005-0000-0000-0000F9550000}"/>
    <cellStyle name="Normal 4 2 6 6 3 4 2" xfId="36708" xr:uid="{00000000-0005-0000-0000-0000FA550000}"/>
    <cellStyle name="Normal 4 2 6 6 3 4 3" xfId="21866" xr:uid="{00000000-0005-0000-0000-0000FB550000}"/>
    <cellStyle name="Normal 4 2 6 6 3 5" xfId="8906" xr:uid="{00000000-0005-0000-0000-0000FC550000}"/>
    <cellStyle name="Normal 4 2 6 6 3 5 2" xfId="40252" xr:uid="{00000000-0005-0000-0000-0000FD550000}"/>
    <cellStyle name="Normal 4 2 6 6 3 5 3" xfId="26842" xr:uid="{00000000-0005-0000-0000-0000FE550000}"/>
    <cellStyle name="Normal 4 2 6 6 3 6" xfId="19440" xr:uid="{00000000-0005-0000-0000-0000FF550000}"/>
    <cellStyle name="Normal 4 2 6 6 3 7" xfId="32292" xr:uid="{00000000-0005-0000-0000-000000560000}"/>
    <cellStyle name="Normal 4 2 6 6 3 8" xfId="14464" xr:uid="{00000000-0005-0000-0000-000001560000}"/>
    <cellStyle name="Normal 4 2 6 6 4" xfId="1937" xr:uid="{00000000-0005-0000-0000-000002560000}"/>
    <cellStyle name="Normal 4 2 6 6 4 2" xfId="6355" xr:uid="{00000000-0005-0000-0000-000003560000}"/>
    <cellStyle name="Normal 4 2 6 6 4 2 2" xfId="12388" xr:uid="{00000000-0005-0000-0000-000004560000}"/>
    <cellStyle name="Normal 4 2 6 6 4 2 2 2" xfId="43673" xr:uid="{00000000-0005-0000-0000-000005560000}"/>
    <cellStyle name="Normal 4 2 6 6 4 2 2 3" xfId="30263" xr:uid="{00000000-0005-0000-0000-000006560000}"/>
    <cellStyle name="Normal 4 2 6 6 4 2 3" xfId="37701" xr:uid="{00000000-0005-0000-0000-000007560000}"/>
    <cellStyle name="Normal 4 2 6 6 4 2 4" xfId="24291" xr:uid="{00000000-0005-0000-0000-000008560000}"/>
    <cellStyle name="Normal 4 2 6 6 4 3" xfId="9341" xr:uid="{00000000-0005-0000-0000-000009560000}"/>
    <cellStyle name="Normal 4 2 6 6 4 3 2" xfId="40687" xr:uid="{00000000-0005-0000-0000-00000A560000}"/>
    <cellStyle name="Normal 4 2 6 6 4 3 3" xfId="27277" xr:uid="{00000000-0005-0000-0000-00000B560000}"/>
    <cellStyle name="Normal 4 2 6 6 4 4" xfId="19875" xr:uid="{00000000-0005-0000-0000-00000C560000}"/>
    <cellStyle name="Normal 4 2 6 6 4 5" xfId="34717" xr:uid="{00000000-0005-0000-0000-00000D560000}"/>
    <cellStyle name="Normal 4 2 6 6 4 6" xfId="16889" xr:uid="{00000000-0005-0000-0000-00000E560000}"/>
    <cellStyle name="Normal 4 2 6 6 5" xfId="4924" xr:uid="{00000000-0005-0000-0000-00000F560000}"/>
    <cellStyle name="Normal 4 2 6 6 5 2" xfId="10959" xr:uid="{00000000-0005-0000-0000-000010560000}"/>
    <cellStyle name="Normal 4 2 6 6 5 2 2" xfId="42244" xr:uid="{00000000-0005-0000-0000-000011560000}"/>
    <cellStyle name="Normal 4 2 6 6 5 2 3" xfId="28834" xr:uid="{00000000-0005-0000-0000-000012560000}"/>
    <cellStyle name="Normal 4 2 6 6 5 3" xfId="22861" xr:uid="{00000000-0005-0000-0000-000013560000}"/>
    <cellStyle name="Normal 4 2 6 6 5 4" xfId="33287" xr:uid="{00000000-0005-0000-0000-000014560000}"/>
    <cellStyle name="Normal 4 2 6 6 5 5" xfId="15459" xr:uid="{00000000-0005-0000-0000-000015560000}"/>
    <cellStyle name="Normal 4 2 6 6 6" xfId="3368" xr:uid="{00000000-0005-0000-0000-000016560000}"/>
    <cellStyle name="Normal 4 2 6 6 6 2" xfId="36147" xr:uid="{00000000-0005-0000-0000-000017560000}"/>
    <cellStyle name="Normal 4 2 6 6 6 3" xfId="21305" xr:uid="{00000000-0005-0000-0000-000018560000}"/>
    <cellStyle name="Normal 4 2 6 6 7" xfId="7911" xr:uid="{00000000-0005-0000-0000-000019560000}"/>
    <cellStyle name="Normal 4 2 6 6 7 2" xfId="39257" xr:uid="{00000000-0005-0000-0000-00001A560000}"/>
    <cellStyle name="Normal 4 2 6 6 7 3" xfId="25847" xr:uid="{00000000-0005-0000-0000-00001B560000}"/>
    <cellStyle name="Normal 4 2 6 6 8" xfId="18445" xr:uid="{00000000-0005-0000-0000-00001C560000}"/>
    <cellStyle name="Normal 4 2 6 6 9" xfId="31731" xr:uid="{00000000-0005-0000-0000-00001D560000}"/>
    <cellStyle name="Normal 4 2 6 7" xfId="553" xr:uid="{00000000-0005-0000-0000-00001E560000}"/>
    <cellStyle name="Normal 4 2 6 7 10" xfId="13993" xr:uid="{00000000-0005-0000-0000-00001F560000}"/>
    <cellStyle name="Normal 4 2 6 7 2" xfId="987" xr:uid="{00000000-0005-0000-0000-000020560000}"/>
    <cellStyle name="Normal 4 2 6 7 2 2" xfId="3023" xr:uid="{00000000-0005-0000-0000-000021560000}"/>
    <cellStyle name="Normal 4 2 6 7 2 2 2" xfId="7440" xr:uid="{00000000-0005-0000-0000-000022560000}"/>
    <cellStyle name="Normal 4 2 6 7 2 2 2 2" xfId="13473" xr:uid="{00000000-0005-0000-0000-000023560000}"/>
    <cellStyle name="Normal 4 2 6 7 2 2 2 2 2" xfId="44758" xr:uid="{00000000-0005-0000-0000-000024560000}"/>
    <cellStyle name="Normal 4 2 6 7 2 2 2 2 3" xfId="31348" xr:uid="{00000000-0005-0000-0000-000025560000}"/>
    <cellStyle name="Normal 4 2 6 7 2 2 2 3" xfId="38786" xr:uid="{00000000-0005-0000-0000-000026560000}"/>
    <cellStyle name="Normal 4 2 6 7 2 2 2 4" xfId="25376" xr:uid="{00000000-0005-0000-0000-000027560000}"/>
    <cellStyle name="Normal 4 2 6 7 2 2 3" xfId="10426" xr:uid="{00000000-0005-0000-0000-000028560000}"/>
    <cellStyle name="Normal 4 2 6 7 2 2 3 2" xfId="41772" xr:uid="{00000000-0005-0000-0000-000029560000}"/>
    <cellStyle name="Normal 4 2 6 7 2 2 3 3" xfId="28362" xr:uid="{00000000-0005-0000-0000-00002A560000}"/>
    <cellStyle name="Normal 4 2 6 7 2 2 4" xfId="20960" xr:uid="{00000000-0005-0000-0000-00002B560000}"/>
    <cellStyle name="Normal 4 2 6 7 2 2 5" xfId="35802" xr:uid="{00000000-0005-0000-0000-00002C560000}"/>
    <cellStyle name="Normal 4 2 6 7 2 2 6" xfId="17974" xr:uid="{00000000-0005-0000-0000-00002D560000}"/>
    <cellStyle name="Normal 4 2 6 7 2 3" xfId="5448" xr:uid="{00000000-0005-0000-0000-00002E560000}"/>
    <cellStyle name="Normal 4 2 6 7 2 3 2" xfId="11482" xr:uid="{00000000-0005-0000-0000-00002F560000}"/>
    <cellStyle name="Normal 4 2 6 7 2 3 2 2" xfId="42767" xr:uid="{00000000-0005-0000-0000-000030560000}"/>
    <cellStyle name="Normal 4 2 6 7 2 3 2 3" xfId="29357" xr:uid="{00000000-0005-0000-0000-000031560000}"/>
    <cellStyle name="Normal 4 2 6 7 2 3 3" xfId="23385" xr:uid="{00000000-0005-0000-0000-000032560000}"/>
    <cellStyle name="Normal 4 2 6 7 2 3 4" xfId="33811" xr:uid="{00000000-0005-0000-0000-000033560000}"/>
    <cellStyle name="Normal 4 2 6 7 2 3 5" xfId="15983" xr:uid="{00000000-0005-0000-0000-000034560000}"/>
    <cellStyle name="Normal 4 2 6 7 2 4" xfId="4453" xr:uid="{00000000-0005-0000-0000-000035560000}"/>
    <cellStyle name="Normal 4 2 6 7 2 4 2" xfId="37232" xr:uid="{00000000-0005-0000-0000-000036560000}"/>
    <cellStyle name="Normal 4 2 6 7 2 4 3" xfId="22390" xr:uid="{00000000-0005-0000-0000-000037560000}"/>
    <cellStyle name="Normal 4 2 6 7 2 5" xfId="8435" xr:uid="{00000000-0005-0000-0000-000038560000}"/>
    <cellStyle name="Normal 4 2 6 7 2 5 2" xfId="39781" xr:uid="{00000000-0005-0000-0000-000039560000}"/>
    <cellStyle name="Normal 4 2 6 7 2 5 3" xfId="26371" xr:uid="{00000000-0005-0000-0000-00003A560000}"/>
    <cellStyle name="Normal 4 2 6 7 2 6" xfId="18969" xr:uid="{00000000-0005-0000-0000-00003B560000}"/>
    <cellStyle name="Normal 4 2 6 7 2 7" xfId="32816" xr:uid="{00000000-0005-0000-0000-00003C560000}"/>
    <cellStyle name="Normal 4 2 6 7 2 8" xfId="14988" xr:uid="{00000000-0005-0000-0000-00003D560000}"/>
    <cellStyle name="Normal 4 2 6 7 3" xfId="1592" xr:uid="{00000000-0005-0000-0000-00003E560000}"/>
    <cellStyle name="Normal 4 2 6 7 3 2" xfId="2589" xr:uid="{00000000-0005-0000-0000-00003F560000}"/>
    <cellStyle name="Normal 4 2 6 7 3 2 2" xfId="7006" xr:uid="{00000000-0005-0000-0000-000040560000}"/>
    <cellStyle name="Normal 4 2 6 7 3 2 2 2" xfId="13039" xr:uid="{00000000-0005-0000-0000-000041560000}"/>
    <cellStyle name="Normal 4 2 6 7 3 2 2 2 2" xfId="44324" xr:uid="{00000000-0005-0000-0000-000042560000}"/>
    <cellStyle name="Normal 4 2 6 7 3 2 2 2 3" xfId="30914" xr:uid="{00000000-0005-0000-0000-000043560000}"/>
    <cellStyle name="Normal 4 2 6 7 3 2 2 3" xfId="38352" xr:uid="{00000000-0005-0000-0000-000044560000}"/>
    <cellStyle name="Normal 4 2 6 7 3 2 2 4" xfId="24942" xr:uid="{00000000-0005-0000-0000-000045560000}"/>
    <cellStyle name="Normal 4 2 6 7 3 2 3" xfId="9992" xr:uid="{00000000-0005-0000-0000-000046560000}"/>
    <cellStyle name="Normal 4 2 6 7 3 2 3 2" xfId="41338" xr:uid="{00000000-0005-0000-0000-000047560000}"/>
    <cellStyle name="Normal 4 2 6 7 3 2 3 3" xfId="27928" xr:uid="{00000000-0005-0000-0000-000048560000}"/>
    <cellStyle name="Normal 4 2 6 7 3 2 4" xfId="20526" xr:uid="{00000000-0005-0000-0000-000049560000}"/>
    <cellStyle name="Normal 4 2 6 7 3 2 5" xfId="35368" xr:uid="{00000000-0005-0000-0000-00004A560000}"/>
    <cellStyle name="Normal 4 2 6 7 3 2 6" xfId="17540" xr:uid="{00000000-0005-0000-0000-00004B560000}"/>
    <cellStyle name="Normal 4 2 6 7 3 3" xfId="6010" xr:uid="{00000000-0005-0000-0000-00004C560000}"/>
    <cellStyle name="Normal 4 2 6 7 3 3 2" xfId="12043" xr:uid="{00000000-0005-0000-0000-00004D560000}"/>
    <cellStyle name="Normal 4 2 6 7 3 3 2 2" xfId="43328" xr:uid="{00000000-0005-0000-0000-00004E560000}"/>
    <cellStyle name="Normal 4 2 6 7 3 3 2 3" xfId="29918" xr:uid="{00000000-0005-0000-0000-00004F560000}"/>
    <cellStyle name="Normal 4 2 6 7 3 3 3" xfId="23946" xr:uid="{00000000-0005-0000-0000-000050560000}"/>
    <cellStyle name="Normal 4 2 6 7 3 3 4" xfId="34372" xr:uid="{00000000-0005-0000-0000-000051560000}"/>
    <cellStyle name="Normal 4 2 6 7 3 3 5" xfId="16544" xr:uid="{00000000-0005-0000-0000-000052560000}"/>
    <cellStyle name="Normal 4 2 6 7 3 4" xfId="4019" xr:uid="{00000000-0005-0000-0000-000053560000}"/>
    <cellStyle name="Normal 4 2 6 7 3 4 2" xfId="36798" xr:uid="{00000000-0005-0000-0000-000054560000}"/>
    <cellStyle name="Normal 4 2 6 7 3 4 3" xfId="21956" xr:uid="{00000000-0005-0000-0000-000055560000}"/>
    <cellStyle name="Normal 4 2 6 7 3 5" xfId="8996" xr:uid="{00000000-0005-0000-0000-000056560000}"/>
    <cellStyle name="Normal 4 2 6 7 3 5 2" xfId="40342" xr:uid="{00000000-0005-0000-0000-000057560000}"/>
    <cellStyle name="Normal 4 2 6 7 3 5 3" xfId="26932" xr:uid="{00000000-0005-0000-0000-000058560000}"/>
    <cellStyle name="Normal 4 2 6 7 3 6" xfId="19530" xr:uid="{00000000-0005-0000-0000-000059560000}"/>
    <cellStyle name="Normal 4 2 6 7 3 7" xfId="32382" xr:uid="{00000000-0005-0000-0000-00005A560000}"/>
    <cellStyle name="Normal 4 2 6 7 3 8" xfId="14554" xr:uid="{00000000-0005-0000-0000-00005B560000}"/>
    <cellStyle name="Normal 4 2 6 7 4" xfId="2027" xr:uid="{00000000-0005-0000-0000-00005C560000}"/>
    <cellStyle name="Normal 4 2 6 7 4 2" xfId="6445" xr:uid="{00000000-0005-0000-0000-00005D560000}"/>
    <cellStyle name="Normal 4 2 6 7 4 2 2" xfId="12478" xr:uid="{00000000-0005-0000-0000-00005E560000}"/>
    <cellStyle name="Normal 4 2 6 7 4 2 2 2" xfId="43763" xr:uid="{00000000-0005-0000-0000-00005F560000}"/>
    <cellStyle name="Normal 4 2 6 7 4 2 2 3" xfId="30353" xr:uid="{00000000-0005-0000-0000-000060560000}"/>
    <cellStyle name="Normal 4 2 6 7 4 2 3" xfId="37791" xr:uid="{00000000-0005-0000-0000-000061560000}"/>
    <cellStyle name="Normal 4 2 6 7 4 2 4" xfId="24381" xr:uid="{00000000-0005-0000-0000-000062560000}"/>
    <cellStyle name="Normal 4 2 6 7 4 3" xfId="9431" xr:uid="{00000000-0005-0000-0000-000063560000}"/>
    <cellStyle name="Normal 4 2 6 7 4 3 2" xfId="40777" xr:uid="{00000000-0005-0000-0000-000064560000}"/>
    <cellStyle name="Normal 4 2 6 7 4 3 3" xfId="27367" xr:uid="{00000000-0005-0000-0000-000065560000}"/>
    <cellStyle name="Normal 4 2 6 7 4 4" xfId="19965" xr:uid="{00000000-0005-0000-0000-000066560000}"/>
    <cellStyle name="Normal 4 2 6 7 4 5" xfId="34807" xr:uid="{00000000-0005-0000-0000-000067560000}"/>
    <cellStyle name="Normal 4 2 6 7 4 6" xfId="16979" xr:uid="{00000000-0005-0000-0000-000068560000}"/>
    <cellStyle name="Normal 4 2 6 7 5" xfId="5014" xr:uid="{00000000-0005-0000-0000-000069560000}"/>
    <cellStyle name="Normal 4 2 6 7 5 2" xfId="11049" xr:uid="{00000000-0005-0000-0000-00006A560000}"/>
    <cellStyle name="Normal 4 2 6 7 5 2 2" xfId="42334" xr:uid="{00000000-0005-0000-0000-00006B560000}"/>
    <cellStyle name="Normal 4 2 6 7 5 2 3" xfId="28924" xr:uid="{00000000-0005-0000-0000-00006C560000}"/>
    <cellStyle name="Normal 4 2 6 7 5 3" xfId="22951" xr:uid="{00000000-0005-0000-0000-00006D560000}"/>
    <cellStyle name="Normal 4 2 6 7 5 4" xfId="33377" xr:uid="{00000000-0005-0000-0000-00006E560000}"/>
    <cellStyle name="Normal 4 2 6 7 5 5" xfId="15549" xr:uid="{00000000-0005-0000-0000-00006F560000}"/>
    <cellStyle name="Normal 4 2 6 7 6" xfId="3458" xr:uid="{00000000-0005-0000-0000-000070560000}"/>
    <cellStyle name="Normal 4 2 6 7 6 2" xfId="36237" xr:uid="{00000000-0005-0000-0000-000071560000}"/>
    <cellStyle name="Normal 4 2 6 7 6 3" xfId="21395" xr:uid="{00000000-0005-0000-0000-000072560000}"/>
    <cellStyle name="Normal 4 2 6 7 7" xfId="8001" xr:uid="{00000000-0005-0000-0000-000073560000}"/>
    <cellStyle name="Normal 4 2 6 7 7 2" xfId="39347" xr:uid="{00000000-0005-0000-0000-000074560000}"/>
    <cellStyle name="Normal 4 2 6 7 7 3" xfId="25937" xr:uid="{00000000-0005-0000-0000-000075560000}"/>
    <cellStyle name="Normal 4 2 6 7 8" xfId="18535" xr:uid="{00000000-0005-0000-0000-000076560000}"/>
    <cellStyle name="Normal 4 2 6 7 9" xfId="31821" xr:uid="{00000000-0005-0000-0000-000077560000}"/>
    <cellStyle name="Normal 4 2 6 8" xfId="241" xr:uid="{00000000-0005-0000-0000-000078560000}"/>
    <cellStyle name="Normal 4 2 6 8 2" xfId="1296" xr:uid="{00000000-0005-0000-0000-000079560000}"/>
    <cellStyle name="Normal 4 2 6 8 2 2" xfId="5714" xr:uid="{00000000-0005-0000-0000-00007A560000}"/>
    <cellStyle name="Normal 4 2 6 8 2 2 2" xfId="11747" xr:uid="{00000000-0005-0000-0000-00007B560000}"/>
    <cellStyle name="Normal 4 2 6 8 2 2 2 2" xfId="43032" xr:uid="{00000000-0005-0000-0000-00007C560000}"/>
    <cellStyle name="Normal 4 2 6 8 2 2 2 3" xfId="29622" xr:uid="{00000000-0005-0000-0000-00007D560000}"/>
    <cellStyle name="Normal 4 2 6 8 2 2 3" xfId="37371" xr:uid="{00000000-0005-0000-0000-00007E560000}"/>
    <cellStyle name="Normal 4 2 6 8 2 2 4" xfId="23650" xr:uid="{00000000-0005-0000-0000-00007F560000}"/>
    <cellStyle name="Normal 4 2 6 8 2 3" xfId="8700" xr:uid="{00000000-0005-0000-0000-000080560000}"/>
    <cellStyle name="Normal 4 2 6 8 2 3 2" xfId="40046" xr:uid="{00000000-0005-0000-0000-000081560000}"/>
    <cellStyle name="Normal 4 2 6 8 2 3 3" xfId="26636" xr:uid="{00000000-0005-0000-0000-000082560000}"/>
    <cellStyle name="Normal 4 2 6 8 2 4" xfId="19234" xr:uid="{00000000-0005-0000-0000-000083560000}"/>
    <cellStyle name="Normal 4 2 6 8 2 5" xfId="34076" xr:uid="{00000000-0005-0000-0000-000084560000}"/>
    <cellStyle name="Normal 4 2 6 8 2 6" xfId="16248" xr:uid="{00000000-0005-0000-0000-000085560000}"/>
    <cellStyle name="Normal 4 2 6 8 3" xfId="2293" xr:uid="{00000000-0005-0000-0000-000086560000}"/>
    <cellStyle name="Normal 4 2 6 8 3 2" xfId="6710" xr:uid="{00000000-0005-0000-0000-000087560000}"/>
    <cellStyle name="Normal 4 2 6 8 3 2 2" xfId="12743" xr:uid="{00000000-0005-0000-0000-000088560000}"/>
    <cellStyle name="Normal 4 2 6 8 3 2 2 2" xfId="44028" xr:uid="{00000000-0005-0000-0000-000089560000}"/>
    <cellStyle name="Normal 4 2 6 8 3 2 2 3" xfId="30618" xr:uid="{00000000-0005-0000-0000-00008A560000}"/>
    <cellStyle name="Normal 4 2 6 8 3 2 3" xfId="38056" xr:uid="{00000000-0005-0000-0000-00008B560000}"/>
    <cellStyle name="Normal 4 2 6 8 3 2 4" xfId="24646" xr:uid="{00000000-0005-0000-0000-00008C560000}"/>
    <cellStyle name="Normal 4 2 6 8 3 3" xfId="9696" xr:uid="{00000000-0005-0000-0000-00008D560000}"/>
    <cellStyle name="Normal 4 2 6 8 3 3 2" xfId="41042" xr:uid="{00000000-0005-0000-0000-00008E560000}"/>
    <cellStyle name="Normal 4 2 6 8 3 3 3" xfId="27632" xr:uid="{00000000-0005-0000-0000-00008F560000}"/>
    <cellStyle name="Normal 4 2 6 8 3 4" xfId="20230" xr:uid="{00000000-0005-0000-0000-000090560000}"/>
    <cellStyle name="Normal 4 2 6 8 3 5" xfId="35072" xr:uid="{00000000-0005-0000-0000-000091560000}"/>
    <cellStyle name="Normal 4 2 6 8 3 6" xfId="17244" xr:uid="{00000000-0005-0000-0000-000092560000}"/>
    <cellStyle name="Normal 4 2 6 8 4" xfId="4718" xr:uid="{00000000-0005-0000-0000-000093560000}"/>
    <cellStyle name="Normal 4 2 6 8 4 2" xfId="10752" xr:uid="{00000000-0005-0000-0000-000094560000}"/>
    <cellStyle name="Normal 4 2 6 8 4 2 2" xfId="42039" xr:uid="{00000000-0005-0000-0000-000095560000}"/>
    <cellStyle name="Normal 4 2 6 8 4 2 3" xfId="28629" xr:uid="{00000000-0005-0000-0000-000096560000}"/>
    <cellStyle name="Normal 4 2 6 8 4 3" xfId="22655" xr:uid="{00000000-0005-0000-0000-000097560000}"/>
    <cellStyle name="Normal 4 2 6 8 4 4" xfId="33081" xr:uid="{00000000-0005-0000-0000-000098560000}"/>
    <cellStyle name="Normal 4 2 6 8 4 5" xfId="15253" xr:uid="{00000000-0005-0000-0000-000099560000}"/>
    <cellStyle name="Normal 4 2 6 8 5" xfId="3723" xr:uid="{00000000-0005-0000-0000-00009A560000}"/>
    <cellStyle name="Normal 4 2 6 8 5 2" xfId="36502" xr:uid="{00000000-0005-0000-0000-00009B560000}"/>
    <cellStyle name="Normal 4 2 6 8 5 3" xfId="21660" xr:uid="{00000000-0005-0000-0000-00009C560000}"/>
    <cellStyle name="Normal 4 2 6 8 6" xfId="7705" xr:uid="{00000000-0005-0000-0000-00009D560000}"/>
    <cellStyle name="Normal 4 2 6 8 6 2" xfId="39051" xr:uid="{00000000-0005-0000-0000-00009E560000}"/>
    <cellStyle name="Normal 4 2 6 8 6 3" xfId="25641" xr:uid="{00000000-0005-0000-0000-00009F560000}"/>
    <cellStyle name="Normal 4 2 6 8 7" xfId="18239" xr:uid="{00000000-0005-0000-0000-0000A0560000}"/>
    <cellStyle name="Normal 4 2 6 8 8" xfId="32086" xr:uid="{00000000-0005-0000-0000-0000A1560000}"/>
    <cellStyle name="Normal 4 2 6 8 9" xfId="14258" xr:uid="{00000000-0005-0000-0000-0000A2560000}"/>
    <cellStyle name="Normal 4 2 6 9" xfId="691" xr:uid="{00000000-0005-0000-0000-0000A3560000}"/>
    <cellStyle name="Normal 4 2 6 9 2" xfId="2727" xr:uid="{00000000-0005-0000-0000-0000A4560000}"/>
    <cellStyle name="Normal 4 2 6 9 2 2" xfId="7144" xr:uid="{00000000-0005-0000-0000-0000A5560000}"/>
    <cellStyle name="Normal 4 2 6 9 2 2 2" xfId="13177" xr:uid="{00000000-0005-0000-0000-0000A6560000}"/>
    <cellStyle name="Normal 4 2 6 9 2 2 2 2" xfId="44462" xr:uid="{00000000-0005-0000-0000-0000A7560000}"/>
    <cellStyle name="Normal 4 2 6 9 2 2 2 3" xfId="31052" xr:uid="{00000000-0005-0000-0000-0000A8560000}"/>
    <cellStyle name="Normal 4 2 6 9 2 2 3" xfId="38490" xr:uid="{00000000-0005-0000-0000-0000A9560000}"/>
    <cellStyle name="Normal 4 2 6 9 2 2 4" xfId="25080" xr:uid="{00000000-0005-0000-0000-0000AA560000}"/>
    <cellStyle name="Normal 4 2 6 9 2 3" xfId="10130" xr:uid="{00000000-0005-0000-0000-0000AB560000}"/>
    <cellStyle name="Normal 4 2 6 9 2 3 2" xfId="41476" xr:uid="{00000000-0005-0000-0000-0000AC560000}"/>
    <cellStyle name="Normal 4 2 6 9 2 3 3" xfId="28066" xr:uid="{00000000-0005-0000-0000-0000AD560000}"/>
    <cellStyle name="Normal 4 2 6 9 2 4" xfId="20664" xr:uid="{00000000-0005-0000-0000-0000AE560000}"/>
    <cellStyle name="Normal 4 2 6 9 2 5" xfId="35506" xr:uid="{00000000-0005-0000-0000-0000AF560000}"/>
    <cellStyle name="Normal 4 2 6 9 2 6" xfId="17678" xr:uid="{00000000-0005-0000-0000-0000B0560000}"/>
    <cellStyle name="Normal 4 2 6 9 3" xfId="5152" xr:uid="{00000000-0005-0000-0000-0000B1560000}"/>
    <cellStyle name="Normal 4 2 6 9 3 2" xfId="11187" xr:uid="{00000000-0005-0000-0000-0000B2560000}"/>
    <cellStyle name="Normal 4 2 6 9 3 2 2" xfId="42472" xr:uid="{00000000-0005-0000-0000-0000B3560000}"/>
    <cellStyle name="Normal 4 2 6 9 3 2 3" xfId="29062" xr:uid="{00000000-0005-0000-0000-0000B4560000}"/>
    <cellStyle name="Normal 4 2 6 9 3 3" xfId="23089" xr:uid="{00000000-0005-0000-0000-0000B5560000}"/>
    <cellStyle name="Normal 4 2 6 9 3 4" xfId="33515" xr:uid="{00000000-0005-0000-0000-0000B6560000}"/>
    <cellStyle name="Normal 4 2 6 9 3 5" xfId="15687" xr:uid="{00000000-0005-0000-0000-0000B7560000}"/>
    <cellStyle name="Normal 4 2 6 9 4" xfId="4157" xr:uid="{00000000-0005-0000-0000-0000B8560000}"/>
    <cellStyle name="Normal 4 2 6 9 4 2" xfId="36936" xr:uid="{00000000-0005-0000-0000-0000B9560000}"/>
    <cellStyle name="Normal 4 2 6 9 4 3" xfId="22094" xr:uid="{00000000-0005-0000-0000-0000BA560000}"/>
    <cellStyle name="Normal 4 2 6 9 5" xfId="8139" xr:uid="{00000000-0005-0000-0000-0000BB560000}"/>
    <cellStyle name="Normal 4 2 6 9 5 2" xfId="39485" xr:uid="{00000000-0005-0000-0000-0000BC560000}"/>
    <cellStyle name="Normal 4 2 6 9 5 3" xfId="26075" xr:uid="{00000000-0005-0000-0000-0000BD560000}"/>
    <cellStyle name="Normal 4 2 6 9 6" xfId="18673" xr:uid="{00000000-0005-0000-0000-0000BE560000}"/>
    <cellStyle name="Normal 4 2 6 9 7" xfId="32520" xr:uid="{00000000-0005-0000-0000-0000BF560000}"/>
    <cellStyle name="Normal 4 2 6 9 8" xfId="14692" xr:uid="{00000000-0005-0000-0000-0000C0560000}"/>
    <cellStyle name="Normal 4 2 7" xfId="151" xr:uid="{00000000-0005-0000-0000-0000C1560000}"/>
    <cellStyle name="Normal 4 2 7 10" xfId="3174" xr:uid="{00000000-0005-0000-0000-0000C2560000}"/>
    <cellStyle name="Normal 4 2 7 10 2" xfId="35953" xr:uid="{00000000-0005-0000-0000-0000C3560000}"/>
    <cellStyle name="Normal 4 2 7 10 3" xfId="21111" xr:uid="{00000000-0005-0000-0000-0000C4560000}"/>
    <cellStyle name="Normal 4 2 7 11" xfId="7615" xr:uid="{00000000-0005-0000-0000-0000C5560000}"/>
    <cellStyle name="Normal 4 2 7 11 2" xfId="38961" xr:uid="{00000000-0005-0000-0000-0000C6560000}"/>
    <cellStyle name="Normal 4 2 7 11 3" xfId="25551" xr:uid="{00000000-0005-0000-0000-0000C7560000}"/>
    <cellStyle name="Normal 4 2 7 12" xfId="18149" xr:uid="{00000000-0005-0000-0000-0000C8560000}"/>
    <cellStyle name="Normal 4 2 7 13" xfId="31537" xr:uid="{00000000-0005-0000-0000-0000C9560000}"/>
    <cellStyle name="Normal 4 2 7 14" xfId="13709" xr:uid="{00000000-0005-0000-0000-0000CA560000}"/>
    <cellStyle name="Normal 4 2 7 2" xfId="373" xr:uid="{00000000-0005-0000-0000-0000CB560000}"/>
    <cellStyle name="Normal 4 2 7 2 10" xfId="13813" xr:uid="{00000000-0005-0000-0000-0000CC560000}"/>
    <cellStyle name="Normal 4 2 7 2 2" xfId="807" xr:uid="{00000000-0005-0000-0000-0000CD560000}"/>
    <cellStyle name="Normal 4 2 7 2 2 2" xfId="2843" xr:uid="{00000000-0005-0000-0000-0000CE560000}"/>
    <cellStyle name="Normal 4 2 7 2 2 2 2" xfId="7260" xr:uid="{00000000-0005-0000-0000-0000CF560000}"/>
    <cellStyle name="Normal 4 2 7 2 2 2 2 2" xfId="13293" xr:uid="{00000000-0005-0000-0000-0000D0560000}"/>
    <cellStyle name="Normal 4 2 7 2 2 2 2 2 2" xfId="44578" xr:uid="{00000000-0005-0000-0000-0000D1560000}"/>
    <cellStyle name="Normal 4 2 7 2 2 2 2 2 3" xfId="31168" xr:uid="{00000000-0005-0000-0000-0000D2560000}"/>
    <cellStyle name="Normal 4 2 7 2 2 2 2 3" xfId="38606" xr:uid="{00000000-0005-0000-0000-0000D3560000}"/>
    <cellStyle name="Normal 4 2 7 2 2 2 2 4" xfId="25196" xr:uid="{00000000-0005-0000-0000-0000D4560000}"/>
    <cellStyle name="Normal 4 2 7 2 2 2 3" xfId="10246" xr:uid="{00000000-0005-0000-0000-0000D5560000}"/>
    <cellStyle name="Normal 4 2 7 2 2 2 3 2" xfId="41592" xr:uid="{00000000-0005-0000-0000-0000D6560000}"/>
    <cellStyle name="Normal 4 2 7 2 2 2 3 3" xfId="28182" xr:uid="{00000000-0005-0000-0000-0000D7560000}"/>
    <cellStyle name="Normal 4 2 7 2 2 2 4" xfId="20780" xr:uid="{00000000-0005-0000-0000-0000D8560000}"/>
    <cellStyle name="Normal 4 2 7 2 2 2 5" xfId="35622" xr:uid="{00000000-0005-0000-0000-0000D9560000}"/>
    <cellStyle name="Normal 4 2 7 2 2 2 6" xfId="17794" xr:uid="{00000000-0005-0000-0000-0000DA560000}"/>
    <cellStyle name="Normal 4 2 7 2 2 3" xfId="5268" xr:uid="{00000000-0005-0000-0000-0000DB560000}"/>
    <cellStyle name="Normal 4 2 7 2 2 3 2" xfId="11302" xr:uid="{00000000-0005-0000-0000-0000DC560000}"/>
    <cellStyle name="Normal 4 2 7 2 2 3 2 2" xfId="42587" xr:uid="{00000000-0005-0000-0000-0000DD560000}"/>
    <cellStyle name="Normal 4 2 7 2 2 3 2 3" xfId="29177" xr:uid="{00000000-0005-0000-0000-0000DE560000}"/>
    <cellStyle name="Normal 4 2 7 2 2 3 3" xfId="23205" xr:uid="{00000000-0005-0000-0000-0000DF560000}"/>
    <cellStyle name="Normal 4 2 7 2 2 3 4" xfId="33631" xr:uid="{00000000-0005-0000-0000-0000E0560000}"/>
    <cellStyle name="Normal 4 2 7 2 2 3 5" xfId="15803" xr:uid="{00000000-0005-0000-0000-0000E1560000}"/>
    <cellStyle name="Normal 4 2 7 2 2 4" xfId="4273" xr:uid="{00000000-0005-0000-0000-0000E2560000}"/>
    <cellStyle name="Normal 4 2 7 2 2 4 2" xfId="37052" xr:uid="{00000000-0005-0000-0000-0000E3560000}"/>
    <cellStyle name="Normal 4 2 7 2 2 4 3" xfId="22210" xr:uid="{00000000-0005-0000-0000-0000E4560000}"/>
    <cellStyle name="Normal 4 2 7 2 2 5" xfId="8255" xr:uid="{00000000-0005-0000-0000-0000E5560000}"/>
    <cellStyle name="Normal 4 2 7 2 2 5 2" xfId="39601" xr:uid="{00000000-0005-0000-0000-0000E6560000}"/>
    <cellStyle name="Normal 4 2 7 2 2 5 3" xfId="26191" xr:uid="{00000000-0005-0000-0000-0000E7560000}"/>
    <cellStyle name="Normal 4 2 7 2 2 6" xfId="18789" xr:uid="{00000000-0005-0000-0000-0000E8560000}"/>
    <cellStyle name="Normal 4 2 7 2 2 7" xfId="32636" xr:uid="{00000000-0005-0000-0000-0000E9560000}"/>
    <cellStyle name="Normal 4 2 7 2 2 8" xfId="14808" xr:uid="{00000000-0005-0000-0000-0000EA560000}"/>
    <cellStyle name="Normal 4 2 7 2 3" xfId="1412" xr:uid="{00000000-0005-0000-0000-0000EB560000}"/>
    <cellStyle name="Normal 4 2 7 2 3 2" xfId="2409" xr:uid="{00000000-0005-0000-0000-0000EC560000}"/>
    <cellStyle name="Normal 4 2 7 2 3 2 2" xfId="6826" xr:uid="{00000000-0005-0000-0000-0000ED560000}"/>
    <cellStyle name="Normal 4 2 7 2 3 2 2 2" xfId="12859" xr:uid="{00000000-0005-0000-0000-0000EE560000}"/>
    <cellStyle name="Normal 4 2 7 2 3 2 2 2 2" xfId="44144" xr:uid="{00000000-0005-0000-0000-0000EF560000}"/>
    <cellStyle name="Normal 4 2 7 2 3 2 2 2 3" xfId="30734" xr:uid="{00000000-0005-0000-0000-0000F0560000}"/>
    <cellStyle name="Normal 4 2 7 2 3 2 2 3" xfId="38172" xr:uid="{00000000-0005-0000-0000-0000F1560000}"/>
    <cellStyle name="Normal 4 2 7 2 3 2 2 4" xfId="24762" xr:uid="{00000000-0005-0000-0000-0000F2560000}"/>
    <cellStyle name="Normal 4 2 7 2 3 2 3" xfId="9812" xr:uid="{00000000-0005-0000-0000-0000F3560000}"/>
    <cellStyle name="Normal 4 2 7 2 3 2 3 2" xfId="41158" xr:uid="{00000000-0005-0000-0000-0000F4560000}"/>
    <cellStyle name="Normal 4 2 7 2 3 2 3 3" xfId="27748" xr:uid="{00000000-0005-0000-0000-0000F5560000}"/>
    <cellStyle name="Normal 4 2 7 2 3 2 4" xfId="20346" xr:uid="{00000000-0005-0000-0000-0000F6560000}"/>
    <cellStyle name="Normal 4 2 7 2 3 2 5" xfId="35188" xr:uid="{00000000-0005-0000-0000-0000F7560000}"/>
    <cellStyle name="Normal 4 2 7 2 3 2 6" xfId="17360" xr:uid="{00000000-0005-0000-0000-0000F8560000}"/>
    <cellStyle name="Normal 4 2 7 2 3 3" xfId="5830" xr:uid="{00000000-0005-0000-0000-0000F9560000}"/>
    <cellStyle name="Normal 4 2 7 2 3 3 2" xfId="11863" xr:uid="{00000000-0005-0000-0000-0000FA560000}"/>
    <cellStyle name="Normal 4 2 7 2 3 3 2 2" xfId="43148" xr:uid="{00000000-0005-0000-0000-0000FB560000}"/>
    <cellStyle name="Normal 4 2 7 2 3 3 2 3" xfId="29738" xr:uid="{00000000-0005-0000-0000-0000FC560000}"/>
    <cellStyle name="Normal 4 2 7 2 3 3 3" xfId="23766" xr:uid="{00000000-0005-0000-0000-0000FD560000}"/>
    <cellStyle name="Normal 4 2 7 2 3 3 4" xfId="34192" xr:uid="{00000000-0005-0000-0000-0000FE560000}"/>
    <cellStyle name="Normal 4 2 7 2 3 3 5" xfId="16364" xr:uid="{00000000-0005-0000-0000-0000FF560000}"/>
    <cellStyle name="Normal 4 2 7 2 3 4" xfId="3839" xr:uid="{00000000-0005-0000-0000-000000570000}"/>
    <cellStyle name="Normal 4 2 7 2 3 4 2" xfId="36618" xr:uid="{00000000-0005-0000-0000-000001570000}"/>
    <cellStyle name="Normal 4 2 7 2 3 4 3" xfId="21776" xr:uid="{00000000-0005-0000-0000-000002570000}"/>
    <cellStyle name="Normal 4 2 7 2 3 5" xfId="8816" xr:uid="{00000000-0005-0000-0000-000003570000}"/>
    <cellStyle name="Normal 4 2 7 2 3 5 2" xfId="40162" xr:uid="{00000000-0005-0000-0000-000004570000}"/>
    <cellStyle name="Normal 4 2 7 2 3 5 3" xfId="26752" xr:uid="{00000000-0005-0000-0000-000005570000}"/>
    <cellStyle name="Normal 4 2 7 2 3 6" xfId="19350" xr:uid="{00000000-0005-0000-0000-000006570000}"/>
    <cellStyle name="Normal 4 2 7 2 3 7" xfId="32202" xr:uid="{00000000-0005-0000-0000-000007570000}"/>
    <cellStyle name="Normal 4 2 7 2 3 8" xfId="14374" xr:uid="{00000000-0005-0000-0000-000008570000}"/>
    <cellStyle name="Normal 4 2 7 2 4" xfId="1847" xr:uid="{00000000-0005-0000-0000-000009570000}"/>
    <cellStyle name="Normal 4 2 7 2 4 2" xfId="6265" xr:uid="{00000000-0005-0000-0000-00000A570000}"/>
    <cellStyle name="Normal 4 2 7 2 4 2 2" xfId="12298" xr:uid="{00000000-0005-0000-0000-00000B570000}"/>
    <cellStyle name="Normal 4 2 7 2 4 2 2 2" xfId="43583" xr:uid="{00000000-0005-0000-0000-00000C570000}"/>
    <cellStyle name="Normal 4 2 7 2 4 2 2 3" xfId="30173" xr:uid="{00000000-0005-0000-0000-00000D570000}"/>
    <cellStyle name="Normal 4 2 7 2 4 2 3" xfId="37611" xr:uid="{00000000-0005-0000-0000-00000E570000}"/>
    <cellStyle name="Normal 4 2 7 2 4 2 4" xfId="24201" xr:uid="{00000000-0005-0000-0000-00000F570000}"/>
    <cellStyle name="Normal 4 2 7 2 4 3" xfId="9251" xr:uid="{00000000-0005-0000-0000-000010570000}"/>
    <cellStyle name="Normal 4 2 7 2 4 3 2" xfId="40597" xr:uid="{00000000-0005-0000-0000-000011570000}"/>
    <cellStyle name="Normal 4 2 7 2 4 3 3" xfId="27187" xr:uid="{00000000-0005-0000-0000-000012570000}"/>
    <cellStyle name="Normal 4 2 7 2 4 4" xfId="19785" xr:uid="{00000000-0005-0000-0000-000013570000}"/>
    <cellStyle name="Normal 4 2 7 2 4 5" xfId="34627" xr:uid="{00000000-0005-0000-0000-000014570000}"/>
    <cellStyle name="Normal 4 2 7 2 4 6" xfId="16799" xr:uid="{00000000-0005-0000-0000-000015570000}"/>
    <cellStyle name="Normal 4 2 7 2 5" xfId="4834" xr:uid="{00000000-0005-0000-0000-000016570000}"/>
    <cellStyle name="Normal 4 2 7 2 5 2" xfId="10869" xr:uid="{00000000-0005-0000-0000-000017570000}"/>
    <cellStyle name="Normal 4 2 7 2 5 2 2" xfId="42154" xr:uid="{00000000-0005-0000-0000-000018570000}"/>
    <cellStyle name="Normal 4 2 7 2 5 2 3" xfId="28744" xr:uid="{00000000-0005-0000-0000-000019570000}"/>
    <cellStyle name="Normal 4 2 7 2 5 3" xfId="22771" xr:uid="{00000000-0005-0000-0000-00001A570000}"/>
    <cellStyle name="Normal 4 2 7 2 5 4" xfId="33197" xr:uid="{00000000-0005-0000-0000-00001B570000}"/>
    <cellStyle name="Normal 4 2 7 2 5 5" xfId="15369" xr:uid="{00000000-0005-0000-0000-00001C570000}"/>
    <cellStyle name="Normal 4 2 7 2 6" xfId="3278" xr:uid="{00000000-0005-0000-0000-00001D570000}"/>
    <cellStyle name="Normal 4 2 7 2 6 2" xfId="36057" xr:uid="{00000000-0005-0000-0000-00001E570000}"/>
    <cellStyle name="Normal 4 2 7 2 6 3" xfId="21215" xr:uid="{00000000-0005-0000-0000-00001F570000}"/>
    <cellStyle name="Normal 4 2 7 2 7" xfId="7821" xr:uid="{00000000-0005-0000-0000-000020570000}"/>
    <cellStyle name="Normal 4 2 7 2 7 2" xfId="39167" xr:uid="{00000000-0005-0000-0000-000021570000}"/>
    <cellStyle name="Normal 4 2 7 2 7 3" xfId="25757" xr:uid="{00000000-0005-0000-0000-000022570000}"/>
    <cellStyle name="Normal 4 2 7 2 8" xfId="18355" xr:uid="{00000000-0005-0000-0000-000023570000}"/>
    <cellStyle name="Normal 4 2 7 2 9" xfId="31641" xr:uid="{00000000-0005-0000-0000-000024570000}"/>
    <cellStyle name="Normal 4 2 7 3" xfId="475" xr:uid="{00000000-0005-0000-0000-000025570000}"/>
    <cellStyle name="Normal 4 2 7 3 10" xfId="13915" xr:uid="{00000000-0005-0000-0000-000026570000}"/>
    <cellStyle name="Normal 4 2 7 3 2" xfId="909" xr:uid="{00000000-0005-0000-0000-000027570000}"/>
    <cellStyle name="Normal 4 2 7 3 2 2" xfId="2945" xr:uid="{00000000-0005-0000-0000-000028570000}"/>
    <cellStyle name="Normal 4 2 7 3 2 2 2" xfId="7362" xr:uid="{00000000-0005-0000-0000-000029570000}"/>
    <cellStyle name="Normal 4 2 7 3 2 2 2 2" xfId="13395" xr:uid="{00000000-0005-0000-0000-00002A570000}"/>
    <cellStyle name="Normal 4 2 7 3 2 2 2 2 2" xfId="44680" xr:uid="{00000000-0005-0000-0000-00002B570000}"/>
    <cellStyle name="Normal 4 2 7 3 2 2 2 2 3" xfId="31270" xr:uid="{00000000-0005-0000-0000-00002C570000}"/>
    <cellStyle name="Normal 4 2 7 3 2 2 2 3" xfId="38708" xr:uid="{00000000-0005-0000-0000-00002D570000}"/>
    <cellStyle name="Normal 4 2 7 3 2 2 2 4" xfId="25298" xr:uid="{00000000-0005-0000-0000-00002E570000}"/>
    <cellStyle name="Normal 4 2 7 3 2 2 3" xfId="10348" xr:uid="{00000000-0005-0000-0000-00002F570000}"/>
    <cellStyle name="Normal 4 2 7 3 2 2 3 2" xfId="41694" xr:uid="{00000000-0005-0000-0000-000030570000}"/>
    <cellStyle name="Normal 4 2 7 3 2 2 3 3" xfId="28284" xr:uid="{00000000-0005-0000-0000-000031570000}"/>
    <cellStyle name="Normal 4 2 7 3 2 2 4" xfId="20882" xr:uid="{00000000-0005-0000-0000-000032570000}"/>
    <cellStyle name="Normal 4 2 7 3 2 2 5" xfId="35724" xr:uid="{00000000-0005-0000-0000-000033570000}"/>
    <cellStyle name="Normal 4 2 7 3 2 2 6" xfId="17896" xr:uid="{00000000-0005-0000-0000-000034570000}"/>
    <cellStyle name="Normal 4 2 7 3 2 3" xfId="5370" xr:uid="{00000000-0005-0000-0000-000035570000}"/>
    <cellStyle name="Normal 4 2 7 3 2 3 2" xfId="11404" xr:uid="{00000000-0005-0000-0000-000036570000}"/>
    <cellStyle name="Normal 4 2 7 3 2 3 2 2" xfId="42689" xr:uid="{00000000-0005-0000-0000-000037570000}"/>
    <cellStyle name="Normal 4 2 7 3 2 3 2 3" xfId="29279" xr:uid="{00000000-0005-0000-0000-000038570000}"/>
    <cellStyle name="Normal 4 2 7 3 2 3 3" xfId="23307" xr:uid="{00000000-0005-0000-0000-000039570000}"/>
    <cellStyle name="Normal 4 2 7 3 2 3 4" xfId="33733" xr:uid="{00000000-0005-0000-0000-00003A570000}"/>
    <cellStyle name="Normal 4 2 7 3 2 3 5" xfId="15905" xr:uid="{00000000-0005-0000-0000-00003B570000}"/>
    <cellStyle name="Normal 4 2 7 3 2 4" xfId="4375" xr:uid="{00000000-0005-0000-0000-00003C570000}"/>
    <cellStyle name="Normal 4 2 7 3 2 4 2" xfId="37154" xr:uid="{00000000-0005-0000-0000-00003D570000}"/>
    <cellStyle name="Normal 4 2 7 3 2 4 3" xfId="22312" xr:uid="{00000000-0005-0000-0000-00003E570000}"/>
    <cellStyle name="Normal 4 2 7 3 2 5" xfId="8357" xr:uid="{00000000-0005-0000-0000-00003F570000}"/>
    <cellStyle name="Normal 4 2 7 3 2 5 2" xfId="39703" xr:uid="{00000000-0005-0000-0000-000040570000}"/>
    <cellStyle name="Normal 4 2 7 3 2 5 3" xfId="26293" xr:uid="{00000000-0005-0000-0000-000041570000}"/>
    <cellStyle name="Normal 4 2 7 3 2 6" xfId="18891" xr:uid="{00000000-0005-0000-0000-000042570000}"/>
    <cellStyle name="Normal 4 2 7 3 2 7" xfId="32738" xr:uid="{00000000-0005-0000-0000-000043570000}"/>
    <cellStyle name="Normal 4 2 7 3 2 8" xfId="14910" xr:uid="{00000000-0005-0000-0000-000044570000}"/>
    <cellStyle name="Normal 4 2 7 3 3" xfId="1514" xr:uid="{00000000-0005-0000-0000-000045570000}"/>
    <cellStyle name="Normal 4 2 7 3 3 2" xfId="2511" xr:uid="{00000000-0005-0000-0000-000046570000}"/>
    <cellStyle name="Normal 4 2 7 3 3 2 2" xfId="6928" xr:uid="{00000000-0005-0000-0000-000047570000}"/>
    <cellStyle name="Normal 4 2 7 3 3 2 2 2" xfId="12961" xr:uid="{00000000-0005-0000-0000-000048570000}"/>
    <cellStyle name="Normal 4 2 7 3 3 2 2 2 2" xfId="44246" xr:uid="{00000000-0005-0000-0000-000049570000}"/>
    <cellStyle name="Normal 4 2 7 3 3 2 2 2 3" xfId="30836" xr:uid="{00000000-0005-0000-0000-00004A570000}"/>
    <cellStyle name="Normal 4 2 7 3 3 2 2 3" xfId="38274" xr:uid="{00000000-0005-0000-0000-00004B570000}"/>
    <cellStyle name="Normal 4 2 7 3 3 2 2 4" xfId="24864" xr:uid="{00000000-0005-0000-0000-00004C570000}"/>
    <cellStyle name="Normal 4 2 7 3 3 2 3" xfId="9914" xr:uid="{00000000-0005-0000-0000-00004D570000}"/>
    <cellStyle name="Normal 4 2 7 3 3 2 3 2" xfId="41260" xr:uid="{00000000-0005-0000-0000-00004E570000}"/>
    <cellStyle name="Normal 4 2 7 3 3 2 3 3" xfId="27850" xr:uid="{00000000-0005-0000-0000-00004F570000}"/>
    <cellStyle name="Normal 4 2 7 3 3 2 4" xfId="20448" xr:uid="{00000000-0005-0000-0000-000050570000}"/>
    <cellStyle name="Normal 4 2 7 3 3 2 5" xfId="35290" xr:uid="{00000000-0005-0000-0000-000051570000}"/>
    <cellStyle name="Normal 4 2 7 3 3 2 6" xfId="17462" xr:uid="{00000000-0005-0000-0000-000052570000}"/>
    <cellStyle name="Normal 4 2 7 3 3 3" xfId="5932" xr:uid="{00000000-0005-0000-0000-000053570000}"/>
    <cellStyle name="Normal 4 2 7 3 3 3 2" xfId="11965" xr:uid="{00000000-0005-0000-0000-000054570000}"/>
    <cellStyle name="Normal 4 2 7 3 3 3 2 2" xfId="43250" xr:uid="{00000000-0005-0000-0000-000055570000}"/>
    <cellStyle name="Normal 4 2 7 3 3 3 2 3" xfId="29840" xr:uid="{00000000-0005-0000-0000-000056570000}"/>
    <cellStyle name="Normal 4 2 7 3 3 3 3" xfId="23868" xr:uid="{00000000-0005-0000-0000-000057570000}"/>
    <cellStyle name="Normal 4 2 7 3 3 3 4" xfId="34294" xr:uid="{00000000-0005-0000-0000-000058570000}"/>
    <cellStyle name="Normal 4 2 7 3 3 3 5" xfId="16466" xr:uid="{00000000-0005-0000-0000-000059570000}"/>
    <cellStyle name="Normal 4 2 7 3 3 4" xfId="3941" xr:uid="{00000000-0005-0000-0000-00005A570000}"/>
    <cellStyle name="Normal 4 2 7 3 3 4 2" xfId="36720" xr:uid="{00000000-0005-0000-0000-00005B570000}"/>
    <cellStyle name="Normal 4 2 7 3 3 4 3" xfId="21878" xr:uid="{00000000-0005-0000-0000-00005C570000}"/>
    <cellStyle name="Normal 4 2 7 3 3 5" xfId="8918" xr:uid="{00000000-0005-0000-0000-00005D570000}"/>
    <cellStyle name="Normal 4 2 7 3 3 5 2" xfId="40264" xr:uid="{00000000-0005-0000-0000-00005E570000}"/>
    <cellStyle name="Normal 4 2 7 3 3 5 3" xfId="26854" xr:uid="{00000000-0005-0000-0000-00005F570000}"/>
    <cellStyle name="Normal 4 2 7 3 3 6" xfId="19452" xr:uid="{00000000-0005-0000-0000-000060570000}"/>
    <cellStyle name="Normal 4 2 7 3 3 7" xfId="32304" xr:uid="{00000000-0005-0000-0000-000061570000}"/>
    <cellStyle name="Normal 4 2 7 3 3 8" xfId="14476" xr:uid="{00000000-0005-0000-0000-000062570000}"/>
    <cellStyle name="Normal 4 2 7 3 4" xfId="1949" xr:uid="{00000000-0005-0000-0000-000063570000}"/>
    <cellStyle name="Normal 4 2 7 3 4 2" xfId="6367" xr:uid="{00000000-0005-0000-0000-000064570000}"/>
    <cellStyle name="Normal 4 2 7 3 4 2 2" xfId="12400" xr:uid="{00000000-0005-0000-0000-000065570000}"/>
    <cellStyle name="Normal 4 2 7 3 4 2 2 2" xfId="43685" xr:uid="{00000000-0005-0000-0000-000066570000}"/>
    <cellStyle name="Normal 4 2 7 3 4 2 2 3" xfId="30275" xr:uid="{00000000-0005-0000-0000-000067570000}"/>
    <cellStyle name="Normal 4 2 7 3 4 2 3" xfId="37713" xr:uid="{00000000-0005-0000-0000-000068570000}"/>
    <cellStyle name="Normal 4 2 7 3 4 2 4" xfId="24303" xr:uid="{00000000-0005-0000-0000-000069570000}"/>
    <cellStyle name="Normal 4 2 7 3 4 3" xfId="9353" xr:uid="{00000000-0005-0000-0000-00006A570000}"/>
    <cellStyle name="Normal 4 2 7 3 4 3 2" xfId="40699" xr:uid="{00000000-0005-0000-0000-00006B570000}"/>
    <cellStyle name="Normal 4 2 7 3 4 3 3" xfId="27289" xr:uid="{00000000-0005-0000-0000-00006C570000}"/>
    <cellStyle name="Normal 4 2 7 3 4 4" xfId="19887" xr:uid="{00000000-0005-0000-0000-00006D570000}"/>
    <cellStyle name="Normal 4 2 7 3 4 5" xfId="34729" xr:uid="{00000000-0005-0000-0000-00006E570000}"/>
    <cellStyle name="Normal 4 2 7 3 4 6" xfId="16901" xr:uid="{00000000-0005-0000-0000-00006F570000}"/>
    <cellStyle name="Normal 4 2 7 3 5" xfId="4936" xr:uid="{00000000-0005-0000-0000-000070570000}"/>
    <cellStyle name="Normal 4 2 7 3 5 2" xfId="10971" xr:uid="{00000000-0005-0000-0000-000071570000}"/>
    <cellStyle name="Normal 4 2 7 3 5 2 2" xfId="42256" xr:uid="{00000000-0005-0000-0000-000072570000}"/>
    <cellStyle name="Normal 4 2 7 3 5 2 3" xfId="28846" xr:uid="{00000000-0005-0000-0000-000073570000}"/>
    <cellStyle name="Normal 4 2 7 3 5 3" xfId="22873" xr:uid="{00000000-0005-0000-0000-000074570000}"/>
    <cellStyle name="Normal 4 2 7 3 5 4" xfId="33299" xr:uid="{00000000-0005-0000-0000-000075570000}"/>
    <cellStyle name="Normal 4 2 7 3 5 5" xfId="15471" xr:uid="{00000000-0005-0000-0000-000076570000}"/>
    <cellStyle name="Normal 4 2 7 3 6" xfId="3380" xr:uid="{00000000-0005-0000-0000-000077570000}"/>
    <cellStyle name="Normal 4 2 7 3 6 2" xfId="36159" xr:uid="{00000000-0005-0000-0000-000078570000}"/>
    <cellStyle name="Normal 4 2 7 3 6 3" xfId="21317" xr:uid="{00000000-0005-0000-0000-000079570000}"/>
    <cellStyle name="Normal 4 2 7 3 7" xfId="7923" xr:uid="{00000000-0005-0000-0000-00007A570000}"/>
    <cellStyle name="Normal 4 2 7 3 7 2" xfId="39269" xr:uid="{00000000-0005-0000-0000-00007B570000}"/>
    <cellStyle name="Normal 4 2 7 3 7 3" xfId="25859" xr:uid="{00000000-0005-0000-0000-00007C570000}"/>
    <cellStyle name="Normal 4 2 7 3 8" xfId="18457" xr:uid="{00000000-0005-0000-0000-00007D570000}"/>
    <cellStyle name="Normal 4 2 7 3 9" xfId="31743" xr:uid="{00000000-0005-0000-0000-00007E570000}"/>
    <cellStyle name="Normal 4 2 7 4" xfId="601" xr:uid="{00000000-0005-0000-0000-00007F570000}"/>
    <cellStyle name="Normal 4 2 7 4 10" xfId="14041" xr:uid="{00000000-0005-0000-0000-000080570000}"/>
    <cellStyle name="Normal 4 2 7 4 2" xfId="1035" xr:uid="{00000000-0005-0000-0000-000081570000}"/>
    <cellStyle name="Normal 4 2 7 4 2 2" xfId="3071" xr:uid="{00000000-0005-0000-0000-000082570000}"/>
    <cellStyle name="Normal 4 2 7 4 2 2 2" xfId="7488" xr:uid="{00000000-0005-0000-0000-000083570000}"/>
    <cellStyle name="Normal 4 2 7 4 2 2 2 2" xfId="13521" xr:uid="{00000000-0005-0000-0000-000084570000}"/>
    <cellStyle name="Normal 4 2 7 4 2 2 2 2 2" xfId="44806" xr:uid="{00000000-0005-0000-0000-000085570000}"/>
    <cellStyle name="Normal 4 2 7 4 2 2 2 2 3" xfId="31396" xr:uid="{00000000-0005-0000-0000-000086570000}"/>
    <cellStyle name="Normal 4 2 7 4 2 2 2 3" xfId="38834" xr:uid="{00000000-0005-0000-0000-000087570000}"/>
    <cellStyle name="Normal 4 2 7 4 2 2 2 4" xfId="25424" xr:uid="{00000000-0005-0000-0000-000088570000}"/>
    <cellStyle name="Normal 4 2 7 4 2 2 3" xfId="10474" xr:uid="{00000000-0005-0000-0000-000089570000}"/>
    <cellStyle name="Normal 4 2 7 4 2 2 3 2" xfId="41820" xr:uid="{00000000-0005-0000-0000-00008A570000}"/>
    <cellStyle name="Normal 4 2 7 4 2 2 3 3" xfId="28410" xr:uid="{00000000-0005-0000-0000-00008B570000}"/>
    <cellStyle name="Normal 4 2 7 4 2 2 4" xfId="21008" xr:uid="{00000000-0005-0000-0000-00008C570000}"/>
    <cellStyle name="Normal 4 2 7 4 2 2 5" xfId="35850" xr:uid="{00000000-0005-0000-0000-00008D570000}"/>
    <cellStyle name="Normal 4 2 7 4 2 2 6" xfId="18022" xr:uid="{00000000-0005-0000-0000-00008E570000}"/>
    <cellStyle name="Normal 4 2 7 4 2 3" xfId="5496" xr:uid="{00000000-0005-0000-0000-00008F570000}"/>
    <cellStyle name="Normal 4 2 7 4 2 3 2" xfId="11530" xr:uid="{00000000-0005-0000-0000-000090570000}"/>
    <cellStyle name="Normal 4 2 7 4 2 3 2 2" xfId="42815" xr:uid="{00000000-0005-0000-0000-000091570000}"/>
    <cellStyle name="Normal 4 2 7 4 2 3 2 3" xfId="29405" xr:uid="{00000000-0005-0000-0000-000092570000}"/>
    <cellStyle name="Normal 4 2 7 4 2 3 3" xfId="23433" xr:uid="{00000000-0005-0000-0000-000093570000}"/>
    <cellStyle name="Normal 4 2 7 4 2 3 4" xfId="33859" xr:uid="{00000000-0005-0000-0000-000094570000}"/>
    <cellStyle name="Normal 4 2 7 4 2 3 5" xfId="16031" xr:uid="{00000000-0005-0000-0000-000095570000}"/>
    <cellStyle name="Normal 4 2 7 4 2 4" xfId="4501" xr:uid="{00000000-0005-0000-0000-000096570000}"/>
    <cellStyle name="Normal 4 2 7 4 2 4 2" xfId="37280" xr:uid="{00000000-0005-0000-0000-000097570000}"/>
    <cellStyle name="Normal 4 2 7 4 2 4 3" xfId="22438" xr:uid="{00000000-0005-0000-0000-000098570000}"/>
    <cellStyle name="Normal 4 2 7 4 2 5" xfId="8483" xr:uid="{00000000-0005-0000-0000-000099570000}"/>
    <cellStyle name="Normal 4 2 7 4 2 5 2" xfId="39829" xr:uid="{00000000-0005-0000-0000-00009A570000}"/>
    <cellStyle name="Normal 4 2 7 4 2 5 3" xfId="26419" xr:uid="{00000000-0005-0000-0000-00009B570000}"/>
    <cellStyle name="Normal 4 2 7 4 2 6" xfId="19017" xr:uid="{00000000-0005-0000-0000-00009C570000}"/>
    <cellStyle name="Normal 4 2 7 4 2 7" xfId="32864" xr:uid="{00000000-0005-0000-0000-00009D570000}"/>
    <cellStyle name="Normal 4 2 7 4 2 8" xfId="15036" xr:uid="{00000000-0005-0000-0000-00009E570000}"/>
    <cellStyle name="Normal 4 2 7 4 3" xfId="1640" xr:uid="{00000000-0005-0000-0000-00009F570000}"/>
    <cellStyle name="Normal 4 2 7 4 3 2" xfId="2637" xr:uid="{00000000-0005-0000-0000-0000A0570000}"/>
    <cellStyle name="Normal 4 2 7 4 3 2 2" xfId="7054" xr:uid="{00000000-0005-0000-0000-0000A1570000}"/>
    <cellStyle name="Normal 4 2 7 4 3 2 2 2" xfId="13087" xr:uid="{00000000-0005-0000-0000-0000A2570000}"/>
    <cellStyle name="Normal 4 2 7 4 3 2 2 2 2" xfId="44372" xr:uid="{00000000-0005-0000-0000-0000A3570000}"/>
    <cellStyle name="Normal 4 2 7 4 3 2 2 2 3" xfId="30962" xr:uid="{00000000-0005-0000-0000-0000A4570000}"/>
    <cellStyle name="Normal 4 2 7 4 3 2 2 3" xfId="38400" xr:uid="{00000000-0005-0000-0000-0000A5570000}"/>
    <cellStyle name="Normal 4 2 7 4 3 2 2 4" xfId="24990" xr:uid="{00000000-0005-0000-0000-0000A6570000}"/>
    <cellStyle name="Normal 4 2 7 4 3 2 3" xfId="10040" xr:uid="{00000000-0005-0000-0000-0000A7570000}"/>
    <cellStyle name="Normal 4 2 7 4 3 2 3 2" xfId="41386" xr:uid="{00000000-0005-0000-0000-0000A8570000}"/>
    <cellStyle name="Normal 4 2 7 4 3 2 3 3" xfId="27976" xr:uid="{00000000-0005-0000-0000-0000A9570000}"/>
    <cellStyle name="Normal 4 2 7 4 3 2 4" xfId="20574" xr:uid="{00000000-0005-0000-0000-0000AA570000}"/>
    <cellStyle name="Normal 4 2 7 4 3 2 5" xfId="35416" xr:uid="{00000000-0005-0000-0000-0000AB570000}"/>
    <cellStyle name="Normal 4 2 7 4 3 2 6" xfId="17588" xr:uid="{00000000-0005-0000-0000-0000AC570000}"/>
    <cellStyle name="Normal 4 2 7 4 3 3" xfId="6058" xr:uid="{00000000-0005-0000-0000-0000AD570000}"/>
    <cellStyle name="Normal 4 2 7 4 3 3 2" xfId="12091" xr:uid="{00000000-0005-0000-0000-0000AE570000}"/>
    <cellStyle name="Normal 4 2 7 4 3 3 2 2" xfId="43376" xr:uid="{00000000-0005-0000-0000-0000AF570000}"/>
    <cellStyle name="Normal 4 2 7 4 3 3 2 3" xfId="29966" xr:uid="{00000000-0005-0000-0000-0000B0570000}"/>
    <cellStyle name="Normal 4 2 7 4 3 3 3" xfId="23994" xr:uid="{00000000-0005-0000-0000-0000B1570000}"/>
    <cellStyle name="Normal 4 2 7 4 3 3 4" xfId="34420" xr:uid="{00000000-0005-0000-0000-0000B2570000}"/>
    <cellStyle name="Normal 4 2 7 4 3 3 5" xfId="16592" xr:uid="{00000000-0005-0000-0000-0000B3570000}"/>
    <cellStyle name="Normal 4 2 7 4 3 4" xfId="4067" xr:uid="{00000000-0005-0000-0000-0000B4570000}"/>
    <cellStyle name="Normal 4 2 7 4 3 4 2" xfId="36846" xr:uid="{00000000-0005-0000-0000-0000B5570000}"/>
    <cellStyle name="Normal 4 2 7 4 3 4 3" xfId="22004" xr:uid="{00000000-0005-0000-0000-0000B6570000}"/>
    <cellStyle name="Normal 4 2 7 4 3 5" xfId="9044" xr:uid="{00000000-0005-0000-0000-0000B7570000}"/>
    <cellStyle name="Normal 4 2 7 4 3 5 2" xfId="40390" xr:uid="{00000000-0005-0000-0000-0000B8570000}"/>
    <cellStyle name="Normal 4 2 7 4 3 5 3" xfId="26980" xr:uid="{00000000-0005-0000-0000-0000B9570000}"/>
    <cellStyle name="Normal 4 2 7 4 3 6" xfId="19578" xr:uid="{00000000-0005-0000-0000-0000BA570000}"/>
    <cellStyle name="Normal 4 2 7 4 3 7" xfId="32430" xr:uid="{00000000-0005-0000-0000-0000BB570000}"/>
    <cellStyle name="Normal 4 2 7 4 3 8" xfId="14602" xr:uid="{00000000-0005-0000-0000-0000BC570000}"/>
    <cellStyle name="Normal 4 2 7 4 4" xfId="2075" xr:uid="{00000000-0005-0000-0000-0000BD570000}"/>
    <cellStyle name="Normal 4 2 7 4 4 2" xfId="6493" xr:uid="{00000000-0005-0000-0000-0000BE570000}"/>
    <cellStyle name="Normal 4 2 7 4 4 2 2" xfId="12526" xr:uid="{00000000-0005-0000-0000-0000BF570000}"/>
    <cellStyle name="Normal 4 2 7 4 4 2 2 2" xfId="43811" xr:uid="{00000000-0005-0000-0000-0000C0570000}"/>
    <cellStyle name="Normal 4 2 7 4 4 2 2 3" xfId="30401" xr:uid="{00000000-0005-0000-0000-0000C1570000}"/>
    <cellStyle name="Normal 4 2 7 4 4 2 3" xfId="37839" xr:uid="{00000000-0005-0000-0000-0000C2570000}"/>
    <cellStyle name="Normal 4 2 7 4 4 2 4" xfId="24429" xr:uid="{00000000-0005-0000-0000-0000C3570000}"/>
    <cellStyle name="Normal 4 2 7 4 4 3" xfId="9479" xr:uid="{00000000-0005-0000-0000-0000C4570000}"/>
    <cellStyle name="Normal 4 2 7 4 4 3 2" xfId="40825" xr:uid="{00000000-0005-0000-0000-0000C5570000}"/>
    <cellStyle name="Normal 4 2 7 4 4 3 3" xfId="27415" xr:uid="{00000000-0005-0000-0000-0000C6570000}"/>
    <cellStyle name="Normal 4 2 7 4 4 4" xfId="20013" xr:uid="{00000000-0005-0000-0000-0000C7570000}"/>
    <cellStyle name="Normal 4 2 7 4 4 5" xfId="34855" xr:uid="{00000000-0005-0000-0000-0000C8570000}"/>
    <cellStyle name="Normal 4 2 7 4 4 6" xfId="17027" xr:uid="{00000000-0005-0000-0000-0000C9570000}"/>
    <cellStyle name="Normal 4 2 7 4 5" xfId="5062" xr:uid="{00000000-0005-0000-0000-0000CA570000}"/>
    <cellStyle name="Normal 4 2 7 4 5 2" xfId="11097" xr:uid="{00000000-0005-0000-0000-0000CB570000}"/>
    <cellStyle name="Normal 4 2 7 4 5 2 2" xfId="42382" xr:uid="{00000000-0005-0000-0000-0000CC570000}"/>
    <cellStyle name="Normal 4 2 7 4 5 2 3" xfId="28972" xr:uid="{00000000-0005-0000-0000-0000CD570000}"/>
    <cellStyle name="Normal 4 2 7 4 5 3" xfId="22999" xr:uid="{00000000-0005-0000-0000-0000CE570000}"/>
    <cellStyle name="Normal 4 2 7 4 5 4" xfId="33425" xr:uid="{00000000-0005-0000-0000-0000CF570000}"/>
    <cellStyle name="Normal 4 2 7 4 5 5" xfId="15597" xr:uid="{00000000-0005-0000-0000-0000D0570000}"/>
    <cellStyle name="Normal 4 2 7 4 6" xfId="3506" xr:uid="{00000000-0005-0000-0000-0000D1570000}"/>
    <cellStyle name="Normal 4 2 7 4 6 2" xfId="36285" xr:uid="{00000000-0005-0000-0000-0000D2570000}"/>
    <cellStyle name="Normal 4 2 7 4 6 3" xfId="21443" xr:uid="{00000000-0005-0000-0000-0000D3570000}"/>
    <cellStyle name="Normal 4 2 7 4 7" xfId="8049" xr:uid="{00000000-0005-0000-0000-0000D4570000}"/>
    <cellStyle name="Normal 4 2 7 4 7 2" xfId="39395" xr:uid="{00000000-0005-0000-0000-0000D5570000}"/>
    <cellStyle name="Normal 4 2 7 4 7 3" xfId="25985" xr:uid="{00000000-0005-0000-0000-0000D6570000}"/>
    <cellStyle name="Normal 4 2 7 4 8" xfId="18583" xr:uid="{00000000-0005-0000-0000-0000D7570000}"/>
    <cellStyle name="Normal 4 2 7 4 9" xfId="31869" xr:uid="{00000000-0005-0000-0000-0000D8570000}"/>
    <cellStyle name="Normal 4 2 7 5" xfId="253" xr:uid="{00000000-0005-0000-0000-0000D9570000}"/>
    <cellStyle name="Normal 4 2 7 5 2" xfId="1308" xr:uid="{00000000-0005-0000-0000-0000DA570000}"/>
    <cellStyle name="Normal 4 2 7 5 2 2" xfId="5726" xr:uid="{00000000-0005-0000-0000-0000DB570000}"/>
    <cellStyle name="Normal 4 2 7 5 2 2 2" xfId="11759" xr:uid="{00000000-0005-0000-0000-0000DC570000}"/>
    <cellStyle name="Normal 4 2 7 5 2 2 2 2" xfId="43044" xr:uid="{00000000-0005-0000-0000-0000DD570000}"/>
    <cellStyle name="Normal 4 2 7 5 2 2 2 3" xfId="29634" xr:uid="{00000000-0005-0000-0000-0000DE570000}"/>
    <cellStyle name="Normal 4 2 7 5 2 2 3" xfId="37383" xr:uid="{00000000-0005-0000-0000-0000DF570000}"/>
    <cellStyle name="Normal 4 2 7 5 2 2 4" xfId="23662" xr:uid="{00000000-0005-0000-0000-0000E0570000}"/>
    <cellStyle name="Normal 4 2 7 5 2 3" xfId="8712" xr:uid="{00000000-0005-0000-0000-0000E1570000}"/>
    <cellStyle name="Normal 4 2 7 5 2 3 2" xfId="40058" xr:uid="{00000000-0005-0000-0000-0000E2570000}"/>
    <cellStyle name="Normal 4 2 7 5 2 3 3" xfId="26648" xr:uid="{00000000-0005-0000-0000-0000E3570000}"/>
    <cellStyle name="Normal 4 2 7 5 2 4" xfId="19246" xr:uid="{00000000-0005-0000-0000-0000E4570000}"/>
    <cellStyle name="Normal 4 2 7 5 2 5" xfId="34088" xr:uid="{00000000-0005-0000-0000-0000E5570000}"/>
    <cellStyle name="Normal 4 2 7 5 2 6" xfId="16260" xr:uid="{00000000-0005-0000-0000-0000E6570000}"/>
    <cellStyle name="Normal 4 2 7 5 3" xfId="2305" xr:uid="{00000000-0005-0000-0000-0000E7570000}"/>
    <cellStyle name="Normal 4 2 7 5 3 2" xfId="6722" xr:uid="{00000000-0005-0000-0000-0000E8570000}"/>
    <cellStyle name="Normal 4 2 7 5 3 2 2" xfId="12755" xr:uid="{00000000-0005-0000-0000-0000E9570000}"/>
    <cellStyle name="Normal 4 2 7 5 3 2 2 2" xfId="44040" xr:uid="{00000000-0005-0000-0000-0000EA570000}"/>
    <cellStyle name="Normal 4 2 7 5 3 2 2 3" xfId="30630" xr:uid="{00000000-0005-0000-0000-0000EB570000}"/>
    <cellStyle name="Normal 4 2 7 5 3 2 3" xfId="38068" xr:uid="{00000000-0005-0000-0000-0000EC570000}"/>
    <cellStyle name="Normal 4 2 7 5 3 2 4" xfId="24658" xr:uid="{00000000-0005-0000-0000-0000ED570000}"/>
    <cellStyle name="Normal 4 2 7 5 3 3" xfId="9708" xr:uid="{00000000-0005-0000-0000-0000EE570000}"/>
    <cellStyle name="Normal 4 2 7 5 3 3 2" xfId="41054" xr:uid="{00000000-0005-0000-0000-0000EF570000}"/>
    <cellStyle name="Normal 4 2 7 5 3 3 3" xfId="27644" xr:uid="{00000000-0005-0000-0000-0000F0570000}"/>
    <cellStyle name="Normal 4 2 7 5 3 4" xfId="20242" xr:uid="{00000000-0005-0000-0000-0000F1570000}"/>
    <cellStyle name="Normal 4 2 7 5 3 5" xfId="35084" xr:uid="{00000000-0005-0000-0000-0000F2570000}"/>
    <cellStyle name="Normal 4 2 7 5 3 6" xfId="17256" xr:uid="{00000000-0005-0000-0000-0000F3570000}"/>
    <cellStyle name="Normal 4 2 7 5 4" xfId="4730" xr:uid="{00000000-0005-0000-0000-0000F4570000}"/>
    <cellStyle name="Normal 4 2 7 5 4 2" xfId="10764" xr:uid="{00000000-0005-0000-0000-0000F5570000}"/>
    <cellStyle name="Normal 4 2 7 5 4 2 2" xfId="42051" xr:uid="{00000000-0005-0000-0000-0000F6570000}"/>
    <cellStyle name="Normal 4 2 7 5 4 2 3" xfId="28641" xr:uid="{00000000-0005-0000-0000-0000F7570000}"/>
    <cellStyle name="Normal 4 2 7 5 4 3" xfId="22667" xr:uid="{00000000-0005-0000-0000-0000F8570000}"/>
    <cellStyle name="Normal 4 2 7 5 4 4" xfId="33093" xr:uid="{00000000-0005-0000-0000-0000F9570000}"/>
    <cellStyle name="Normal 4 2 7 5 4 5" xfId="15265" xr:uid="{00000000-0005-0000-0000-0000FA570000}"/>
    <cellStyle name="Normal 4 2 7 5 5" xfId="3735" xr:uid="{00000000-0005-0000-0000-0000FB570000}"/>
    <cellStyle name="Normal 4 2 7 5 5 2" xfId="36514" xr:uid="{00000000-0005-0000-0000-0000FC570000}"/>
    <cellStyle name="Normal 4 2 7 5 5 3" xfId="21672" xr:uid="{00000000-0005-0000-0000-0000FD570000}"/>
    <cellStyle name="Normal 4 2 7 5 6" xfId="7717" xr:uid="{00000000-0005-0000-0000-0000FE570000}"/>
    <cellStyle name="Normal 4 2 7 5 6 2" xfId="39063" xr:uid="{00000000-0005-0000-0000-0000FF570000}"/>
    <cellStyle name="Normal 4 2 7 5 6 3" xfId="25653" xr:uid="{00000000-0005-0000-0000-000000580000}"/>
    <cellStyle name="Normal 4 2 7 5 7" xfId="18251" xr:uid="{00000000-0005-0000-0000-000001580000}"/>
    <cellStyle name="Normal 4 2 7 5 8" xfId="32098" xr:uid="{00000000-0005-0000-0000-000002580000}"/>
    <cellStyle name="Normal 4 2 7 5 9" xfId="14270" xr:uid="{00000000-0005-0000-0000-000003580000}"/>
    <cellStyle name="Normal 4 2 7 6" xfId="703" xr:uid="{00000000-0005-0000-0000-000004580000}"/>
    <cellStyle name="Normal 4 2 7 6 2" xfId="2739" xr:uid="{00000000-0005-0000-0000-000005580000}"/>
    <cellStyle name="Normal 4 2 7 6 2 2" xfId="7156" xr:uid="{00000000-0005-0000-0000-000006580000}"/>
    <cellStyle name="Normal 4 2 7 6 2 2 2" xfId="13189" xr:uid="{00000000-0005-0000-0000-000007580000}"/>
    <cellStyle name="Normal 4 2 7 6 2 2 2 2" xfId="44474" xr:uid="{00000000-0005-0000-0000-000008580000}"/>
    <cellStyle name="Normal 4 2 7 6 2 2 2 3" xfId="31064" xr:uid="{00000000-0005-0000-0000-000009580000}"/>
    <cellStyle name="Normal 4 2 7 6 2 2 3" xfId="38502" xr:uid="{00000000-0005-0000-0000-00000A580000}"/>
    <cellStyle name="Normal 4 2 7 6 2 2 4" xfId="25092" xr:uid="{00000000-0005-0000-0000-00000B580000}"/>
    <cellStyle name="Normal 4 2 7 6 2 3" xfId="10142" xr:uid="{00000000-0005-0000-0000-00000C580000}"/>
    <cellStyle name="Normal 4 2 7 6 2 3 2" xfId="41488" xr:uid="{00000000-0005-0000-0000-00000D580000}"/>
    <cellStyle name="Normal 4 2 7 6 2 3 3" xfId="28078" xr:uid="{00000000-0005-0000-0000-00000E580000}"/>
    <cellStyle name="Normal 4 2 7 6 2 4" xfId="20676" xr:uid="{00000000-0005-0000-0000-00000F580000}"/>
    <cellStyle name="Normal 4 2 7 6 2 5" xfId="35518" xr:uid="{00000000-0005-0000-0000-000010580000}"/>
    <cellStyle name="Normal 4 2 7 6 2 6" xfId="17690" xr:uid="{00000000-0005-0000-0000-000011580000}"/>
    <cellStyle name="Normal 4 2 7 6 3" xfId="5164" xr:uid="{00000000-0005-0000-0000-000012580000}"/>
    <cellStyle name="Normal 4 2 7 6 3 2" xfId="11199" xr:uid="{00000000-0005-0000-0000-000013580000}"/>
    <cellStyle name="Normal 4 2 7 6 3 2 2" xfId="42484" xr:uid="{00000000-0005-0000-0000-000014580000}"/>
    <cellStyle name="Normal 4 2 7 6 3 2 3" xfId="29074" xr:uid="{00000000-0005-0000-0000-000015580000}"/>
    <cellStyle name="Normal 4 2 7 6 3 3" xfId="23101" xr:uid="{00000000-0005-0000-0000-000016580000}"/>
    <cellStyle name="Normal 4 2 7 6 3 4" xfId="33527" xr:uid="{00000000-0005-0000-0000-000017580000}"/>
    <cellStyle name="Normal 4 2 7 6 3 5" xfId="15699" xr:uid="{00000000-0005-0000-0000-000018580000}"/>
    <cellStyle name="Normal 4 2 7 6 4" xfId="4169" xr:uid="{00000000-0005-0000-0000-000019580000}"/>
    <cellStyle name="Normal 4 2 7 6 4 2" xfId="36948" xr:uid="{00000000-0005-0000-0000-00001A580000}"/>
    <cellStyle name="Normal 4 2 7 6 4 3" xfId="22106" xr:uid="{00000000-0005-0000-0000-00001B580000}"/>
    <cellStyle name="Normal 4 2 7 6 5" xfId="8151" xr:uid="{00000000-0005-0000-0000-00001C580000}"/>
    <cellStyle name="Normal 4 2 7 6 5 2" xfId="39497" xr:uid="{00000000-0005-0000-0000-00001D580000}"/>
    <cellStyle name="Normal 4 2 7 6 5 3" xfId="26087" xr:uid="{00000000-0005-0000-0000-00001E580000}"/>
    <cellStyle name="Normal 4 2 7 6 6" xfId="18685" xr:uid="{00000000-0005-0000-0000-00001F580000}"/>
    <cellStyle name="Normal 4 2 7 6 7" xfId="32532" xr:uid="{00000000-0005-0000-0000-000020580000}"/>
    <cellStyle name="Normal 4 2 7 6 8" xfId="14704" xr:uid="{00000000-0005-0000-0000-000021580000}"/>
    <cellStyle name="Normal 4 2 7 7" xfId="1206" xr:uid="{00000000-0005-0000-0000-000022580000}"/>
    <cellStyle name="Normal 4 2 7 7 2" xfId="2203" xr:uid="{00000000-0005-0000-0000-000023580000}"/>
    <cellStyle name="Normal 4 2 7 7 2 2" xfId="6620" xr:uid="{00000000-0005-0000-0000-000024580000}"/>
    <cellStyle name="Normal 4 2 7 7 2 2 2" xfId="12653" xr:uid="{00000000-0005-0000-0000-000025580000}"/>
    <cellStyle name="Normal 4 2 7 7 2 2 2 2" xfId="43938" xr:uid="{00000000-0005-0000-0000-000026580000}"/>
    <cellStyle name="Normal 4 2 7 7 2 2 2 3" xfId="30528" xr:uid="{00000000-0005-0000-0000-000027580000}"/>
    <cellStyle name="Normal 4 2 7 7 2 2 3" xfId="37966" xr:uid="{00000000-0005-0000-0000-000028580000}"/>
    <cellStyle name="Normal 4 2 7 7 2 2 4" xfId="24556" xr:uid="{00000000-0005-0000-0000-000029580000}"/>
    <cellStyle name="Normal 4 2 7 7 2 3" xfId="9606" xr:uid="{00000000-0005-0000-0000-00002A580000}"/>
    <cellStyle name="Normal 4 2 7 7 2 3 2" xfId="40952" xr:uid="{00000000-0005-0000-0000-00002B580000}"/>
    <cellStyle name="Normal 4 2 7 7 2 3 3" xfId="27542" xr:uid="{00000000-0005-0000-0000-00002C580000}"/>
    <cellStyle name="Normal 4 2 7 7 2 4" xfId="20140" xr:uid="{00000000-0005-0000-0000-00002D580000}"/>
    <cellStyle name="Normal 4 2 7 7 2 5" xfId="34982" xr:uid="{00000000-0005-0000-0000-00002E580000}"/>
    <cellStyle name="Normal 4 2 7 7 2 6" xfId="17154" xr:uid="{00000000-0005-0000-0000-00002F580000}"/>
    <cellStyle name="Normal 4 2 7 7 3" xfId="5624" xr:uid="{00000000-0005-0000-0000-000030580000}"/>
    <cellStyle name="Normal 4 2 7 7 3 2" xfId="11657" xr:uid="{00000000-0005-0000-0000-000031580000}"/>
    <cellStyle name="Normal 4 2 7 7 3 2 2" xfId="42942" xr:uid="{00000000-0005-0000-0000-000032580000}"/>
    <cellStyle name="Normal 4 2 7 7 3 2 3" xfId="29532" xr:uid="{00000000-0005-0000-0000-000033580000}"/>
    <cellStyle name="Normal 4 2 7 7 3 3" xfId="23560" xr:uid="{00000000-0005-0000-0000-000034580000}"/>
    <cellStyle name="Normal 4 2 7 7 3 4" xfId="33986" xr:uid="{00000000-0005-0000-0000-000035580000}"/>
    <cellStyle name="Normal 4 2 7 7 3 5" xfId="16158" xr:uid="{00000000-0005-0000-0000-000036580000}"/>
    <cellStyle name="Normal 4 2 7 7 4" xfId="3633" xr:uid="{00000000-0005-0000-0000-000037580000}"/>
    <cellStyle name="Normal 4 2 7 7 4 2" xfId="36412" xr:uid="{00000000-0005-0000-0000-000038580000}"/>
    <cellStyle name="Normal 4 2 7 7 4 3" xfId="21570" xr:uid="{00000000-0005-0000-0000-000039580000}"/>
    <cellStyle name="Normal 4 2 7 7 5" xfId="8610" xr:uid="{00000000-0005-0000-0000-00003A580000}"/>
    <cellStyle name="Normal 4 2 7 7 5 2" xfId="39956" xr:uid="{00000000-0005-0000-0000-00003B580000}"/>
    <cellStyle name="Normal 4 2 7 7 5 3" xfId="26546" xr:uid="{00000000-0005-0000-0000-00003C580000}"/>
    <cellStyle name="Normal 4 2 7 7 6" xfId="19144" xr:uid="{00000000-0005-0000-0000-00003D580000}"/>
    <cellStyle name="Normal 4 2 7 7 7" xfId="31996" xr:uid="{00000000-0005-0000-0000-00003E580000}"/>
    <cellStyle name="Normal 4 2 7 7 8" xfId="14168" xr:uid="{00000000-0005-0000-0000-00003F580000}"/>
    <cellStyle name="Normal 4 2 7 8" xfId="1743" xr:uid="{00000000-0005-0000-0000-000040580000}"/>
    <cellStyle name="Normal 4 2 7 8 2" xfId="6161" xr:uid="{00000000-0005-0000-0000-000041580000}"/>
    <cellStyle name="Normal 4 2 7 8 2 2" xfId="12194" xr:uid="{00000000-0005-0000-0000-000042580000}"/>
    <cellStyle name="Normal 4 2 7 8 2 2 2" xfId="43479" xr:uid="{00000000-0005-0000-0000-000043580000}"/>
    <cellStyle name="Normal 4 2 7 8 2 2 3" xfId="30069" xr:uid="{00000000-0005-0000-0000-000044580000}"/>
    <cellStyle name="Normal 4 2 7 8 2 3" xfId="37507" xr:uid="{00000000-0005-0000-0000-000045580000}"/>
    <cellStyle name="Normal 4 2 7 8 2 4" xfId="24097" xr:uid="{00000000-0005-0000-0000-000046580000}"/>
    <cellStyle name="Normal 4 2 7 8 3" xfId="9147" xr:uid="{00000000-0005-0000-0000-000047580000}"/>
    <cellStyle name="Normal 4 2 7 8 3 2" xfId="40493" xr:uid="{00000000-0005-0000-0000-000048580000}"/>
    <cellStyle name="Normal 4 2 7 8 3 3" xfId="27083" xr:uid="{00000000-0005-0000-0000-000049580000}"/>
    <cellStyle name="Normal 4 2 7 8 4" xfId="19681" xr:uid="{00000000-0005-0000-0000-00004A580000}"/>
    <cellStyle name="Normal 4 2 7 8 5" xfId="34523" xr:uid="{00000000-0005-0000-0000-00004B580000}"/>
    <cellStyle name="Normal 4 2 7 8 6" xfId="16695" xr:uid="{00000000-0005-0000-0000-00004C580000}"/>
    <cellStyle name="Normal 4 2 7 9" xfId="4628" xr:uid="{00000000-0005-0000-0000-00004D580000}"/>
    <cellStyle name="Normal 4 2 7 9 2" xfId="10662" xr:uid="{00000000-0005-0000-0000-00004E580000}"/>
    <cellStyle name="Normal 4 2 7 9 2 2" xfId="41949" xr:uid="{00000000-0005-0000-0000-00004F580000}"/>
    <cellStyle name="Normal 4 2 7 9 2 3" xfId="28539" xr:uid="{00000000-0005-0000-0000-000050580000}"/>
    <cellStyle name="Normal 4 2 7 9 3" xfId="22565" xr:uid="{00000000-0005-0000-0000-000051580000}"/>
    <cellStyle name="Normal 4 2 7 9 4" xfId="32991" xr:uid="{00000000-0005-0000-0000-000052580000}"/>
    <cellStyle name="Normal 4 2 7 9 5" xfId="15163" xr:uid="{00000000-0005-0000-0000-000053580000}"/>
    <cellStyle name="Normal 4 2 8" xfId="175" xr:uid="{00000000-0005-0000-0000-000054580000}"/>
    <cellStyle name="Normal 4 2 8 10" xfId="3198" xr:uid="{00000000-0005-0000-0000-000055580000}"/>
    <cellStyle name="Normal 4 2 8 10 2" xfId="35977" xr:uid="{00000000-0005-0000-0000-000056580000}"/>
    <cellStyle name="Normal 4 2 8 10 3" xfId="21135" xr:uid="{00000000-0005-0000-0000-000057580000}"/>
    <cellStyle name="Normal 4 2 8 11" xfId="7639" xr:uid="{00000000-0005-0000-0000-000058580000}"/>
    <cellStyle name="Normal 4 2 8 11 2" xfId="38985" xr:uid="{00000000-0005-0000-0000-000059580000}"/>
    <cellStyle name="Normal 4 2 8 11 3" xfId="25575" xr:uid="{00000000-0005-0000-0000-00005A580000}"/>
    <cellStyle name="Normal 4 2 8 12" xfId="18173" xr:uid="{00000000-0005-0000-0000-00005B580000}"/>
    <cellStyle name="Normal 4 2 8 13" xfId="31561" xr:uid="{00000000-0005-0000-0000-00005C580000}"/>
    <cellStyle name="Normal 4 2 8 14" xfId="13733" xr:uid="{00000000-0005-0000-0000-00005D580000}"/>
    <cellStyle name="Normal 4 2 8 2" xfId="397" xr:uid="{00000000-0005-0000-0000-00005E580000}"/>
    <cellStyle name="Normal 4 2 8 2 10" xfId="13837" xr:uid="{00000000-0005-0000-0000-00005F580000}"/>
    <cellStyle name="Normal 4 2 8 2 2" xfId="831" xr:uid="{00000000-0005-0000-0000-000060580000}"/>
    <cellStyle name="Normal 4 2 8 2 2 2" xfId="2867" xr:uid="{00000000-0005-0000-0000-000061580000}"/>
    <cellStyle name="Normal 4 2 8 2 2 2 2" xfId="7284" xr:uid="{00000000-0005-0000-0000-000062580000}"/>
    <cellStyle name="Normal 4 2 8 2 2 2 2 2" xfId="13317" xr:uid="{00000000-0005-0000-0000-000063580000}"/>
    <cellStyle name="Normal 4 2 8 2 2 2 2 2 2" xfId="44602" xr:uid="{00000000-0005-0000-0000-000064580000}"/>
    <cellStyle name="Normal 4 2 8 2 2 2 2 2 3" xfId="31192" xr:uid="{00000000-0005-0000-0000-000065580000}"/>
    <cellStyle name="Normal 4 2 8 2 2 2 2 3" xfId="38630" xr:uid="{00000000-0005-0000-0000-000066580000}"/>
    <cellStyle name="Normal 4 2 8 2 2 2 2 4" xfId="25220" xr:uid="{00000000-0005-0000-0000-000067580000}"/>
    <cellStyle name="Normal 4 2 8 2 2 2 3" xfId="10270" xr:uid="{00000000-0005-0000-0000-000068580000}"/>
    <cellStyle name="Normal 4 2 8 2 2 2 3 2" xfId="41616" xr:uid="{00000000-0005-0000-0000-000069580000}"/>
    <cellStyle name="Normal 4 2 8 2 2 2 3 3" xfId="28206" xr:uid="{00000000-0005-0000-0000-00006A580000}"/>
    <cellStyle name="Normal 4 2 8 2 2 2 4" xfId="20804" xr:uid="{00000000-0005-0000-0000-00006B580000}"/>
    <cellStyle name="Normal 4 2 8 2 2 2 5" xfId="35646" xr:uid="{00000000-0005-0000-0000-00006C580000}"/>
    <cellStyle name="Normal 4 2 8 2 2 2 6" xfId="17818" xr:uid="{00000000-0005-0000-0000-00006D580000}"/>
    <cellStyle name="Normal 4 2 8 2 2 3" xfId="5292" xr:uid="{00000000-0005-0000-0000-00006E580000}"/>
    <cellStyle name="Normal 4 2 8 2 2 3 2" xfId="11326" xr:uid="{00000000-0005-0000-0000-00006F580000}"/>
    <cellStyle name="Normal 4 2 8 2 2 3 2 2" xfId="42611" xr:uid="{00000000-0005-0000-0000-000070580000}"/>
    <cellStyle name="Normal 4 2 8 2 2 3 2 3" xfId="29201" xr:uid="{00000000-0005-0000-0000-000071580000}"/>
    <cellStyle name="Normal 4 2 8 2 2 3 3" xfId="23229" xr:uid="{00000000-0005-0000-0000-000072580000}"/>
    <cellStyle name="Normal 4 2 8 2 2 3 4" xfId="33655" xr:uid="{00000000-0005-0000-0000-000073580000}"/>
    <cellStyle name="Normal 4 2 8 2 2 3 5" xfId="15827" xr:uid="{00000000-0005-0000-0000-000074580000}"/>
    <cellStyle name="Normal 4 2 8 2 2 4" xfId="4297" xr:uid="{00000000-0005-0000-0000-000075580000}"/>
    <cellStyle name="Normal 4 2 8 2 2 4 2" xfId="37076" xr:uid="{00000000-0005-0000-0000-000076580000}"/>
    <cellStyle name="Normal 4 2 8 2 2 4 3" xfId="22234" xr:uid="{00000000-0005-0000-0000-000077580000}"/>
    <cellStyle name="Normal 4 2 8 2 2 5" xfId="8279" xr:uid="{00000000-0005-0000-0000-000078580000}"/>
    <cellStyle name="Normal 4 2 8 2 2 5 2" xfId="39625" xr:uid="{00000000-0005-0000-0000-000079580000}"/>
    <cellStyle name="Normal 4 2 8 2 2 5 3" xfId="26215" xr:uid="{00000000-0005-0000-0000-00007A580000}"/>
    <cellStyle name="Normal 4 2 8 2 2 6" xfId="18813" xr:uid="{00000000-0005-0000-0000-00007B580000}"/>
    <cellStyle name="Normal 4 2 8 2 2 7" xfId="32660" xr:uid="{00000000-0005-0000-0000-00007C580000}"/>
    <cellStyle name="Normal 4 2 8 2 2 8" xfId="14832" xr:uid="{00000000-0005-0000-0000-00007D580000}"/>
    <cellStyle name="Normal 4 2 8 2 3" xfId="1436" xr:uid="{00000000-0005-0000-0000-00007E580000}"/>
    <cellStyle name="Normal 4 2 8 2 3 2" xfId="2433" xr:uid="{00000000-0005-0000-0000-00007F580000}"/>
    <cellStyle name="Normal 4 2 8 2 3 2 2" xfId="6850" xr:uid="{00000000-0005-0000-0000-000080580000}"/>
    <cellStyle name="Normal 4 2 8 2 3 2 2 2" xfId="12883" xr:uid="{00000000-0005-0000-0000-000081580000}"/>
    <cellStyle name="Normal 4 2 8 2 3 2 2 2 2" xfId="44168" xr:uid="{00000000-0005-0000-0000-000082580000}"/>
    <cellStyle name="Normal 4 2 8 2 3 2 2 2 3" xfId="30758" xr:uid="{00000000-0005-0000-0000-000083580000}"/>
    <cellStyle name="Normal 4 2 8 2 3 2 2 3" xfId="38196" xr:uid="{00000000-0005-0000-0000-000084580000}"/>
    <cellStyle name="Normal 4 2 8 2 3 2 2 4" xfId="24786" xr:uid="{00000000-0005-0000-0000-000085580000}"/>
    <cellStyle name="Normal 4 2 8 2 3 2 3" xfId="9836" xr:uid="{00000000-0005-0000-0000-000086580000}"/>
    <cellStyle name="Normal 4 2 8 2 3 2 3 2" xfId="41182" xr:uid="{00000000-0005-0000-0000-000087580000}"/>
    <cellStyle name="Normal 4 2 8 2 3 2 3 3" xfId="27772" xr:uid="{00000000-0005-0000-0000-000088580000}"/>
    <cellStyle name="Normal 4 2 8 2 3 2 4" xfId="20370" xr:uid="{00000000-0005-0000-0000-000089580000}"/>
    <cellStyle name="Normal 4 2 8 2 3 2 5" xfId="35212" xr:uid="{00000000-0005-0000-0000-00008A580000}"/>
    <cellStyle name="Normal 4 2 8 2 3 2 6" xfId="17384" xr:uid="{00000000-0005-0000-0000-00008B580000}"/>
    <cellStyle name="Normal 4 2 8 2 3 3" xfId="5854" xr:uid="{00000000-0005-0000-0000-00008C580000}"/>
    <cellStyle name="Normal 4 2 8 2 3 3 2" xfId="11887" xr:uid="{00000000-0005-0000-0000-00008D580000}"/>
    <cellStyle name="Normal 4 2 8 2 3 3 2 2" xfId="43172" xr:uid="{00000000-0005-0000-0000-00008E580000}"/>
    <cellStyle name="Normal 4 2 8 2 3 3 2 3" xfId="29762" xr:uid="{00000000-0005-0000-0000-00008F580000}"/>
    <cellStyle name="Normal 4 2 8 2 3 3 3" xfId="23790" xr:uid="{00000000-0005-0000-0000-000090580000}"/>
    <cellStyle name="Normal 4 2 8 2 3 3 4" xfId="34216" xr:uid="{00000000-0005-0000-0000-000091580000}"/>
    <cellStyle name="Normal 4 2 8 2 3 3 5" xfId="16388" xr:uid="{00000000-0005-0000-0000-000092580000}"/>
    <cellStyle name="Normal 4 2 8 2 3 4" xfId="3863" xr:uid="{00000000-0005-0000-0000-000093580000}"/>
    <cellStyle name="Normal 4 2 8 2 3 4 2" xfId="36642" xr:uid="{00000000-0005-0000-0000-000094580000}"/>
    <cellStyle name="Normal 4 2 8 2 3 4 3" xfId="21800" xr:uid="{00000000-0005-0000-0000-000095580000}"/>
    <cellStyle name="Normal 4 2 8 2 3 5" xfId="8840" xr:uid="{00000000-0005-0000-0000-000096580000}"/>
    <cellStyle name="Normal 4 2 8 2 3 5 2" xfId="40186" xr:uid="{00000000-0005-0000-0000-000097580000}"/>
    <cellStyle name="Normal 4 2 8 2 3 5 3" xfId="26776" xr:uid="{00000000-0005-0000-0000-000098580000}"/>
    <cellStyle name="Normal 4 2 8 2 3 6" xfId="19374" xr:uid="{00000000-0005-0000-0000-000099580000}"/>
    <cellStyle name="Normal 4 2 8 2 3 7" xfId="32226" xr:uid="{00000000-0005-0000-0000-00009A580000}"/>
    <cellStyle name="Normal 4 2 8 2 3 8" xfId="14398" xr:uid="{00000000-0005-0000-0000-00009B580000}"/>
    <cellStyle name="Normal 4 2 8 2 4" xfId="1871" xr:uid="{00000000-0005-0000-0000-00009C580000}"/>
    <cellStyle name="Normal 4 2 8 2 4 2" xfId="6289" xr:uid="{00000000-0005-0000-0000-00009D580000}"/>
    <cellStyle name="Normal 4 2 8 2 4 2 2" xfId="12322" xr:uid="{00000000-0005-0000-0000-00009E580000}"/>
    <cellStyle name="Normal 4 2 8 2 4 2 2 2" xfId="43607" xr:uid="{00000000-0005-0000-0000-00009F580000}"/>
    <cellStyle name="Normal 4 2 8 2 4 2 2 3" xfId="30197" xr:uid="{00000000-0005-0000-0000-0000A0580000}"/>
    <cellStyle name="Normal 4 2 8 2 4 2 3" xfId="37635" xr:uid="{00000000-0005-0000-0000-0000A1580000}"/>
    <cellStyle name="Normal 4 2 8 2 4 2 4" xfId="24225" xr:uid="{00000000-0005-0000-0000-0000A2580000}"/>
    <cellStyle name="Normal 4 2 8 2 4 3" xfId="9275" xr:uid="{00000000-0005-0000-0000-0000A3580000}"/>
    <cellStyle name="Normal 4 2 8 2 4 3 2" xfId="40621" xr:uid="{00000000-0005-0000-0000-0000A4580000}"/>
    <cellStyle name="Normal 4 2 8 2 4 3 3" xfId="27211" xr:uid="{00000000-0005-0000-0000-0000A5580000}"/>
    <cellStyle name="Normal 4 2 8 2 4 4" xfId="19809" xr:uid="{00000000-0005-0000-0000-0000A6580000}"/>
    <cellStyle name="Normal 4 2 8 2 4 5" xfId="34651" xr:uid="{00000000-0005-0000-0000-0000A7580000}"/>
    <cellStyle name="Normal 4 2 8 2 4 6" xfId="16823" xr:uid="{00000000-0005-0000-0000-0000A8580000}"/>
    <cellStyle name="Normal 4 2 8 2 5" xfId="4858" xr:uid="{00000000-0005-0000-0000-0000A9580000}"/>
    <cellStyle name="Normal 4 2 8 2 5 2" xfId="10893" xr:uid="{00000000-0005-0000-0000-0000AA580000}"/>
    <cellStyle name="Normal 4 2 8 2 5 2 2" xfId="42178" xr:uid="{00000000-0005-0000-0000-0000AB580000}"/>
    <cellStyle name="Normal 4 2 8 2 5 2 3" xfId="28768" xr:uid="{00000000-0005-0000-0000-0000AC580000}"/>
    <cellStyle name="Normal 4 2 8 2 5 3" xfId="22795" xr:uid="{00000000-0005-0000-0000-0000AD580000}"/>
    <cellStyle name="Normal 4 2 8 2 5 4" xfId="33221" xr:uid="{00000000-0005-0000-0000-0000AE580000}"/>
    <cellStyle name="Normal 4 2 8 2 5 5" xfId="15393" xr:uid="{00000000-0005-0000-0000-0000AF580000}"/>
    <cellStyle name="Normal 4 2 8 2 6" xfId="3302" xr:uid="{00000000-0005-0000-0000-0000B0580000}"/>
    <cellStyle name="Normal 4 2 8 2 6 2" xfId="36081" xr:uid="{00000000-0005-0000-0000-0000B1580000}"/>
    <cellStyle name="Normal 4 2 8 2 6 3" xfId="21239" xr:uid="{00000000-0005-0000-0000-0000B2580000}"/>
    <cellStyle name="Normal 4 2 8 2 7" xfId="7845" xr:uid="{00000000-0005-0000-0000-0000B3580000}"/>
    <cellStyle name="Normal 4 2 8 2 7 2" xfId="39191" xr:uid="{00000000-0005-0000-0000-0000B4580000}"/>
    <cellStyle name="Normal 4 2 8 2 7 3" xfId="25781" xr:uid="{00000000-0005-0000-0000-0000B5580000}"/>
    <cellStyle name="Normal 4 2 8 2 8" xfId="18379" xr:uid="{00000000-0005-0000-0000-0000B6580000}"/>
    <cellStyle name="Normal 4 2 8 2 9" xfId="31665" xr:uid="{00000000-0005-0000-0000-0000B7580000}"/>
    <cellStyle name="Normal 4 2 8 3" xfId="499" xr:uid="{00000000-0005-0000-0000-0000B8580000}"/>
    <cellStyle name="Normal 4 2 8 3 10" xfId="13939" xr:uid="{00000000-0005-0000-0000-0000B9580000}"/>
    <cellStyle name="Normal 4 2 8 3 2" xfId="933" xr:uid="{00000000-0005-0000-0000-0000BA580000}"/>
    <cellStyle name="Normal 4 2 8 3 2 2" xfId="2969" xr:uid="{00000000-0005-0000-0000-0000BB580000}"/>
    <cellStyle name="Normal 4 2 8 3 2 2 2" xfId="7386" xr:uid="{00000000-0005-0000-0000-0000BC580000}"/>
    <cellStyle name="Normal 4 2 8 3 2 2 2 2" xfId="13419" xr:uid="{00000000-0005-0000-0000-0000BD580000}"/>
    <cellStyle name="Normal 4 2 8 3 2 2 2 2 2" xfId="44704" xr:uid="{00000000-0005-0000-0000-0000BE580000}"/>
    <cellStyle name="Normal 4 2 8 3 2 2 2 2 3" xfId="31294" xr:uid="{00000000-0005-0000-0000-0000BF580000}"/>
    <cellStyle name="Normal 4 2 8 3 2 2 2 3" xfId="38732" xr:uid="{00000000-0005-0000-0000-0000C0580000}"/>
    <cellStyle name="Normal 4 2 8 3 2 2 2 4" xfId="25322" xr:uid="{00000000-0005-0000-0000-0000C1580000}"/>
    <cellStyle name="Normal 4 2 8 3 2 2 3" xfId="10372" xr:uid="{00000000-0005-0000-0000-0000C2580000}"/>
    <cellStyle name="Normal 4 2 8 3 2 2 3 2" xfId="41718" xr:uid="{00000000-0005-0000-0000-0000C3580000}"/>
    <cellStyle name="Normal 4 2 8 3 2 2 3 3" xfId="28308" xr:uid="{00000000-0005-0000-0000-0000C4580000}"/>
    <cellStyle name="Normal 4 2 8 3 2 2 4" xfId="20906" xr:uid="{00000000-0005-0000-0000-0000C5580000}"/>
    <cellStyle name="Normal 4 2 8 3 2 2 5" xfId="35748" xr:uid="{00000000-0005-0000-0000-0000C6580000}"/>
    <cellStyle name="Normal 4 2 8 3 2 2 6" xfId="17920" xr:uid="{00000000-0005-0000-0000-0000C7580000}"/>
    <cellStyle name="Normal 4 2 8 3 2 3" xfId="5394" xr:uid="{00000000-0005-0000-0000-0000C8580000}"/>
    <cellStyle name="Normal 4 2 8 3 2 3 2" xfId="11428" xr:uid="{00000000-0005-0000-0000-0000C9580000}"/>
    <cellStyle name="Normal 4 2 8 3 2 3 2 2" xfId="42713" xr:uid="{00000000-0005-0000-0000-0000CA580000}"/>
    <cellStyle name="Normal 4 2 8 3 2 3 2 3" xfId="29303" xr:uid="{00000000-0005-0000-0000-0000CB580000}"/>
    <cellStyle name="Normal 4 2 8 3 2 3 3" xfId="23331" xr:uid="{00000000-0005-0000-0000-0000CC580000}"/>
    <cellStyle name="Normal 4 2 8 3 2 3 4" xfId="33757" xr:uid="{00000000-0005-0000-0000-0000CD580000}"/>
    <cellStyle name="Normal 4 2 8 3 2 3 5" xfId="15929" xr:uid="{00000000-0005-0000-0000-0000CE580000}"/>
    <cellStyle name="Normal 4 2 8 3 2 4" xfId="4399" xr:uid="{00000000-0005-0000-0000-0000CF580000}"/>
    <cellStyle name="Normal 4 2 8 3 2 4 2" xfId="37178" xr:uid="{00000000-0005-0000-0000-0000D0580000}"/>
    <cellStyle name="Normal 4 2 8 3 2 4 3" xfId="22336" xr:uid="{00000000-0005-0000-0000-0000D1580000}"/>
    <cellStyle name="Normal 4 2 8 3 2 5" xfId="8381" xr:uid="{00000000-0005-0000-0000-0000D2580000}"/>
    <cellStyle name="Normal 4 2 8 3 2 5 2" xfId="39727" xr:uid="{00000000-0005-0000-0000-0000D3580000}"/>
    <cellStyle name="Normal 4 2 8 3 2 5 3" xfId="26317" xr:uid="{00000000-0005-0000-0000-0000D4580000}"/>
    <cellStyle name="Normal 4 2 8 3 2 6" xfId="18915" xr:uid="{00000000-0005-0000-0000-0000D5580000}"/>
    <cellStyle name="Normal 4 2 8 3 2 7" xfId="32762" xr:uid="{00000000-0005-0000-0000-0000D6580000}"/>
    <cellStyle name="Normal 4 2 8 3 2 8" xfId="14934" xr:uid="{00000000-0005-0000-0000-0000D7580000}"/>
    <cellStyle name="Normal 4 2 8 3 3" xfId="1538" xr:uid="{00000000-0005-0000-0000-0000D8580000}"/>
    <cellStyle name="Normal 4 2 8 3 3 2" xfId="2535" xr:uid="{00000000-0005-0000-0000-0000D9580000}"/>
    <cellStyle name="Normal 4 2 8 3 3 2 2" xfId="6952" xr:uid="{00000000-0005-0000-0000-0000DA580000}"/>
    <cellStyle name="Normal 4 2 8 3 3 2 2 2" xfId="12985" xr:uid="{00000000-0005-0000-0000-0000DB580000}"/>
    <cellStyle name="Normal 4 2 8 3 3 2 2 2 2" xfId="44270" xr:uid="{00000000-0005-0000-0000-0000DC580000}"/>
    <cellStyle name="Normal 4 2 8 3 3 2 2 2 3" xfId="30860" xr:uid="{00000000-0005-0000-0000-0000DD580000}"/>
    <cellStyle name="Normal 4 2 8 3 3 2 2 3" xfId="38298" xr:uid="{00000000-0005-0000-0000-0000DE580000}"/>
    <cellStyle name="Normal 4 2 8 3 3 2 2 4" xfId="24888" xr:uid="{00000000-0005-0000-0000-0000DF580000}"/>
    <cellStyle name="Normal 4 2 8 3 3 2 3" xfId="9938" xr:uid="{00000000-0005-0000-0000-0000E0580000}"/>
    <cellStyle name="Normal 4 2 8 3 3 2 3 2" xfId="41284" xr:uid="{00000000-0005-0000-0000-0000E1580000}"/>
    <cellStyle name="Normal 4 2 8 3 3 2 3 3" xfId="27874" xr:uid="{00000000-0005-0000-0000-0000E2580000}"/>
    <cellStyle name="Normal 4 2 8 3 3 2 4" xfId="20472" xr:uid="{00000000-0005-0000-0000-0000E3580000}"/>
    <cellStyle name="Normal 4 2 8 3 3 2 5" xfId="35314" xr:uid="{00000000-0005-0000-0000-0000E4580000}"/>
    <cellStyle name="Normal 4 2 8 3 3 2 6" xfId="17486" xr:uid="{00000000-0005-0000-0000-0000E5580000}"/>
    <cellStyle name="Normal 4 2 8 3 3 3" xfId="5956" xr:uid="{00000000-0005-0000-0000-0000E6580000}"/>
    <cellStyle name="Normal 4 2 8 3 3 3 2" xfId="11989" xr:uid="{00000000-0005-0000-0000-0000E7580000}"/>
    <cellStyle name="Normal 4 2 8 3 3 3 2 2" xfId="43274" xr:uid="{00000000-0005-0000-0000-0000E8580000}"/>
    <cellStyle name="Normal 4 2 8 3 3 3 2 3" xfId="29864" xr:uid="{00000000-0005-0000-0000-0000E9580000}"/>
    <cellStyle name="Normal 4 2 8 3 3 3 3" xfId="23892" xr:uid="{00000000-0005-0000-0000-0000EA580000}"/>
    <cellStyle name="Normal 4 2 8 3 3 3 4" xfId="34318" xr:uid="{00000000-0005-0000-0000-0000EB580000}"/>
    <cellStyle name="Normal 4 2 8 3 3 3 5" xfId="16490" xr:uid="{00000000-0005-0000-0000-0000EC580000}"/>
    <cellStyle name="Normal 4 2 8 3 3 4" xfId="3965" xr:uid="{00000000-0005-0000-0000-0000ED580000}"/>
    <cellStyle name="Normal 4 2 8 3 3 4 2" xfId="36744" xr:uid="{00000000-0005-0000-0000-0000EE580000}"/>
    <cellStyle name="Normal 4 2 8 3 3 4 3" xfId="21902" xr:uid="{00000000-0005-0000-0000-0000EF580000}"/>
    <cellStyle name="Normal 4 2 8 3 3 5" xfId="8942" xr:uid="{00000000-0005-0000-0000-0000F0580000}"/>
    <cellStyle name="Normal 4 2 8 3 3 5 2" xfId="40288" xr:uid="{00000000-0005-0000-0000-0000F1580000}"/>
    <cellStyle name="Normal 4 2 8 3 3 5 3" xfId="26878" xr:uid="{00000000-0005-0000-0000-0000F2580000}"/>
    <cellStyle name="Normal 4 2 8 3 3 6" xfId="19476" xr:uid="{00000000-0005-0000-0000-0000F3580000}"/>
    <cellStyle name="Normal 4 2 8 3 3 7" xfId="32328" xr:uid="{00000000-0005-0000-0000-0000F4580000}"/>
    <cellStyle name="Normal 4 2 8 3 3 8" xfId="14500" xr:uid="{00000000-0005-0000-0000-0000F5580000}"/>
    <cellStyle name="Normal 4 2 8 3 4" xfId="1973" xr:uid="{00000000-0005-0000-0000-0000F6580000}"/>
    <cellStyle name="Normal 4 2 8 3 4 2" xfId="6391" xr:uid="{00000000-0005-0000-0000-0000F7580000}"/>
    <cellStyle name="Normal 4 2 8 3 4 2 2" xfId="12424" xr:uid="{00000000-0005-0000-0000-0000F8580000}"/>
    <cellStyle name="Normal 4 2 8 3 4 2 2 2" xfId="43709" xr:uid="{00000000-0005-0000-0000-0000F9580000}"/>
    <cellStyle name="Normal 4 2 8 3 4 2 2 3" xfId="30299" xr:uid="{00000000-0005-0000-0000-0000FA580000}"/>
    <cellStyle name="Normal 4 2 8 3 4 2 3" xfId="37737" xr:uid="{00000000-0005-0000-0000-0000FB580000}"/>
    <cellStyle name="Normal 4 2 8 3 4 2 4" xfId="24327" xr:uid="{00000000-0005-0000-0000-0000FC580000}"/>
    <cellStyle name="Normal 4 2 8 3 4 3" xfId="9377" xr:uid="{00000000-0005-0000-0000-0000FD580000}"/>
    <cellStyle name="Normal 4 2 8 3 4 3 2" xfId="40723" xr:uid="{00000000-0005-0000-0000-0000FE580000}"/>
    <cellStyle name="Normal 4 2 8 3 4 3 3" xfId="27313" xr:uid="{00000000-0005-0000-0000-0000FF580000}"/>
    <cellStyle name="Normal 4 2 8 3 4 4" xfId="19911" xr:uid="{00000000-0005-0000-0000-000000590000}"/>
    <cellStyle name="Normal 4 2 8 3 4 5" xfId="34753" xr:uid="{00000000-0005-0000-0000-000001590000}"/>
    <cellStyle name="Normal 4 2 8 3 4 6" xfId="16925" xr:uid="{00000000-0005-0000-0000-000002590000}"/>
    <cellStyle name="Normal 4 2 8 3 5" xfId="4960" xr:uid="{00000000-0005-0000-0000-000003590000}"/>
    <cellStyle name="Normal 4 2 8 3 5 2" xfId="10995" xr:uid="{00000000-0005-0000-0000-000004590000}"/>
    <cellStyle name="Normal 4 2 8 3 5 2 2" xfId="42280" xr:uid="{00000000-0005-0000-0000-000005590000}"/>
    <cellStyle name="Normal 4 2 8 3 5 2 3" xfId="28870" xr:uid="{00000000-0005-0000-0000-000006590000}"/>
    <cellStyle name="Normal 4 2 8 3 5 3" xfId="22897" xr:uid="{00000000-0005-0000-0000-000007590000}"/>
    <cellStyle name="Normal 4 2 8 3 5 4" xfId="33323" xr:uid="{00000000-0005-0000-0000-000008590000}"/>
    <cellStyle name="Normal 4 2 8 3 5 5" xfId="15495" xr:uid="{00000000-0005-0000-0000-000009590000}"/>
    <cellStyle name="Normal 4 2 8 3 6" xfId="3404" xr:uid="{00000000-0005-0000-0000-00000A590000}"/>
    <cellStyle name="Normal 4 2 8 3 6 2" xfId="36183" xr:uid="{00000000-0005-0000-0000-00000B590000}"/>
    <cellStyle name="Normal 4 2 8 3 6 3" xfId="21341" xr:uid="{00000000-0005-0000-0000-00000C590000}"/>
    <cellStyle name="Normal 4 2 8 3 7" xfId="7947" xr:uid="{00000000-0005-0000-0000-00000D590000}"/>
    <cellStyle name="Normal 4 2 8 3 7 2" xfId="39293" xr:uid="{00000000-0005-0000-0000-00000E590000}"/>
    <cellStyle name="Normal 4 2 8 3 7 3" xfId="25883" xr:uid="{00000000-0005-0000-0000-00000F590000}"/>
    <cellStyle name="Normal 4 2 8 3 8" xfId="18481" xr:uid="{00000000-0005-0000-0000-000010590000}"/>
    <cellStyle name="Normal 4 2 8 3 9" xfId="31767" xr:uid="{00000000-0005-0000-0000-000011590000}"/>
    <cellStyle name="Normal 4 2 8 4" xfId="625" xr:uid="{00000000-0005-0000-0000-000012590000}"/>
    <cellStyle name="Normal 4 2 8 4 10" xfId="14065" xr:uid="{00000000-0005-0000-0000-000013590000}"/>
    <cellStyle name="Normal 4 2 8 4 2" xfId="1059" xr:uid="{00000000-0005-0000-0000-000014590000}"/>
    <cellStyle name="Normal 4 2 8 4 2 2" xfId="3095" xr:uid="{00000000-0005-0000-0000-000015590000}"/>
    <cellStyle name="Normal 4 2 8 4 2 2 2" xfId="7512" xr:uid="{00000000-0005-0000-0000-000016590000}"/>
    <cellStyle name="Normal 4 2 8 4 2 2 2 2" xfId="13545" xr:uid="{00000000-0005-0000-0000-000017590000}"/>
    <cellStyle name="Normal 4 2 8 4 2 2 2 2 2" xfId="44830" xr:uid="{00000000-0005-0000-0000-000018590000}"/>
    <cellStyle name="Normal 4 2 8 4 2 2 2 2 3" xfId="31420" xr:uid="{00000000-0005-0000-0000-000019590000}"/>
    <cellStyle name="Normal 4 2 8 4 2 2 2 3" xfId="38858" xr:uid="{00000000-0005-0000-0000-00001A590000}"/>
    <cellStyle name="Normal 4 2 8 4 2 2 2 4" xfId="25448" xr:uid="{00000000-0005-0000-0000-00001B590000}"/>
    <cellStyle name="Normal 4 2 8 4 2 2 3" xfId="10498" xr:uid="{00000000-0005-0000-0000-00001C590000}"/>
    <cellStyle name="Normal 4 2 8 4 2 2 3 2" xfId="41844" xr:uid="{00000000-0005-0000-0000-00001D590000}"/>
    <cellStyle name="Normal 4 2 8 4 2 2 3 3" xfId="28434" xr:uid="{00000000-0005-0000-0000-00001E590000}"/>
    <cellStyle name="Normal 4 2 8 4 2 2 4" xfId="21032" xr:uid="{00000000-0005-0000-0000-00001F590000}"/>
    <cellStyle name="Normal 4 2 8 4 2 2 5" xfId="35874" xr:uid="{00000000-0005-0000-0000-000020590000}"/>
    <cellStyle name="Normal 4 2 8 4 2 2 6" xfId="18046" xr:uid="{00000000-0005-0000-0000-000021590000}"/>
    <cellStyle name="Normal 4 2 8 4 2 3" xfId="5520" xr:uid="{00000000-0005-0000-0000-000022590000}"/>
    <cellStyle name="Normal 4 2 8 4 2 3 2" xfId="11554" xr:uid="{00000000-0005-0000-0000-000023590000}"/>
    <cellStyle name="Normal 4 2 8 4 2 3 2 2" xfId="42839" xr:uid="{00000000-0005-0000-0000-000024590000}"/>
    <cellStyle name="Normal 4 2 8 4 2 3 2 3" xfId="29429" xr:uid="{00000000-0005-0000-0000-000025590000}"/>
    <cellStyle name="Normal 4 2 8 4 2 3 3" xfId="23457" xr:uid="{00000000-0005-0000-0000-000026590000}"/>
    <cellStyle name="Normal 4 2 8 4 2 3 4" xfId="33883" xr:uid="{00000000-0005-0000-0000-000027590000}"/>
    <cellStyle name="Normal 4 2 8 4 2 3 5" xfId="16055" xr:uid="{00000000-0005-0000-0000-000028590000}"/>
    <cellStyle name="Normal 4 2 8 4 2 4" xfId="4525" xr:uid="{00000000-0005-0000-0000-000029590000}"/>
    <cellStyle name="Normal 4 2 8 4 2 4 2" xfId="37304" xr:uid="{00000000-0005-0000-0000-00002A590000}"/>
    <cellStyle name="Normal 4 2 8 4 2 4 3" xfId="22462" xr:uid="{00000000-0005-0000-0000-00002B590000}"/>
    <cellStyle name="Normal 4 2 8 4 2 5" xfId="8507" xr:uid="{00000000-0005-0000-0000-00002C590000}"/>
    <cellStyle name="Normal 4 2 8 4 2 5 2" xfId="39853" xr:uid="{00000000-0005-0000-0000-00002D590000}"/>
    <cellStyle name="Normal 4 2 8 4 2 5 3" xfId="26443" xr:uid="{00000000-0005-0000-0000-00002E590000}"/>
    <cellStyle name="Normal 4 2 8 4 2 6" xfId="19041" xr:uid="{00000000-0005-0000-0000-00002F590000}"/>
    <cellStyle name="Normal 4 2 8 4 2 7" xfId="32888" xr:uid="{00000000-0005-0000-0000-000030590000}"/>
    <cellStyle name="Normal 4 2 8 4 2 8" xfId="15060" xr:uid="{00000000-0005-0000-0000-000031590000}"/>
    <cellStyle name="Normal 4 2 8 4 3" xfId="1664" xr:uid="{00000000-0005-0000-0000-000032590000}"/>
    <cellStyle name="Normal 4 2 8 4 3 2" xfId="2661" xr:uid="{00000000-0005-0000-0000-000033590000}"/>
    <cellStyle name="Normal 4 2 8 4 3 2 2" xfId="7078" xr:uid="{00000000-0005-0000-0000-000034590000}"/>
    <cellStyle name="Normal 4 2 8 4 3 2 2 2" xfId="13111" xr:uid="{00000000-0005-0000-0000-000035590000}"/>
    <cellStyle name="Normal 4 2 8 4 3 2 2 2 2" xfId="44396" xr:uid="{00000000-0005-0000-0000-000036590000}"/>
    <cellStyle name="Normal 4 2 8 4 3 2 2 2 3" xfId="30986" xr:uid="{00000000-0005-0000-0000-000037590000}"/>
    <cellStyle name="Normal 4 2 8 4 3 2 2 3" xfId="38424" xr:uid="{00000000-0005-0000-0000-000038590000}"/>
    <cellStyle name="Normal 4 2 8 4 3 2 2 4" xfId="25014" xr:uid="{00000000-0005-0000-0000-000039590000}"/>
    <cellStyle name="Normal 4 2 8 4 3 2 3" xfId="10064" xr:uid="{00000000-0005-0000-0000-00003A590000}"/>
    <cellStyle name="Normal 4 2 8 4 3 2 3 2" xfId="41410" xr:uid="{00000000-0005-0000-0000-00003B590000}"/>
    <cellStyle name="Normal 4 2 8 4 3 2 3 3" xfId="28000" xr:uid="{00000000-0005-0000-0000-00003C590000}"/>
    <cellStyle name="Normal 4 2 8 4 3 2 4" xfId="20598" xr:uid="{00000000-0005-0000-0000-00003D590000}"/>
    <cellStyle name="Normal 4 2 8 4 3 2 5" xfId="35440" xr:uid="{00000000-0005-0000-0000-00003E590000}"/>
    <cellStyle name="Normal 4 2 8 4 3 2 6" xfId="17612" xr:uid="{00000000-0005-0000-0000-00003F590000}"/>
    <cellStyle name="Normal 4 2 8 4 3 3" xfId="6082" xr:uid="{00000000-0005-0000-0000-000040590000}"/>
    <cellStyle name="Normal 4 2 8 4 3 3 2" xfId="12115" xr:uid="{00000000-0005-0000-0000-000041590000}"/>
    <cellStyle name="Normal 4 2 8 4 3 3 2 2" xfId="43400" xr:uid="{00000000-0005-0000-0000-000042590000}"/>
    <cellStyle name="Normal 4 2 8 4 3 3 2 3" xfId="29990" xr:uid="{00000000-0005-0000-0000-000043590000}"/>
    <cellStyle name="Normal 4 2 8 4 3 3 3" xfId="24018" xr:uid="{00000000-0005-0000-0000-000044590000}"/>
    <cellStyle name="Normal 4 2 8 4 3 3 4" xfId="34444" xr:uid="{00000000-0005-0000-0000-000045590000}"/>
    <cellStyle name="Normal 4 2 8 4 3 3 5" xfId="16616" xr:uid="{00000000-0005-0000-0000-000046590000}"/>
    <cellStyle name="Normal 4 2 8 4 3 4" xfId="4091" xr:uid="{00000000-0005-0000-0000-000047590000}"/>
    <cellStyle name="Normal 4 2 8 4 3 4 2" xfId="36870" xr:uid="{00000000-0005-0000-0000-000048590000}"/>
    <cellStyle name="Normal 4 2 8 4 3 4 3" xfId="22028" xr:uid="{00000000-0005-0000-0000-000049590000}"/>
    <cellStyle name="Normal 4 2 8 4 3 5" xfId="9068" xr:uid="{00000000-0005-0000-0000-00004A590000}"/>
    <cellStyle name="Normal 4 2 8 4 3 5 2" xfId="40414" xr:uid="{00000000-0005-0000-0000-00004B590000}"/>
    <cellStyle name="Normal 4 2 8 4 3 5 3" xfId="27004" xr:uid="{00000000-0005-0000-0000-00004C590000}"/>
    <cellStyle name="Normal 4 2 8 4 3 6" xfId="19602" xr:uid="{00000000-0005-0000-0000-00004D590000}"/>
    <cellStyle name="Normal 4 2 8 4 3 7" xfId="32454" xr:uid="{00000000-0005-0000-0000-00004E590000}"/>
    <cellStyle name="Normal 4 2 8 4 3 8" xfId="14626" xr:uid="{00000000-0005-0000-0000-00004F590000}"/>
    <cellStyle name="Normal 4 2 8 4 4" xfId="2099" xr:uid="{00000000-0005-0000-0000-000050590000}"/>
    <cellStyle name="Normal 4 2 8 4 4 2" xfId="6517" xr:uid="{00000000-0005-0000-0000-000051590000}"/>
    <cellStyle name="Normal 4 2 8 4 4 2 2" xfId="12550" xr:uid="{00000000-0005-0000-0000-000052590000}"/>
    <cellStyle name="Normal 4 2 8 4 4 2 2 2" xfId="43835" xr:uid="{00000000-0005-0000-0000-000053590000}"/>
    <cellStyle name="Normal 4 2 8 4 4 2 2 3" xfId="30425" xr:uid="{00000000-0005-0000-0000-000054590000}"/>
    <cellStyle name="Normal 4 2 8 4 4 2 3" xfId="37863" xr:uid="{00000000-0005-0000-0000-000055590000}"/>
    <cellStyle name="Normal 4 2 8 4 4 2 4" xfId="24453" xr:uid="{00000000-0005-0000-0000-000056590000}"/>
    <cellStyle name="Normal 4 2 8 4 4 3" xfId="9503" xr:uid="{00000000-0005-0000-0000-000057590000}"/>
    <cellStyle name="Normal 4 2 8 4 4 3 2" xfId="40849" xr:uid="{00000000-0005-0000-0000-000058590000}"/>
    <cellStyle name="Normal 4 2 8 4 4 3 3" xfId="27439" xr:uid="{00000000-0005-0000-0000-000059590000}"/>
    <cellStyle name="Normal 4 2 8 4 4 4" xfId="20037" xr:uid="{00000000-0005-0000-0000-00005A590000}"/>
    <cellStyle name="Normal 4 2 8 4 4 5" xfId="34879" xr:uid="{00000000-0005-0000-0000-00005B590000}"/>
    <cellStyle name="Normal 4 2 8 4 4 6" xfId="17051" xr:uid="{00000000-0005-0000-0000-00005C590000}"/>
    <cellStyle name="Normal 4 2 8 4 5" xfId="5086" xr:uid="{00000000-0005-0000-0000-00005D590000}"/>
    <cellStyle name="Normal 4 2 8 4 5 2" xfId="11121" xr:uid="{00000000-0005-0000-0000-00005E590000}"/>
    <cellStyle name="Normal 4 2 8 4 5 2 2" xfId="42406" xr:uid="{00000000-0005-0000-0000-00005F590000}"/>
    <cellStyle name="Normal 4 2 8 4 5 2 3" xfId="28996" xr:uid="{00000000-0005-0000-0000-000060590000}"/>
    <cellStyle name="Normal 4 2 8 4 5 3" xfId="23023" xr:uid="{00000000-0005-0000-0000-000061590000}"/>
    <cellStyle name="Normal 4 2 8 4 5 4" xfId="33449" xr:uid="{00000000-0005-0000-0000-000062590000}"/>
    <cellStyle name="Normal 4 2 8 4 5 5" xfId="15621" xr:uid="{00000000-0005-0000-0000-000063590000}"/>
    <cellStyle name="Normal 4 2 8 4 6" xfId="3530" xr:uid="{00000000-0005-0000-0000-000064590000}"/>
    <cellStyle name="Normal 4 2 8 4 6 2" xfId="36309" xr:uid="{00000000-0005-0000-0000-000065590000}"/>
    <cellStyle name="Normal 4 2 8 4 6 3" xfId="21467" xr:uid="{00000000-0005-0000-0000-000066590000}"/>
    <cellStyle name="Normal 4 2 8 4 7" xfId="8073" xr:uid="{00000000-0005-0000-0000-000067590000}"/>
    <cellStyle name="Normal 4 2 8 4 7 2" xfId="39419" xr:uid="{00000000-0005-0000-0000-000068590000}"/>
    <cellStyle name="Normal 4 2 8 4 7 3" xfId="26009" xr:uid="{00000000-0005-0000-0000-000069590000}"/>
    <cellStyle name="Normal 4 2 8 4 8" xfId="18607" xr:uid="{00000000-0005-0000-0000-00006A590000}"/>
    <cellStyle name="Normal 4 2 8 4 9" xfId="31893" xr:uid="{00000000-0005-0000-0000-00006B590000}"/>
    <cellStyle name="Normal 4 2 8 5" xfId="277" xr:uid="{00000000-0005-0000-0000-00006C590000}"/>
    <cellStyle name="Normal 4 2 8 5 2" xfId="1332" xr:uid="{00000000-0005-0000-0000-00006D590000}"/>
    <cellStyle name="Normal 4 2 8 5 2 2" xfId="5750" xr:uid="{00000000-0005-0000-0000-00006E590000}"/>
    <cellStyle name="Normal 4 2 8 5 2 2 2" xfId="11783" xr:uid="{00000000-0005-0000-0000-00006F590000}"/>
    <cellStyle name="Normal 4 2 8 5 2 2 2 2" xfId="43068" xr:uid="{00000000-0005-0000-0000-000070590000}"/>
    <cellStyle name="Normal 4 2 8 5 2 2 2 3" xfId="29658" xr:uid="{00000000-0005-0000-0000-000071590000}"/>
    <cellStyle name="Normal 4 2 8 5 2 2 3" xfId="37407" xr:uid="{00000000-0005-0000-0000-000072590000}"/>
    <cellStyle name="Normal 4 2 8 5 2 2 4" xfId="23686" xr:uid="{00000000-0005-0000-0000-000073590000}"/>
    <cellStyle name="Normal 4 2 8 5 2 3" xfId="8736" xr:uid="{00000000-0005-0000-0000-000074590000}"/>
    <cellStyle name="Normal 4 2 8 5 2 3 2" xfId="40082" xr:uid="{00000000-0005-0000-0000-000075590000}"/>
    <cellStyle name="Normal 4 2 8 5 2 3 3" xfId="26672" xr:uid="{00000000-0005-0000-0000-000076590000}"/>
    <cellStyle name="Normal 4 2 8 5 2 4" xfId="19270" xr:uid="{00000000-0005-0000-0000-000077590000}"/>
    <cellStyle name="Normal 4 2 8 5 2 5" xfId="34112" xr:uid="{00000000-0005-0000-0000-000078590000}"/>
    <cellStyle name="Normal 4 2 8 5 2 6" xfId="16284" xr:uid="{00000000-0005-0000-0000-000079590000}"/>
    <cellStyle name="Normal 4 2 8 5 3" xfId="2329" xr:uid="{00000000-0005-0000-0000-00007A590000}"/>
    <cellStyle name="Normal 4 2 8 5 3 2" xfId="6746" xr:uid="{00000000-0005-0000-0000-00007B590000}"/>
    <cellStyle name="Normal 4 2 8 5 3 2 2" xfId="12779" xr:uid="{00000000-0005-0000-0000-00007C590000}"/>
    <cellStyle name="Normal 4 2 8 5 3 2 2 2" xfId="44064" xr:uid="{00000000-0005-0000-0000-00007D590000}"/>
    <cellStyle name="Normal 4 2 8 5 3 2 2 3" xfId="30654" xr:uid="{00000000-0005-0000-0000-00007E590000}"/>
    <cellStyle name="Normal 4 2 8 5 3 2 3" xfId="38092" xr:uid="{00000000-0005-0000-0000-00007F590000}"/>
    <cellStyle name="Normal 4 2 8 5 3 2 4" xfId="24682" xr:uid="{00000000-0005-0000-0000-000080590000}"/>
    <cellStyle name="Normal 4 2 8 5 3 3" xfId="9732" xr:uid="{00000000-0005-0000-0000-000081590000}"/>
    <cellStyle name="Normal 4 2 8 5 3 3 2" xfId="41078" xr:uid="{00000000-0005-0000-0000-000082590000}"/>
    <cellStyle name="Normal 4 2 8 5 3 3 3" xfId="27668" xr:uid="{00000000-0005-0000-0000-000083590000}"/>
    <cellStyle name="Normal 4 2 8 5 3 4" xfId="20266" xr:uid="{00000000-0005-0000-0000-000084590000}"/>
    <cellStyle name="Normal 4 2 8 5 3 5" xfId="35108" xr:uid="{00000000-0005-0000-0000-000085590000}"/>
    <cellStyle name="Normal 4 2 8 5 3 6" xfId="17280" xr:uid="{00000000-0005-0000-0000-000086590000}"/>
    <cellStyle name="Normal 4 2 8 5 4" xfId="4754" xr:uid="{00000000-0005-0000-0000-000087590000}"/>
    <cellStyle name="Normal 4 2 8 5 4 2" xfId="10788" xr:uid="{00000000-0005-0000-0000-000088590000}"/>
    <cellStyle name="Normal 4 2 8 5 4 2 2" xfId="42075" xr:uid="{00000000-0005-0000-0000-000089590000}"/>
    <cellStyle name="Normal 4 2 8 5 4 2 3" xfId="28665" xr:uid="{00000000-0005-0000-0000-00008A590000}"/>
    <cellStyle name="Normal 4 2 8 5 4 3" xfId="22691" xr:uid="{00000000-0005-0000-0000-00008B590000}"/>
    <cellStyle name="Normal 4 2 8 5 4 4" xfId="33117" xr:uid="{00000000-0005-0000-0000-00008C590000}"/>
    <cellStyle name="Normal 4 2 8 5 4 5" xfId="15289" xr:uid="{00000000-0005-0000-0000-00008D590000}"/>
    <cellStyle name="Normal 4 2 8 5 5" xfId="3759" xr:uid="{00000000-0005-0000-0000-00008E590000}"/>
    <cellStyle name="Normal 4 2 8 5 5 2" xfId="36538" xr:uid="{00000000-0005-0000-0000-00008F590000}"/>
    <cellStyle name="Normal 4 2 8 5 5 3" xfId="21696" xr:uid="{00000000-0005-0000-0000-000090590000}"/>
    <cellStyle name="Normal 4 2 8 5 6" xfId="7741" xr:uid="{00000000-0005-0000-0000-000091590000}"/>
    <cellStyle name="Normal 4 2 8 5 6 2" xfId="39087" xr:uid="{00000000-0005-0000-0000-000092590000}"/>
    <cellStyle name="Normal 4 2 8 5 6 3" xfId="25677" xr:uid="{00000000-0005-0000-0000-000093590000}"/>
    <cellStyle name="Normal 4 2 8 5 7" xfId="18275" xr:uid="{00000000-0005-0000-0000-000094590000}"/>
    <cellStyle name="Normal 4 2 8 5 8" xfId="32122" xr:uid="{00000000-0005-0000-0000-000095590000}"/>
    <cellStyle name="Normal 4 2 8 5 9" xfId="14294" xr:uid="{00000000-0005-0000-0000-000096590000}"/>
    <cellStyle name="Normal 4 2 8 6" xfId="727" xr:uid="{00000000-0005-0000-0000-000097590000}"/>
    <cellStyle name="Normal 4 2 8 6 2" xfId="2763" xr:uid="{00000000-0005-0000-0000-000098590000}"/>
    <cellStyle name="Normal 4 2 8 6 2 2" xfId="7180" xr:uid="{00000000-0005-0000-0000-000099590000}"/>
    <cellStyle name="Normal 4 2 8 6 2 2 2" xfId="13213" xr:uid="{00000000-0005-0000-0000-00009A590000}"/>
    <cellStyle name="Normal 4 2 8 6 2 2 2 2" xfId="44498" xr:uid="{00000000-0005-0000-0000-00009B590000}"/>
    <cellStyle name="Normal 4 2 8 6 2 2 2 3" xfId="31088" xr:uid="{00000000-0005-0000-0000-00009C590000}"/>
    <cellStyle name="Normal 4 2 8 6 2 2 3" xfId="38526" xr:uid="{00000000-0005-0000-0000-00009D590000}"/>
    <cellStyle name="Normal 4 2 8 6 2 2 4" xfId="25116" xr:uid="{00000000-0005-0000-0000-00009E590000}"/>
    <cellStyle name="Normal 4 2 8 6 2 3" xfId="10166" xr:uid="{00000000-0005-0000-0000-00009F590000}"/>
    <cellStyle name="Normal 4 2 8 6 2 3 2" xfId="41512" xr:uid="{00000000-0005-0000-0000-0000A0590000}"/>
    <cellStyle name="Normal 4 2 8 6 2 3 3" xfId="28102" xr:uid="{00000000-0005-0000-0000-0000A1590000}"/>
    <cellStyle name="Normal 4 2 8 6 2 4" xfId="20700" xr:uid="{00000000-0005-0000-0000-0000A2590000}"/>
    <cellStyle name="Normal 4 2 8 6 2 5" xfId="35542" xr:uid="{00000000-0005-0000-0000-0000A3590000}"/>
    <cellStyle name="Normal 4 2 8 6 2 6" xfId="17714" xr:uid="{00000000-0005-0000-0000-0000A4590000}"/>
    <cellStyle name="Normal 4 2 8 6 3" xfId="5188" xr:uid="{00000000-0005-0000-0000-0000A5590000}"/>
    <cellStyle name="Normal 4 2 8 6 3 2" xfId="11223" xr:uid="{00000000-0005-0000-0000-0000A6590000}"/>
    <cellStyle name="Normal 4 2 8 6 3 2 2" xfId="42508" xr:uid="{00000000-0005-0000-0000-0000A7590000}"/>
    <cellStyle name="Normal 4 2 8 6 3 2 3" xfId="29098" xr:uid="{00000000-0005-0000-0000-0000A8590000}"/>
    <cellStyle name="Normal 4 2 8 6 3 3" xfId="23125" xr:uid="{00000000-0005-0000-0000-0000A9590000}"/>
    <cellStyle name="Normal 4 2 8 6 3 4" xfId="33551" xr:uid="{00000000-0005-0000-0000-0000AA590000}"/>
    <cellStyle name="Normal 4 2 8 6 3 5" xfId="15723" xr:uid="{00000000-0005-0000-0000-0000AB590000}"/>
    <cellStyle name="Normal 4 2 8 6 4" xfId="4193" xr:uid="{00000000-0005-0000-0000-0000AC590000}"/>
    <cellStyle name="Normal 4 2 8 6 4 2" xfId="36972" xr:uid="{00000000-0005-0000-0000-0000AD590000}"/>
    <cellStyle name="Normal 4 2 8 6 4 3" xfId="22130" xr:uid="{00000000-0005-0000-0000-0000AE590000}"/>
    <cellStyle name="Normal 4 2 8 6 5" xfId="8175" xr:uid="{00000000-0005-0000-0000-0000AF590000}"/>
    <cellStyle name="Normal 4 2 8 6 5 2" xfId="39521" xr:uid="{00000000-0005-0000-0000-0000B0590000}"/>
    <cellStyle name="Normal 4 2 8 6 5 3" xfId="26111" xr:uid="{00000000-0005-0000-0000-0000B1590000}"/>
    <cellStyle name="Normal 4 2 8 6 6" xfId="18709" xr:uid="{00000000-0005-0000-0000-0000B2590000}"/>
    <cellStyle name="Normal 4 2 8 6 7" xfId="32556" xr:uid="{00000000-0005-0000-0000-0000B3590000}"/>
    <cellStyle name="Normal 4 2 8 6 8" xfId="14728" xr:uid="{00000000-0005-0000-0000-0000B4590000}"/>
    <cellStyle name="Normal 4 2 8 7" xfId="1230" xr:uid="{00000000-0005-0000-0000-0000B5590000}"/>
    <cellStyle name="Normal 4 2 8 7 2" xfId="2227" xr:uid="{00000000-0005-0000-0000-0000B6590000}"/>
    <cellStyle name="Normal 4 2 8 7 2 2" xfId="6644" xr:uid="{00000000-0005-0000-0000-0000B7590000}"/>
    <cellStyle name="Normal 4 2 8 7 2 2 2" xfId="12677" xr:uid="{00000000-0005-0000-0000-0000B8590000}"/>
    <cellStyle name="Normal 4 2 8 7 2 2 2 2" xfId="43962" xr:uid="{00000000-0005-0000-0000-0000B9590000}"/>
    <cellStyle name="Normal 4 2 8 7 2 2 2 3" xfId="30552" xr:uid="{00000000-0005-0000-0000-0000BA590000}"/>
    <cellStyle name="Normal 4 2 8 7 2 2 3" xfId="37990" xr:uid="{00000000-0005-0000-0000-0000BB590000}"/>
    <cellStyle name="Normal 4 2 8 7 2 2 4" xfId="24580" xr:uid="{00000000-0005-0000-0000-0000BC590000}"/>
    <cellStyle name="Normal 4 2 8 7 2 3" xfId="9630" xr:uid="{00000000-0005-0000-0000-0000BD590000}"/>
    <cellStyle name="Normal 4 2 8 7 2 3 2" xfId="40976" xr:uid="{00000000-0005-0000-0000-0000BE590000}"/>
    <cellStyle name="Normal 4 2 8 7 2 3 3" xfId="27566" xr:uid="{00000000-0005-0000-0000-0000BF590000}"/>
    <cellStyle name="Normal 4 2 8 7 2 4" xfId="20164" xr:uid="{00000000-0005-0000-0000-0000C0590000}"/>
    <cellStyle name="Normal 4 2 8 7 2 5" xfId="35006" xr:uid="{00000000-0005-0000-0000-0000C1590000}"/>
    <cellStyle name="Normal 4 2 8 7 2 6" xfId="17178" xr:uid="{00000000-0005-0000-0000-0000C2590000}"/>
    <cellStyle name="Normal 4 2 8 7 3" xfId="5648" xr:uid="{00000000-0005-0000-0000-0000C3590000}"/>
    <cellStyle name="Normal 4 2 8 7 3 2" xfId="11681" xr:uid="{00000000-0005-0000-0000-0000C4590000}"/>
    <cellStyle name="Normal 4 2 8 7 3 2 2" xfId="42966" xr:uid="{00000000-0005-0000-0000-0000C5590000}"/>
    <cellStyle name="Normal 4 2 8 7 3 2 3" xfId="29556" xr:uid="{00000000-0005-0000-0000-0000C6590000}"/>
    <cellStyle name="Normal 4 2 8 7 3 3" xfId="23584" xr:uid="{00000000-0005-0000-0000-0000C7590000}"/>
    <cellStyle name="Normal 4 2 8 7 3 4" xfId="34010" xr:uid="{00000000-0005-0000-0000-0000C8590000}"/>
    <cellStyle name="Normal 4 2 8 7 3 5" xfId="16182" xr:uid="{00000000-0005-0000-0000-0000C9590000}"/>
    <cellStyle name="Normal 4 2 8 7 4" xfId="3657" xr:uid="{00000000-0005-0000-0000-0000CA590000}"/>
    <cellStyle name="Normal 4 2 8 7 4 2" xfId="36436" xr:uid="{00000000-0005-0000-0000-0000CB590000}"/>
    <cellStyle name="Normal 4 2 8 7 4 3" xfId="21594" xr:uid="{00000000-0005-0000-0000-0000CC590000}"/>
    <cellStyle name="Normal 4 2 8 7 5" xfId="8634" xr:uid="{00000000-0005-0000-0000-0000CD590000}"/>
    <cellStyle name="Normal 4 2 8 7 5 2" xfId="39980" xr:uid="{00000000-0005-0000-0000-0000CE590000}"/>
    <cellStyle name="Normal 4 2 8 7 5 3" xfId="26570" xr:uid="{00000000-0005-0000-0000-0000CF590000}"/>
    <cellStyle name="Normal 4 2 8 7 6" xfId="19168" xr:uid="{00000000-0005-0000-0000-0000D0590000}"/>
    <cellStyle name="Normal 4 2 8 7 7" xfId="32020" xr:uid="{00000000-0005-0000-0000-0000D1590000}"/>
    <cellStyle name="Normal 4 2 8 7 8" xfId="14192" xr:uid="{00000000-0005-0000-0000-0000D2590000}"/>
    <cellStyle name="Normal 4 2 8 8" xfId="1767" xr:uid="{00000000-0005-0000-0000-0000D3590000}"/>
    <cellStyle name="Normal 4 2 8 8 2" xfId="6185" xr:uid="{00000000-0005-0000-0000-0000D4590000}"/>
    <cellStyle name="Normal 4 2 8 8 2 2" xfId="12218" xr:uid="{00000000-0005-0000-0000-0000D5590000}"/>
    <cellStyle name="Normal 4 2 8 8 2 2 2" xfId="43503" xr:uid="{00000000-0005-0000-0000-0000D6590000}"/>
    <cellStyle name="Normal 4 2 8 8 2 2 3" xfId="30093" xr:uid="{00000000-0005-0000-0000-0000D7590000}"/>
    <cellStyle name="Normal 4 2 8 8 2 3" xfId="37531" xr:uid="{00000000-0005-0000-0000-0000D8590000}"/>
    <cellStyle name="Normal 4 2 8 8 2 4" xfId="24121" xr:uid="{00000000-0005-0000-0000-0000D9590000}"/>
    <cellStyle name="Normal 4 2 8 8 3" xfId="9171" xr:uid="{00000000-0005-0000-0000-0000DA590000}"/>
    <cellStyle name="Normal 4 2 8 8 3 2" xfId="40517" xr:uid="{00000000-0005-0000-0000-0000DB590000}"/>
    <cellStyle name="Normal 4 2 8 8 3 3" xfId="27107" xr:uid="{00000000-0005-0000-0000-0000DC590000}"/>
    <cellStyle name="Normal 4 2 8 8 4" xfId="19705" xr:uid="{00000000-0005-0000-0000-0000DD590000}"/>
    <cellStyle name="Normal 4 2 8 8 5" xfId="34547" xr:uid="{00000000-0005-0000-0000-0000DE590000}"/>
    <cellStyle name="Normal 4 2 8 8 6" xfId="16719" xr:uid="{00000000-0005-0000-0000-0000DF590000}"/>
    <cellStyle name="Normal 4 2 8 9" xfId="4652" xr:uid="{00000000-0005-0000-0000-0000E0590000}"/>
    <cellStyle name="Normal 4 2 8 9 2" xfId="10686" xr:uid="{00000000-0005-0000-0000-0000E1590000}"/>
    <cellStyle name="Normal 4 2 8 9 2 2" xfId="41973" xr:uid="{00000000-0005-0000-0000-0000E2590000}"/>
    <cellStyle name="Normal 4 2 8 9 2 3" xfId="28563" xr:uid="{00000000-0005-0000-0000-0000E3590000}"/>
    <cellStyle name="Normal 4 2 8 9 3" xfId="22589" xr:uid="{00000000-0005-0000-0000-0000E4590000}"/>
    <cellStyle name="Normal 4 2 8 9 4" xfId="33015" xr:uid="{00000000-0005-0000-0000-0000E5590000}"/>
    <cellStyle name="Normal 4 2 8 9 5" xfId="15187" xr:uid="{00000000-0005-0000-0000-0000E6590000}"/>
    <cellStyle name="Normal 4 2 9" xfId="199" xr:uid="{00000000-0005-0000-0000-0000E7590000}"/>
    <cellStyle name="Normal 4 2 9 10" xfId="3222" xr:uid="{00000000-0005-0000-0000-0000E8590000}"/>
    <cellStyle name="Normal 4 2 9 10 2" xfId="36001" xr:uid="{00000000-0005-0000-0000-0000E9590000}"/>
    <cellStyle name="Normal 4 2 9 10 3" xfId="21159" xr:uid="{00000000-0005-0000-0000-0000EA590000}"/>
    <cellStyle name="Normal 4 2 9 11" xfId="7663" xr:uid="{00000000-0005-0000-0000-0000EB590000}"/>
    <cellStyle name="Normal 4 2 9 11 2" xfId="39009" xr:uid="{00000000-0005-0000-0000-0000EC590000}"/>
    <cellStyle name="Normal 4 2 9 11 3" xfId="25599" xr:uid="{00000000-0005-0000-0000-0000ED590000}"/>
    <cellStyle name="Normal 4 2 9 12" xfId="18197" xr:uid="{00000000-0005-0000-0000-0000EE590000}"/>
    <cellStyle name="Normal 4 2 9 13" xfId="31585" xr:uid="{00000000-0005-0000-0000-0000EF590000}"/>
    <cellStyle name="Normal 4 2 9 14" xfId="13757" xr:uid="{00000000-0005-0000-0000-0000F0590000}"/>
    <cellStyle name="Normal 4 2 9 2" xfId="421" xr:uid="{00000000-0005-0000-0000-0000F1590000}"/>
    <cellStyle name="Normal 4 2 9 2 10" xfId="13861" xr:uid="{00000000-0005-0000-0000-0000F2590000}"/>
    <cellStyle name="Normal 4 2 9 2 2" xfId="855" xr:uid="{00000000-0005-0000-0000-0000F3590000}"/>
    <cellStyle name="Normal 4 2 9 2 2 2" xfId="2891" xr:uid="{00000000-0005-0000-0000-0000F4590000}"/>
    <cellStyle name="Normal 4 2 9 2 2 2 2" xfId="7308" xr:uid="{00000000-0005-0000-0000-0000F5590000}"/>
    <cellStyle name="Normal 4 2 9 2 2 2 2 2" xfId="13341" xr:uid="{00000000-0005-0000-0000-0000F6590000}"/>
    <cellStyle name="Normal 4 2 9 2 2 2 2 2 2" xfId="44626" xr:uid="{00000000-0005-0000-0000-0000F7590000}"/>
    <cellStyle name="Normal 4 2 9 2 2 2 2 2 3" xfId="31216" xr:uid="{00000000-0005-0000-0000-0000F8590000}"/>
    <cellStyle name="Normal 4 2 9 2 2 2 2 3" xfId="38654" xr:uid="{00000000-0005-0000-0000-0000F9590000}"/>
    <cellStyle name="Normal 4 2 9 2 2 2 2 4" xfId="25244" xr:uid="{00000000-0005-0000-0000-0000FA590000}"/>
    <cellStyle name="Normal 4 2 9 2 2 2 3" xfId="10294" xr:uid="{00000000-0005-0000-0000-0000FB590000}"/>
    <cellStyle name="Normal 4 2 9 2 2 2 3 2" xfId="41640" xr:uid="{00000000-0005-0000-0000-0000FC590000}"/>
    <cellStyle name="Normal 4 2 9 2 2 2 3 3" xfId="28230" xr:uid="{00000000-0005-0000-0000-0000FD590000}"/>
    <cellStyle name="Normal 4 2 9 2 2 2 4" xfId="20828" xr:uid="{00000000-0005-0000-0000-0000FE590000}"/>
    <cellStyle name="Normal 4 2 9 2 2 2 5" xfId="35670" xr:uid="{00000000-0005-0000-0000-0000FF590000}"/>
    <cellStyle name="Normal 4 2 9 2 2 2 6" xfId="17842" xr:uid="{00000000-0005-0000-0000-0000005A0000}"/>
    <cellStyle name="Normal 4 2 9 2 2 3" xfId="5316" xr:uid="{00000000-0005-0000-0000-0000015A0000}"/>
    <cellStyle name="Normal 4 2 9 2 2 3 2" xfId="11350" xr:uid="{00000000-0005-0000-0000-0000025A0000}"/>
    <cellStyle name="Normal 4 2 9 2 2 3 2 2" xfId="42635" xr:uid="{00000000-0005-0000-0000-0000035A0000}"/>
    <cellStyle name="Normal 4 2 9 2 2 3 2 3" xfId="29225" xr:uid="{00000000-0005-0000-0000-0000045A0000}"/>
    <cellStyle name="Normal 4 2 9 2 2 3 3" xfId="23253" xr:uid="{00000000-0005-0000-0000-0000055A0000}"/>
    <cellStyle name="Normal 4 2 9 2 2 3 4" xfId="33679" xr:uid="{00000000-0005-0000-0000-0000065A0000}"/>
    <cellStyle name="Normal 4 2 9 2 2 3 5" xfId="15851" xr:uid="{00000000-0005-0000-0000-0000075A0000}"/>
    <cellStyle name="Normal 4 2 9 2 2 4" xfId="4321" xr:uid="{00000000-0005-0000-0000-0000085A0000}"/>
    <cellStyle name="Normal 4 2 9 2 2 4 2" xfId="37100" xr:uid="{00000000-0005-0000-0000-0000095A0000}"/>
    <cellStyle name="Normal 4 2 9 2 2 4 3" xfId="22258" xr:uid="{00000000-0005-0000-0000-00000A5A0000}"/>
    <cellStyle name="Normal 4 2 9 2 2 5" xfId="8303" xr:uid="{00000000-0005-0000-0000-00000B5A0000}"/>
    <cellStyle name="Normal 4 2 9 2 2 5 2" xfId="39649" xr:uid="{00000000-0005-0000-0000-00000C5A0000}"/>
    <cellStyle name="Normal 4 2 9 2 2 5 3" xfId="26239" xr:uid="{00000000-0005-0000-0000-00000D5A0000}"/>
    <cellStyle name="Normal 4 2 9 2 2 6" xfId="18837" xr:uid="{00000000-0005-0000-0000-00000E5A0000}"/>
    <cellStyle name="Normal 4 2 9 2 2 7" xfId="32684" xr:uid="{00000000-0005-0000-0000-00000F5A0000}"/>
    <cellStyle name="Normal 4 2 9 2 2 8" xfId="14856" xr:uid="{00000000-0005-0000-0000-0000105A0000}"/>
    <cellStyle name="Normal 4 2 9 2 3" xfId="1460" xr:uid="{00000000-0005-0000-0000-0000115A0000}"/>
    <cellStyle name="Normal 4 2 9 2 3 2" xfId="2457" xr:uid="{00000000-0005-0000-0000-0000125A0000}"/>
    <cellStyle name="Normal 4 2 9 2 3 2 2" xfId="6874" xr:uid="{00000000-0005-0000-0000-0000135A0000}"/>
    <cellStyle name="Normal 4 2 9 2 3 2 2 2" xfId="12907" xr:uid="{00000000-0005-0000-0000-0000145A0000}"/>
    <cellStyle name="Normal 4 2 9 2 3 2 2 2 2" xfId="44192" xr:uid="{00000000-0005-0000-0000-0000155A0000}"/>
    <cellStyle name="Normal 4 2 9 2 3 2 2 2 3" xfId="30782" xr:uid="{00000000-0005-0000-0000-0000165A0000}"/>
    <cellStyle name="Normal 4 2 9 2 3 2 2 3" xfId="38220" xr:uid="{00000000-0005-0000-0000-0000175A0000}"/>
    <cellStyle name="Normal 4 2 9 2 3 2 2 4" xfId="24810" xr:uid="{00000000-0005-0000-0000-0000185A0000}"/>
    <cellStyle name="Normal 4 2 9 2 3 2 3" xfId="9860" xr:uid="{00000000-0005-0000-0000-0000195A0000}"/>
    <cellStyle name="Normal 4 2 9 2 3 2 3 2" xfId="41206" xr:uid="{00000000-0005-0000-0000-00001A5A0000}"/>
    <cellStyle name="Normal 4 2 9 2 3 2 3 3" xfId="27796" xr:uid="{00000000-0005-0000-0000-00001B5A0000}"/>
    <cellStyle name="Normal 4 2 9 2 3 2 4" xfId="20394" xr:uid="{00000000-0005-0000-0000-00001C5A0000}"/>
    <cellStyle name="Normal 4 2 9 2 3 2 5" xfId="35236" xr:uid="{00000000-0005-0000-0000-00001D5A0000}"/>
    <cellStyle name="Normal 4 2 9 2 3 2 6" xfId="17408" xr:uid="{00000000-0005-0000-0000-00001E5A0000}"/>
    <cellStyle name="Normal 4 2 9 2 3 3" xfId="5878" xr:uid="{00000000-0005-0000-0000-00001F5A0000}"/>
    <cellStyle name="Normal 4 2 9 2 3 3 2" xfId="11911" xr:uid="{00000000-0005-0000-0000-0000205A0000}"/>
    <cellStyle name="Normal 4 2 9 2 3 3 2 2" xfId="43196" xr:uid="{00000000-0005-0000-0000-0000215A0000}"/>
    <cellStyle name="Normal 4 2 9 2 3 3 2 3" xfId="29786" xr:uid="{00000000-0005-0000-0000-0000225A0000}"/>
    <cellStyle name="Normal 4 2 9 2 3 3 3" xfId="23814" xr:uid="{00000000-0005-0000-0000-0000235A0000}"/>
    <cellStyle name="Normal 4 2 9 2 3 3 4" xfId="34240" xr:uid="{00000000-0005-0000-0000-0000245A0000}"/>
    <cellStyle name="Normal 4 2 9 2 3 3 5" xfId="16412" xr:uid="{00000000-0005-0000-0000-0000255A0000}"/>
    <cellStyle name="Normal 4 2 9 2 3 4" xfId="3887" xr:uid="{00000000-0005-0000-0000-0000265A0000}"/>
    <cellStyle name="Normal 4 2 9 2 3 4 2" xfId="36666" xr:uid="{00000000-0005-0000-0000-0000275A0000}"/>
    <cellStyle name="Normal 4 2 9 2 3 4 3" xfId="21824" xr:uid="{00000000-0005-0000-0000-0000285A0000}"/>
    <cellStyle name="Normal 4 2 9 2 3 5" xfId="8864" xr:uid="{00000000-0005-0000-0000-0000295A0000}"/>
    <cellStyle name="Normal 4 2 9 2 3 5 2" xfId="40210" xr:uid="{00000000-0005-0000-0000-00002A5A0000}"/>
    <cellStyle name="Normal 4 2 9 2 3 5 3" xfId="26800" xr:uid="{00000000-0005-0000-0000-00002B5A0000}"/>
    <cellStyle name="Normal 4 2 9 2 3 6" xfId="19398" xr:uid="{00000000-0005-0000-0000-00002C5A0000}"/>
    <cellStyle name="Normal 4 2 9 2 3 7" xfId="32250" xr:uid="{00000000-0005-0000-0000-00002D5A0000}"/>
    <cellStyle name="Normal 4 2 9 2 3 8" xfId="14422" xr:uid="{00000000-0005-0000-0000-00002E5A0000}"/>
    <cellStyle name="Normal 4 2 9 2 4" xfId="1895" xr:uid="{00000000-0005-0000-0000-00002F5A0000}"/>
    <cellStyle name="Normal 4 2 9 2 4 2" xfId="6313" xr:uid="{00000000-0005-0000-0000-0000305A0000}"/>
    <cellStyle name="Normal 4 2 9 2 4 2 2" xfId="12346" xr:uid="{00000000-0005-0000-0000-0000315A0000}"/>
    <cellStyle name="Normal 4 2 9 2 4 2 2 2" xfId="43631" xr:uid="{00000000-0005-0000-0000-0000325A0000}"/>
    <cellStyle name="Normal 4 2 9 2 4 2 2 3" xfId="30221" xr:uid="{00000000-0005-0000-0000-0000335A0000}"/>
    <cellStyle name="Normal 4 2 9 2 4 2 3" xfId="37659" xr:uid="{00000000-0005-0000-0000-0000345A0000}"/>
    <cellStyle name="Normal 4 2 9 2 4 2 4" xfId="24249" xr:uid="{00000000-0005-0000-0000-0000355A0000}"/>
    <cellStyle name="Normal 4 2 9 2 4 3" xfId="9299" xr:uid="{00000000-0005-0000-0000-0000365A0000}"/>
    <cellStyle name="Normal 4 2 9 2 4 3 2" xfId="40645" xr:uid="{00000000-0005-0000-0000-0000375A0000}"/>
    <cellStyle name="Normal 4 2 9 2 4 3 3" xfId="27235" xr:uid="{00000000-0005-0000-0000-0000385A0000}"/>
    <cellStyle name="Normal 4 2 9 2 4 4" xfId="19833" xr:uid="{00000000-0005-0000-0000-0000395A0000}"/>
    <cellStyle name="Normal 4 2 9 2 4 5" xfId="34675" xr:uid="{00000000-0005-0000-0000-00003A5A0000}"/>
    <cellStyle name="Normal 4 2 9 2 4 6" xfId="16847" xr:uid="{00000000-0005-0000-0000-00003B5A0000}"/>
    <cellStyle name="Normal 4 2 9 2 5" xfId="4882" xr:uid="{00000000-0005-0000-0000-00003C5A0000}"/>
    <cellStyle name="Normal 4 2 9 2 5 2" xfId="10917" xr:uid="{00000000-0005-0000-0000-00003D5A0000}"/>
    <cellStyle name="Normal 4 2 9 2 5 2 2" xfId="42202" xr:uid="{00000000-0005-0000-0000-00003E5A0000}"/>
    <cellStyle name="Normal 4 2 9 2 5 2 3" xfId="28792" xr:uid="{00000000-0005-0000-0000-00003F5A0000}"/>
    <cellStyle name="Normal 4 2 9 2 5 3" xfId="22819" xr:uid="{00000000-0005-0000-0000-0000405A0000}"/>
    <cellStyle name="Normal 4 2 9 2 5 4" xfId="33245" xr:uid="{00000000-0005-0000-0000-0000415A0000}"/>
    <cellStyle name="Normal 4 2 9 2 5 5" xfId="15417" xr:uid="{00000000-0005-0000-0000-0000425A0000}"/>
    <cellStyle name="Normal 4 2 9 2 6" xfId="3326" xr:uid="{00000000-0005-0000-0000-0000435A0000}"/>
    <cellStyle name="Normal 4 2 9 2 6 2" xfId="36105" xr:uid="{00000000-0005-0000-0000-0000445A0000}"/>
    <cellStyle name="Normal 4 2 9 2 6 3" xfId="21263" xr:uid="{00000000-0005-0000-0000-0000455A0000}"/>
    <cellStyle name="Normal 4 2 9 2 7" xfId="7869" xr:uid="{00000000-0005-0000-0000-0000465A0000}"/>
    <cellStyle name="Normal 4 2 9 2 7 2" xfId="39215" xr:uid="{00000000-0005-0000-0000-0000475A0000}"/>
    <cellStyle name="Normal 4 2 9 2 7 3" xfId="25805" xr:uid="{00000000-0005-0000-0000-0000485A0000}"/>
    <cellStyle name="Normal 4 2 9 2 8" xfId="18403" xr:uid="{00000000-0005-0000-0000-0000495A0000}"/>
    <cellStyle name="Normal 4 2 9 2 9" xfId="31689" xr:uid="{00000000-0005-0000-0000-00004A5A0000}"/>
    <cellStyle name="Normal 4 2 9 3" xfId="523" xr:uid="{00000000-0005-0000-0000-00004B5A0000}"/>
    <cellStyle name="Normal 4 2 9 3 10" xfId="13963" xr:uid="{00000000-0005-0000-0000-00004C5A0000}"/>
    <cellStyle name="Normal 4 2 9 3 2" xfId="957" xr:uid="{00000000-0005-0000-0000-00004D5A0000}"/>
    <cellStyle name="Normal 4 2 9 3 2 2" xfId="2993" xr:uid="{00000000-0005-0000-0000-00004E5A0000}"/>
    <cellStyle name="Normal 4 2 9 3 2 2 2" xfId="7410" xr:uid="{00000000-0005-0000-0000-00004F5A0000}"/>
    <cellStyle name="Normal 4 2 9 3 2 2 2 2" xfId="13443" xr:uid="{00000000-0005-0000-0000-0000505A0000}"/>
    <cellStyle name="Normal 4 2 9 3 2 2 2 2 2" xfId="44728" xr:uid="{00000000-0005-0000-0000-0000515A0000}"/>
    <cellStyle name="Normal 4 2 9 3 2 2 2 2 3" xfId="31318" xr:uid="{00000000-0005-0000-0000-0000525A0000}"/>
    <cellStyle name="Normal 4 2 9 3 2 2 2 3" xfId="38756" xr:uid="{00000000-0005-0000-0000-0000535A0000}"/>
    <cellStyle name="Normal 4 2 9 3 2 2 2 4" xfId="25346" xr:uid="{00000000-0005-0000-0000-0000545A0000}"/>
    <cellStyle name="Normal 4 2 9 3 2 2 3" xfId="10396" xr:uid="{00000000-0005-0000-0000-0000555A0000}"/>
    <cellStyle name="Normal 4 2 9 3 2 2 3 2" xfId="41742" xr:uid="{00000000-0005-0000-0000-0000565A0000}"/>
    <cellStyle name="Normal 4 2 9 3 2 2 3 3" xfId="28332" xr:uid="{00000000-0005-0000-0000-0000575A0000}"/>
    <cellStyle name="Normal 4 2 9 3 2 2 4" xfId="20930" xr:uid="{00000000-0005-0000-0000-0000585A0000}"/>
    <cellStyle name="Normal 4 2 9 3 2 2 5" xfId="35772" xr:uid="{00000000-0005-0000-0000-0000595A0000}"/>
    <cellStyle name="Normal 4 2 9 3 2 2 6" xfId="17944" xr:uid="{00000000-0005-0000-0000-00005A5A0000}"/>
    <cellStyle name="Normal 4 2 9 3 2 3" xfId="5418" xr:uid="{00000000-0005-0000-0000-00005B5A0000}"/>
    <cellStyle name="Normal 4 2 9 3 2 3 2" xfId="11452" xr:uid="{00000000-0005-0000-0000-00005C5A0000}"/>
    <cellStyle name="Normal 4 2 9 3 2 3 2 2" xfId="42737" xr:uid="{00000000-0005-0000-0000-00005D5A0000}"/>
    <cellStyle name="Normal 4 2 9 3 2 3 2 3" xfId="29327" xr:uid="{00000000-0005-0000-0000-00005E5A0000}"/>
    <cellStyle name="Normal 4 2 9 3 2 3 3" xfId="23355" xr:uid="{00000000-0005-0000-0000-00005F5A0000}"/>
    <cellStyle name="Normal 4 2 9 3 2 3 4" xfId="33781" xr:uid="{00000000-0005-0000-0000-0000605A0000}"/>
    <cellStyle name="Normal 4 2 9 3 2 3 5" xfId="15953" xr:uid="{00000000-0005-0000-0000-0000615A0000}"/>
    <cellStyle name="Normal 4 2 9 3 2 4" xfId="4423" xr:uid="{00000000-0005-0000-0000-0000625A0000}"/>
    <cellStyle name="Normal 4 2 9 3 2 4 2" xfId="37202" xr:uid="{00000000-0005-0000-0000-0000635A0000}"/>
    <cellStyle name="Normal 4 2 9 3 2 4 3" xfId="22360" xr:uid="{00000000-0005-0000-0000-0000645A0000}"/>
    <cellStyle name="Normal 4 2 9 3 2 5" xfId="8405" xr:uid="{00000000-0005-0000-0000-0000655A0000}"/>
    <cellStyle name="Normal 4 2 9 3 2 5 2" xfId="39751" xr:uid="{00000000-0005-0000-0000-0000665A0000}"/>
    <cellStyle name="Normal 4 2 9 3 2 5 3" xfId="26341" xr:uid="{00000000-0005-0000-0000-0000675A0000}"/>
    <cellStyle name="Normal 4 2 9 3 2 6" xfId="18939" xr:uid="{00000000-0005-0000-0000-0000685A0000}"/>
    <cellStyle name="Normal 4 2 9 3 2 7" xfId="32786" xr:uid="{00000000-0005-0000-0000-0000695A0000}"/>
    <cellStyle name="Normal 4 2 9 3 2 8" xfId="14958" xr:uid="{00000000-0005-0000-0000-00006A5A0000}"/>
    <cellStyle name="Normal 4 2 9 3 3" xfId="1562" xr:uid="{00000000-0005-0000-0000-00006B5A0000}"/>
    <cellStyle name="Normal 4 2 9 3 3 2" xfId="2559" xr:uid="{00000000-0005-0000-0000-00006C5A0000}"/>
    <cellStyle name="Normal 4 2 9 3 3 2 2" xfId="6976" xr:uid="{00000000-0005-0000-0000-00006D5A0000}"/>
    <cellStyle name="Normal 4 2 9 3 3 2 2 2" xfId="13009" xr:uid="{00000000-0005-0000-0000-00006E5A0000}"/>
    <cellStyle name="Normal 4 2 9 3 3 2 2 2 2" xfId="44294" xr:uid="{00000000-0005-0000-0000-00006F5A0000}"/>
    <cellStyle name="Normal 4 2 9 3 3 2 2 2 3" xfId="30884" xr:uid="{00000000-0005-0000-0000-0000705A0000}"/>
    <cellStyle name="Normal 4 2 9 3 3 2 2 3" xfId="38322" xr:uid="{00000000-0005-0000-0000-0000715A0000}"/>
    <cellStyle name="Normal 4 2 9 3 3 2 2 4" xfId="24912" xr:uid="{00000000-0005-0000-0000-0000725A0000}"/>
    <cellStyle name="Normal 4 2 9 3 3 2 3" xfId="9962" xr:uid="{00000000-0005-0000-0000-0000735A0000}"/>
    <cellStyle name="Normal 4 2 9 3 3 2 3 2" xfId="41308" xr:uid="{00000000-0005-0000-0000-0000745A0000}"/>
    <cellStyle name="Normal 4 2 9 3 3 2 3 3" xfId="27898" xr:uid="{00000000-0005-0000-0000-0000755A0000}"/>
    <cellStyle name="Normal 4 2 9 3 3 2 4" xfId="20496" xr:uid="{00000000-0005-0000-0000-0000765A0000}"/>
    <cellStyle name="Normal 4 2 9 3 3 2 5" xfId="35338" xr:uid="{00000000-0005-0000-0000-0000775A0000}"/>
    <cellStyle name="Normal 4 2 9 3 3 2 6" xfId="17510" xr:uid="{00000000-0005-0000-0000-0000785A0000}"/>
    <cellStyle name="Normal 4 2 9 3 3 3" xfId="5980" xr:uid="{00000000-0005-0000-0000-0000795A0000}"/>
    <cellStyle name="Normal 4 2 9 3 3 3 2" xfId="12013" xr:uid="{00000000-0005-0000-0000-00007A5A0000}"/>
    <cellStyle name="Normal 4 2 9 3 3 3 2 2" xfId="43298" xr:uid="{00000000-0005-0000-0000-00007B5A0000}"/>
    <cellStyle name="Normal 4 2 9 3 3 3 2 3" xfId="29888" xr:uid="{00000000-0005-0000-0000-00007C5A0000}"/>
    <cellStyle name="Normal 4 2 9 3 3 3 3" xfId="23916" xr:uid="{00000000-0005-0000-0000-00007D5A0000}"/>
    <cellStyle name="Normal 4 2 9 3 3 3 4" xfId="34342" xr:uid="{00000000-0005-0000-0000-00007E5A0000}"/>
    <cellStyle name="Normal 4 2 9 3 3 3 5" xfId="16514" xr:uid="{00000000-0005-0000-0000-00007F5A0000}"/>
    <cellStyle name="Normal 4 2 9 3 3 4" xfId="3989" xr:uid="{00000000-0005-0000-0000-0000805A0000}"/>
    <cellStyle name="Normal 4 2 9 3 3 4 2" xfId="36768" xr:uid="{00000000-0005-0000-0000-0000815A0000}"/>
    <cellStyle name="Normal 4 2 9 3 3 4 3" xfId="21926" xr:uid="{00000000-0005-0000-0000-0000825A0000}"/>
    <cellStyle name="Normal 4 2 9 3 3 5" xfId="8966" xr:uid="{00000000-0005-0000-0000-0000835A0000}"/>
    <cellStyle name="Normal 4 2 9 3 3 5 2" xfId="40312" xr:uid="{00000000-0005-0000-0000-0000845A0000}"/>
    <cellStyle name="Normal 4 2 9 3 3 5 3" xfId="26902" xr:uid="{00000000-0005-0000-0000-0000855A0000}"/>
    <cellStyle name="Normal 4 2 9 3 3 6" xfId="19500" xr:uid="{00000000-0005-0000-0000-0000865A0000}"/>
    <cellStyle name="Normal 4 2 9 3 3 7" xfId="32352" xr:uid="{00000000-0005-0000-0000-0000875A0000}"/>
    <cellStyle name="Normal 4 2 9 3 3 8" xfId="14524" xr:uid="{00000000-0005-0000-0000-0000885A0000}"/>
    <cellStyle name="Normal 4 2 9 3 4" xfId="1997" xr:uid="{00000000-0005-0000-0000-0000895A0000}"/>
    <cellStyle name="Normal 4 2 9 3 4 2" xfId="6415" xr:uid="{00000000-0005-0000-0000-00008A5A0000}"/>
    <cellStyle name="Normal 4 2 9 3 4 2 2" xfId="12448" xr:uid="{00000000-0005-0000-0000-00008B5A0000}"/>
    <cellStyle name="Normal 4 2 9 3 4 2 2 2" xfId="43733" xr:uid="{00000000-0005-0000-0000-00008C5A0000}"/>
    <cellStyle name="Normal 4 2 9 3 4 2 2 3" xfId="30323" xr:uid="{00000000-0005-0000-0000-00008D5A0000}"/>
    <cellStyle name="Normal 4 2 9 3 4 2 3" xfId="37761" xr:uid="{00000000-0005-0000-0000-00008E5A0000}"/>
    <cellStyle name="Normal 4 2 9 3 4 2 4" xfId="24351" xr:uid="{00000000-0005-0000-0000-00008F5A0000}"/>
    <cellStyle name="Normal 4 2 9 3 4 3" xfId="9401" xr:uid="{00000000-0005-0000-0000-0000905A0000}"/>
    <cellStyle name="Normal 4 2 9 3 4 3 2" xfId="40747" xr:uid="{00000000-0005-0000-0000-0000915A0000}"/>
    <cellStyle name="Normal 4 2 9 3 4 3 3" xfId="27337" xr:uid="{00000000-0005-0000-0000-0000925A0000}"/>
    <cellStyle name="Normal 4 2 9 3 4 4" xfId="19935" xr:uid="{00000000-0005-0000-0000-0000935A0000}"/>
    <cellStyle name="Normal 4 2 9 3 4 5" xfId="34777" xr:uid="{00000000-0005-0000-0000-0000945A0000}"/>
    <cellStyle name="Normal 4 2 9 3 4 6" xfId="16949" xr:uid="{00000000-0005-0000-0000-0000955A0000}"/>
    <cellStyle name="Normal 4 2 9 3 5" xfId="4984" xr:uid="{00000000-0005-0000-0000-0000965A0000}"/>
    <cellStyle name="Normal 4 2 9 3 5 2" xfId="11019" xr:uid="{00000000-0005-0000-0000-0000975A0000}"/>
    <cellStyle name="Normal 4 2 9 3 5 2 2" xfId="42304" xr:uid="{00000000-0005-0000-0000-0000985A0000}"/>
    <cellStyle name="Normal 4 2 9 3 5 2 3" xfId="28894" xr:uid="{00000000-0005-0000-0000-0000995A0000}"/>
    <cellStyle name="Normal 4 2 9 3 5 3" xfId="22921" xr:uid="{00000000-0005-0000-0000-00009A5A0000}"/>
    <cellStyle name="Normal 4 2 9 3 5 4" xfId="33347" xr:uid="{00000000-0005-0000-0000-00009B5A0000}"/>
    <cellStyle name="Normal 4 2 9 3 5 5" xfId="15519" xr:uid="{00000000-0005-0000-0000-00009C5A0000}"/>
    <cellStyle name="Normal 4 2 9 3 6" xfId="3428" xr:uid="{00000000-0005-0000-0000-00009D5A0000}"/>
    <cellStyle name="Normal 4 2 9 3 6 2" xfId="36207" xr:uid="{00000000-0005-0000-0000-00009E5A0000}"/>
    <cellStyle name="Normal 4 2 9 3 6 3" xfId="21365" xr:uid="{00000000-0005-0000-0000-00009F5A0000}"/>
    <cellStyle name="Normal 4 2 9 3 7" xfId="7971" xr:uid="{00000000-0005-0000-0000-0000A05A0000}"/>
    <cellStyle name="Normal 4 2 9 3 7 2" xfId="39317" xr:uid="{00000000-0005-0000-0000-0000A15A0000}"/>
    <cellStyle name="Normal 4 2 9 3 7 3" xfId="25907" xr:uid="{00000000-0005-0000-0000-0000A25A0000}"/>
    <cellStyle name="Normal 4 2 9 3 8" xfId="18505" xr:uid="{00000000-0005-0000-0000-0000A35A0000}"/>
    <cellStyle name="Normal 4 2 9 3 9" xfId="31791" xr:uid="{00000000-0005-0000-0000-0000A45A0000}"/>
    <cellStyle name="Normal 4 2 9 4" xfId="649" xr:uid="{00000000-0005-0000-0000-0000A55A0000}"/>
    <cellStyle name="Normal 4 2 9 4 10" xfId="14089" xr:uid="{00000000-0005-0000-0000-0000A65A0000}"/>
    <cellStyle name="Normal 4 2 9 4 2" xfId="1083" xr:uid="{00000000-0005-0000-0000-0000A75A0000}"/>
    <cellStyle name="Normal 4 2 9 4 2 2" xfId="3119" xr:uid="{00000000-0005-0000-0000-0000A85A0000}"/>
    <cellStyle name="Normal 4 2 9 4 2 2 2" xfId="7536" xr:uid="{00000000-0005-0000-0000-0000A95A0000}"/>
    <cellStyle name="Normal 4 2 9 4 2 2 2 2" xfId="13569" xr:uid="{00000000-0005-0000-0000-0000AA5A0000}"/>
    <cellStyle name="Normal 4 2 9 4 2 2 2 2 2" xfId="44854" xr:uid="{00000000-0005-0000-0000-0000AB5A0000}"/>
    <cellStyle name="Normal 4 2 9 4 2 2 2 2 3" xfId="31444" xr:uid="{00000000-0005-0000-0000-0000AC5A0000}"/>
    <cellStyle name="Normal 4 2 9 4 2 2 2 3" xfId="38882" xr:uid="{00000000-0005-0000-0000-0000AD5A0000}"/>
    <cellStyle name="Normal 4 2 9 4 2 2 2 4" xfId="25472" xr:uid="{00000000-0005-0000-0000-0000AE5A0000}"/>
    <cellStyle name="Normal 4 2 9 4 2 2 3" xfId="10522" xr:uid="{00000000-0005-0000-0000-0000AF5A0000}"/>
    <cellStyle name="Normal 4 2 9 4 2 2 3 2" xfId="41868" xr:uid="{00000000-0005-0000-0000-0000B05A0000}"/>
    <cellStyle name="Normal 4 2 9 4 2 2 3 3" xfId="28458" xr:uid="{00000000-0005-0000-0000-0000B15A0000}"/>
    <cellStyle name="Normal 4 2 9 4 2 2 4" xfId="21056" xr:uid="{00000000-0005-0000-0000-0000B25A0000}"/>
    <cellStyle name="Normal 4 2 9 4 2 2 5" xfId="35898" xr:uid="{00000000-0005-0000-0000-0000B35A0000}"/>
    <cellStyle name="Normal 4 2 9 4 2 2 6" xfId="18070" xr:uid="{00000000-0005-0000-0000-0000B45A0000}"/>
    <cellStyle name="Normal 4 2 9 4 2 3" xfId="5544" xr:uid="{00000000-0005-0000-0000-0000B55A0000}"/>
    <cellStyle name="Normal 4 2 9 4 2 3 2" xfId="11578" xr:uid="{00000000-0005-0000-0000-0000B65A0000}"/>
    <cellStyle name="Normal 4 2 9 4 2 3 2 2" xfId="42863" xr:uid="{00000000-0005-0000-0000-0000B75A0000}"/>
    <cellStyle name="Normal 4 2 9 4 2 3 2 3" xfId="29453" xr:uid="{00000000-0005-0000-0000-0000B85A0000}"/>
    <cellStyle name="Normal 4 2 9 4 2 3 3" xfId="23481" xr:uid="{00000000-0005-0000-0000-0000B95A0000}"/>
    <cellStyle name="Normal 4 2 9 4 2 3 4" xfId="33907" xr:uid="{00000000-0005-0000-0000-0000BA5A0000}"/>
    <cellStyle name="Normal 4 2 9 4 2 3 5" xfId="16079" xr:uid="{00000000-0005-0000-0000-0000BB5A0000}"/>
    <cellStyle name="Normal 4 2 9 4 2 4" xfId="4549" xr:uid="{00000000-0005-0000-0000-0000BC5A0000}"/>
    <cellStyle name="Normal 4 2 9 4 2 4 2" xfId="37328" xr:uid="{00000000-0005-0000-0000-0000BD5A0000}"/>
    <cellStyle name="Normal 4 2 9 4 2 4 3" xfId="22486" xr:uid="{00000000-0005-0000-0000-0000BE5A0000}"/>
    <cellStyle name="Normal 4 2 9 4 2 5" xfId="8531" xr:uid="{00000000-0005-0000-0000-0000BF5A0000}"/>
    <cellStyle name="Normal 4 2 9 4 2 5 2" xfId="39877" xr:uid="{00000000-0005-0000-0000-0000C05A0000}"/>
    <cellStyle name="Normal 4 2 9 4 2 5 3" xfId="26467" xr:uid="{00000000-0005-0000-0000-0000C15A0000}"/>
    <cellStyle name="Normal 4 2 9 4 2 6" xfId="19065" xr:uid="{00000000-0005-0000-0000-0000C25A0000}"/>
    <cellStyle name="Normal 4 2 9 4 2 7" xfId="32912" xr:uid="{00000000-0005-0000-0000-0000C35A0000}"/>
    <cellStyle name="Normal 4 2 9 4 2 8" xfId="15084" xr:uid="{00000000-0005-0000-0000-0000C45A0000}"/>
    <cellStyle name="Normal 4 2 9 4 3" xfId="1688" xr:uid="{00000000-0005-0000-0000-0000C55A0000}"/>
    <cellStyle name="Normal 4 2 9 4 3 2" xfId="2685" xr:uid="{00000000-0005-0000-0000-0000C65A0000}"/>
    <cellStyle name="Normal 4 2 9 4 3 2 2" xfId="7102" xr:uid="{00000000-0005-0000-0000-0000C75A0000}"/>
    <cellStyle name="Normal 4 2 9 4 3 2 2 2" xfId="13135" xr:uid="{00000000-0005-0000-0000-0000C85A0000}"/>
    <cellStyle name="Normal 4 2 9 4 3 2 2 2 2" xfId="44420" xr:uid="{00000000-0005-0000-0000-0000C95A0000}"/>
    <cellStyle name="Normal 4 2 9 4 3 2 2 2 3" xfId="31010" xr:uid="{00000000-0005-0000-0000-0000CA5A0000}"/>
    <cellStyle name="Normal 4 2 9 4 3 2 2 3" xfId="38448" xr:uid="{00000000-0005-0000-0000-0000CB5A0000}"/>
    <cellStyle name="Normal 4 2 9 4 3 2 2 4" xfId="25038" xr:uid="{00000000-0005-0000-0000-0000CC5A0000}"/>
    <cellStyle name="Normal 4 2 9 4 3 2 3" xfId="10088" xr:uid="{00000000-0005-0000-0000-0000CD5A0000}"/>
    <cellStyle name="Normal 4 2 9 4 3 2 3 2" xfId="41434" xr:uid="{00000000-0005-0000-0000-0000CE5A0000}"/>
    <cellStyle name="Normal 4 2 9 4 3 2 3 3" xfId="28024" xr:uid="{00000000-0005-0000-0000-0000CF5A0000}"/>
    <cellStyle name="Normal 4 2 9 4 3 2 4" xfId="20622" xr:uid="{00000000-0005-0000-0000-0000D05A0000}"/>
    <cellStyle name="Normal 4 2 9 4 3 2 5" xfId="35464" xr:uid="{00000000-0005-0000-0000-0000D15A0000}"/>
    <cellStyle name="Normal 4 2 9 4 3 2 6" xfId="17636" xr:uid="{00000000-0005-0000-0000-0000D25A0000}"/>
    <cellStyle name="Normal 4 2 9 4 3 3" xfId="6106" xr:uid="{00000000-0005-0000-0000-0000D35A0000}"/>
    <cellStyle name="Normal 4 2 9 4 3 3 2" xfId="12139" xr:uid="{00000000-0005-0000-0000-0000D45A0000}"/>
    <cellStyle name="Normal 4 2 9 4 3 3 2 2" xfId="43424" xr:uid="{00000000-0005-0000-0000-0000D55A0000}"/>
    <cellStyle name="Normal 4 2 9 4 3 3 2 3" xfId="30014" xr:uid="{00000000-0005-0000-0000-0000D65A0000}"/>
    <cellStyle name="Normal 4 2 9 4 3 3 3" xfId="24042" xr:uid="{00000000-0005-0000-0000-0000D75A0000}"/>
    <cellStyle name="Normal 4 2 9 4 3 3 4" xfId="34468" xr:uid="{00000000-0005-0000-0000-0000D85A0000}"/>
    <cellStyle name="Normal 4 2 9 4 3 3 5" xfId="16640" xr:uid="{00000000-0005-0000-0000-0000D95A0000}"/>
    <cellStyle name="Normal 4 2 9 4 3 4" xfId="4115" xr:uid="{00000000-0005-0000-0000-0000DA5A0000}"/>
    <cellStyle name="Normal 4 2 9 4 3 4 2" xfId="36894" xr:uid="{00000000-0005-0000-0000-0000DB5A0000}"/>
    <cellStyle name="Normal 4 2 9 4 3 4 3" xfId="22052" xr:uid="{00000000-0005-0000-0000-0000DC5A0000}"/>
    <cellStyle name="Normal 4 2 9 4 3 5" xfId="9092" xr:uid="{00000000-0005-0000-0000-0000DD5A0000}"/>
    <cellStyle name="Normal 4 2 9 4 3 5 2" xfId="40438" xr:uid="{00000000-0005-0000-0000-0000DE5A0000}"/>
    <cellStyle name="Normal 4 2 9 4 3 5 3" xfId="27028" xr:uid="{00000000-0005-0000-0000-0000DF5A0000}"/>
    <cellStyle name="Normal 4 2 9 4 3 6" xfId="19626" xr:uid="{00000000-0005-0000-0000-0000E05A0000}"/>
    <cellStyle name="Normal 4 2 9 4 3 7" xfId="32478" xr:uid="{00000000-0005-0000-0000-0000E15A0000}"/>
    <cellStyle name="Normal 4 2 9 4 3 8" xfId="14650" xr:uid="{00000000-0005-0000-0000-0000E25A0000}"/>
    <cellStyle name="Normal 4 2 9 4 4" xfId="2123" xr:uid="{00000000-0005-0000-0000-0000E35A0000}"/>
    <cellStyle name="Normal 4 2 9 4 4 2" xfId="6541" xr:uid="{00000000-0005-0000-0000-0000E45A0000}"/>
    <cellStyle name="Normal 4 2 9 4 4 2 2" xfId="12574" xr:uid="{00000000-0005-0000-0000-0000E55A0000}"/>
    <cellStyle name="Normal 4 2 9 4 4 2 2 2" xfId="43859" xr:uid="{00000000-0005-0000-0000-0000E65A0000}"/>
    <cellStyle name="Normal 4 2 9 4 4 2 2 3" xfId="30449" xr:uid="{00000000-0005-0000-0000-0000E75A0000}"/>
    <cellStyle name="Normal 4 2 9 4 4 2 3" xfId="37887" xr:uid="{00000000-0005-0000-0000-0000E85A0000}"/>
    <cellStyle name="Normal 4 2 9 4 4 2 4" xfId="24477" xr:uid="{00000000-0005-0000-0000-0000E95A0000}"/>
    <cellStyle name="Normal 4 2 9 4 4 3" xfId="9527" xr:uid="{00000000-0005-0000-0000-0000EA5A0000}"/>
    <cellStyle name="Normal 4 2 9 4 4 3 2" xfId="40873" xr:uid="{00000000-0005-0000-0000-0000EB5A0000}"/>
    <cellStyle name="Normal 4 2 9 4 4 3 3" xfId="27463" xr:uid="{00000000-0005-0000-0000-0000EC5A0000}"/>
    <cellStyle name="Normal 4 2 9 4 4 4" xfId="20061" xr:uid="{00000000-0005-0000-0000-0000ED5A0000}"/>
    <cellStyle name="Normal 4 2 9 4 4 5" xfId="34903" xr:uid="{00000000-0005-0000-0000-0000EE5A0000}"/>
    <cellStyle name="Normal 4 2 9 4 4 6" xfId="17075" xr:uid="{00000000-0005-0000-0000-0000EF5A0000}"/>
    <cellStyle name="Normal 4 2 9 4 5" xfId="5110" xr:uid="{00000000-0005-0000-0000-0000F05A0000}"/>
    <cellStyle name="Normal 4 2 9 4 5 2" xfId="11145" xr:uid="{00000000-0005-0000-0000-0000F15A0000}"/>
    <cellStyle name="Normal 4 2 9 4 5 2 2" xfId="42430" xr:uid="{00000000-0005-0000-0000-0000F25A0000}"/>
    <cellStyle name="Normal 4 2 9 4 5 2 3" xfId="29020" xr:uid="{00000000-0005-0000-0000-0000F35A0000}"/>
    <cellStyle name="Normal 4 2 9 4 5 3" xfId="23047" xr:uid="{00000000-0005-0000-0000-0000F45A0000}"/>
    <cellStyle name="Normal 4 2 9 4 5 4" xfId="33473" xr:uid="{00000000-0005-0000-0000-0000F55A0000}"/>
    <cellStyle name="Normal 4 2 9 4 5 5" xfId="15645" xr:uid="{00000000-0005-0000-0000-0000F65A0000}"/>
    <cellStyle name="Normal 4 2 9 4 6" xfId="3554" xr:uid="{00000000-0005-0000-0000-0000F75A0000}"/>
    <cellStyle name="Normal 4 2 9 4 6 2" xfId="36333" xr:uid="{00000000-0005-0000-0000-0000F85A0000}"/>
    <cellStyle name="Normal 4 2 9 4 6 3" xfId="21491" xr:uid="{00000000-0005-0000-0000-0000F95A0000}"/>
    <cellStyle name="Normal 4 2 9 4 7" xfId="8097" xr:uid="{00000000-0005-0000-0000-0000FA5A0000}"/>
    <cellStyle name="Normal 4 2 9 4 7 2" xfId="39443" xr:uid="{00000000-0005-0000-0000-0000FB5A0000}"/>
    <cellStyle name="Normal 4 2 9 4 7 3" xfId="26033" xr:uid="{00000000-0005-0000-0000-0000FC5A0000}"/>
    <cellStyle name="Normal 4 2 9 4 8" xfId="18631" xr:uid="{00000000-0005-0000-0000-0000FD5A0000}"/>
    <cellStyle name="Normal 4 2 9 4 9" xfId="31917" xr:uid="{00000000-0005-0000-0000-0000FE5A0000}"/>
    <cellStyle name="Normal 4 2 9 5" xfId="301" xr:uid="{00000000-0005-0000-0000-0000FF5A0000}"/>
    <cellStyle name="Normal 4 2 9 5 2" xfId="1356" xr:uid="{00000000-0005-0000-0000-0000005B0000}"/>
    <cellStyle name="Normal 4 2 9 5 2 2" xfId="5774" xr:uid="{00000000-0005-0000-0000-0000015B0000}"/>
    <cellStyle name="Normal 4 2 9 5 2 2 2" xfId="11807" xr:uid="{00000000-0005-0000-0000-0000025B0000}"/>
    <cellStyle name="Normal 4 2 9 5 2 2 2 2" xfId="43092" xr:uid="{00000000-0005-0000-0000-0000035B0000}"/>
    <cellStyle name="Normal 4 2 9 5 2 2 2 3" xfId="29682" xr:uid="{00000000-0005-0000-0000-0000045B0000}"/>
    <cellStyle name="Normal 4 2 9 5 2 2 3" xfId="37431" xr:uid="{00000000-0005-0000-0000-0000055B0000}"/>
    <cellStyle name="Normal 4 2 9 5 2 2 4" xfId="23710" xr:uid="{00000000-0005-0000-0000-0000065B0000}"/>
    <cellStyle name="Normal 4 2 9 5 2 3" xfId="8760" xr:uid="{00000000-0005-0000-0000-0000075B0000}"/>
    <cellStyle name="Normal 4 2 9 5 2 3 2" xfId="40106" xr:uid="{00000000-0005-0000-0000-0000085B0000}"/>
    <cellStyle name="Normal 4 2 9 5 2 3 3" xfId="26696" xr:uid="{00000000-0005-0000-0000-0000095B0000}"/>
    <cellStyle name="Normal 4 2 9 5 2 4" xfId="19294" xr:uid="{00000000-0005-0000-0000-00000A5B0000}"/>
    <cellStyle name="Normal 4 2 9 5 2 5" xfId="34136" xr:uid="{00000000-0005-0000-0000-00000B5B0000}"/>
    <cellStyle name="Normal 4 2 9 5 2 6" xfId="16308" xr:uid="{00000000-0005-0000-0000-00000C5B0000}"/>
    <cellStyle name="Normal 4 2 9 5 3" xfId="2353" xr:uid="{00000000-0005-0000-0000-00000D5B0000}"/>
    <cellStyle name="Normal 4 2 9 5 3 2" xfId="6770" xr:uid="{00000000-0005-0000-0000-00000E5B0000}"/>
    <cellStyle name="Normal 4 2 9 5 3 2 2" xfId="12803" xr:uid="{00000000-0005-0000-0000-00000F5B0000}"/>
    <cellStyle name="Normal 4 2 9 5 3 2 2 2" xfId="44088" xr:uid="{00000000-0005-0000-0000-0000105B0000}"/>
    <cellStyle name="Normal 4 2 9 5 3 2 2 3" xfId="30678" xr:uid="{00000000-0005-0000-0000-0000115B0000}"/>
    <cellStyle name="Normal 4 2 9 5 3 2 3" xfId="38116" xr:uid="{00000000-0005-0000-0000-0000125B0000}"/>
    <cellStyle name="Normal 4 2 9 5 3 2 4" xfId="24706" xr:uid="{00000000-0005-0000-0000-0000135B0000}"/>
    <cellStyle name="Normal 4 2 9 5 3 3" xfId="9756" xr:uid="{00000000-0005-0000-0000-0000145B0000}"/>
    <cellStyle name="Normal 4 2 9 5 3 3 2" xfId="41102" xr:uid="{00000000-0005-0000-0000-0000155B0000}"/>
    <cellStyle name="Normal 4 2 9 5 3 3 3" xfId="27692" xr:uid="{00000000-0005-0000-0000-0000165B0000}"/>
    <cellStyle name="Normal 4 2 9 5 3 4" xfId="20290" xr:uid="{00000000-0005-0000-0000-0000175B0000}"/>
    <cellStyle name="Normal 4 2 9 5 3 5" xfId="35132" xr:uid="{00000000-0005-0000-0000-0000185B0000}"/>
    <cellStyle name="Normal 4 2 9 5 3 6" xfId="17304" xr:uid="{00000000-0005-0000-0000-0000195B0000}"/>
    <cellStyle name="Normal 4 2 9 5 4" xfId="4778" xr:uid="{00000000-0005-0000-0000-00001A5B0000}"/>
    <cellStyle name="Normal 4 2 9 5 4 2" xfId="10812" xr:uid="{00000000-0005-0000-0000-00001B5B0000}"/>
    <cellStyle name="Normal 4 2 9 5 4 2 2" xfId="42099" xr:uid="{00000000-0005-0000-0000-00001C5B0000}"/>
    <cellStyle name="Normal 4 2 9 5 4 2 3" xfId="28689" xr:uid="{00000000-0005-0000-0000-00001D5B0000}"/>
    <cellStyle name="Normal 4 2 9 5 4 3" xfId="22715" xr:uid="{00000000-0005-0000-0000-00001E5B0000}"/>
    <cellStyle name="Normal 4 2 9 5 4 4" xfId="33141" xr:uid="{00000000-0005-0000-0000-00001F5B0000}"/>
    <cellStyle name="Normal 4 2 9 5 4 5" xfId="15313" xr:uid="{00000000-0005-0000-0000-0000205B0000}"/>
    <cellStyle name="Normal 4 2 9 5 5" xfId="3783" xr:uid="{00000000-0005-0000-0000-0000215B0000}"/>
    <cellStyle name="Normal 4 2 9 5 5 2" xfId="36562" xr:uid="{00000000-0005-0000-0000-0000225B0000}"/>
    <cellStyle name="Normal 4 2 9 5 5 3" xfId="21720" xr:uid="{00000000-0005-0000-0000-0000235B0000}"/>
    <cellStyle name="Normal 4 2 9 5 6" xfId="7765" xr:uid="{00000000-0005-0000-0000-0000245B0000}"/>
    <cellStyle name="Normal 4 2 9 5 6 2" xfId="39111" xr:uid="{00000000-0005-0000-0000-0000255B0000}"/>
    <cellStyle name="Normal 4 2 9 5 6 3" xfId="25701" xr:uid="{00000000-0005-0000-0000-0000265B0000}"/>
    <cellStyle name="Normal 4 2 9 5 7" xfId="18299" xr:uid="{00000000-0005-0000-0000-0000275B0000}"/>
    <cellStyle name="Normal 4 2 9 5 8" xfId="32146" xr:uid="{00000000-0005-0000-0000-0000285B0000}"/>
    <cellStyle name="Normal 4 2 9 5 9" xfId="14318" xr:uid="{00000000-0005-0000-0000-0000295B0000}"/>
    <cellStyle name="Normal 4 2 9 6" xfId="751" xr:uid="{00000000-0005-0000-0000-00002A5B0000}"/>
    <cellStyle name="Normal 4 2 9 6 2" xfId="2787" xr:uid="{00000000-0005-0000-0000-00002B5B0000}"/>
    <cellStyle name="Normal 4 2 9 6 2 2" xfId="7204" xr:uid="{00000000-0005-0000-0000-00002C5B0000}"/>
    <cellStyle name="Normal 4 2 9 6 2 2 2" xfId="13237" xr:uid="{00000000-0005-0000-0000-00002D5B0000}"/>
    <cellStyle name="Normal 4 2 9 6 2 2 2 2" xfId="44522" xr:uid="{00000000-0005-0000-0000-00002E5B0000}"/>
    <cellStyle name="Normal 4 2 9 6 2 2 2 3" xfId="31112" xr:uid="{00000000-0005-0000-0000-00002F5B0000}"/>
    <cellStyle name="Normal 4 2 9 6 2 2 3" xfId="38550" xr:uid="{00000000-0005-0000-0000-0000305B0000}"/>
    <cellStyle name="Normal 4 2 9 6 2 2 4" xfId="25140" xr:uid="{00000000-0005-0000-0000-0000315B0000}"/>
    <cellStyle name="Normal 4 2 9 6 2 3" xfId="10190" xr:uid="{00000000-0005-0000-0000-0000325B0000}"/>
    <cellStyle name="Normal 4 2 9 6 2 3 2" xfId="41536" xr:uid="{00000000-0005-0000-0000-0000335B0000}"/>
    <cellStyle name="Normal 4 2 9 6 2 3 3" xfId="28126" xr:uid="{00000000-0005-0000-0000-0000345B0000}"/>
    <cellStyle name="Normal 4 2 9 6 2 4" xfId="20724" xr:uid="{00000000-0005-0000-0000-0000355B0000}"/>
    <cellStyle name="Normal 4 2 9 6 2 5" xfId="35566" xr:uid="{00000000-0005-0000-0000-0000365B0000}"/>
    <cellStyle name="Normal 4 2 9 6 2 6" xfId="17738" xr:uid="{00000000-0005-0000-0000-0000375B0000}"/>
    <cellStyle name="Normal 4 2 9 6 3" xfId="5212" xr:uid="{00000000-0005-0000-0000-0000385B0000}"/>
    <cellStyle name="Normal 4 2 9 6 3 2" xfId="11247" xr:uid="{00000000-0005-0000-0000-0000395B0000}"/>
    <cellStyle name="Normal 4 2 9 6 3 2 2" xfId="42532" xr:uid="{00000000-0005-0000-0000-00003A5B0000}"/>
    <cellStyle name="Normal 4 2 9 6 3 2 3" xfId="29122" xr:uid="{00000000-0005-0000-0000-00003B5B0000}"/>
    <cellStyle name="Normal 4 2 9 6 3 3" xfId="23149" xr:uid="{00000000-0005-0000-0000-00003C5B0000}"/>
    <cellStyle name="Normal 4 2 9 6 3 4" xfId="33575" xr:uid="{00000000-0005-0000-0000-00003D5B0000}"/>
    <cellStyle name="Normal 4 2 9 6 3 5" xfId="15747" xr:uid="{00000000-0005-0000-0000-00003E5B0000}"/>
    <cellStyle name="Normal 4 2 9 6 4" xfId="4217" xr:uid="{00000000-0005-0000-0000-00003F5B0000}"/>
    <cellStyle name="Normal 4 2 9 6 4 2" xfId="36996" xr:uid="{00000000-0005-0000-0000-0000405B0000}"/>
    <cellStyle name="Normal 4 2 9 6 4 3" xfId="22154" xr:uid="{00000000-0005-0000-0000-0000415B0000}"/>
    <cellStyle name="Normal 4 2 9 6 5" xfId="8199" xr:uid="{00000000-0005-0000-0000-0000425B0000}"/>
    <cellStyle name="Normal 4 2 9 6 5 2" xfId="39545" xr:uid="{00000000-0005-0000-0000-0000435B0000}"/>
    <cellStyle name="Normal 4 2 9 6 5 3" xfId="26135" xr:uid="{00000000-0005-0000-0000-0000445B0000}"/>
    <cellStyle name="Normal 4 2 9 6 6" xfId="18733" xr:uid="{00000000-0005-0000-0000-0000455B0000}"/>
    <cellStyle name="Normal 4 2 9 6 7" xfId="32580" xr:uid="{00000000-0005-0000-0000-0000465B0000}"/>
    <cellStyle name="Normal 4 2 9 6 8" xfId="14752" xr:uid="{00000000-0005-0000-0000-0000475B0000}"/>
    <cellStyle name="Normal 4 2 9 7" xfId="1254" xr:uid="{00000000-0005-0000-0000-0000485B0000}"/>
    <cellStyle name="Normal 4 2 9 7 2" xfId="2251" xr:uid="{00000000-0005-0000-0000-0000495B0000}"/>
    <cellStyle name="Normal 4 2 9 7 2 2" xfId="6668" xr:uid="{00000000-0005-0000-0000-00004A5B0000}"/>
    <cellStyle name="Normal 4 2 9 7 2 2 2" xfId="12701" xr:uid="{00000000-0005-0000-0000-00004B5B0000}"/>
    <cellStyle name="Normal 4 2 9 7 2 2 2 2" xfId="43986" xr:uid="{00000000-0005-0000-0000-00004C5B0000}"/>
    <cellStyle name="Normal 4 2 9 7 2 2 2 3" xfId="30576" xr:uid="{00000000-0005-0000-0000-00004D5B0000}"/>
    <cellStyle name="Normal 4 2 9 7 2 2 3" xfId="38014" xr:uid="{00000000-0005-0000-0000-00004E5B0000}"/>
    <cellStyle name="Normal 4 2 9 7 2 2 4" xfId="24604" xr:uid="{00000000-0005-0000-0000-00004F5B0000}"/>
    <cellStyle name="Normal 4 2 9 7 2 3" xfId="9654" xr:uid="{00000000-0005-0000-0000-0000505B0000}"/>
    <cellStyle name="Normal 4 2 9 7 2 3 2" xfId="41000" xr:uid="{00000000-0005-0000-0000-0000515B0000}"/>
    <cellStyle name="Normal 4 2 9 7 2 3 3" xfId="27590" xr:uid="{00000000-0005-0000-0000-0000525B0000}"/>
    <cellStyle name="Normal 4 2 9 7 2 4" xfId="20188" xr:uid="{00000000-0005-0000-0000-0000535B0000}"/>
    <cellStyle name="Normal 4 2 9 7 2 5" xfId="35030" xr:uid="{00000000-0005-0000-0000-0000545B0000}"/>
    <cellStyle name="Normal 4 2 9 7 2 6" xfId="17202" xr:uid="{00000000-0005-0000-0000-0000555B0000}"/>
    <cellStyle name="Normal 4 2 9 7 3" xfId="5672" xr:uid="{00000000-0005-0000-0000-0000565B0000}"/>
    <cellStyle name="Normal 4 2 9 7 3 2" xfId="11705" xr:uid="{00000000-0005-0000-0000-0000575B0000}"/>
    <cellStyle name="Normal 4 2 9 7 3 2 2" xfId="42990" xr:uid="{00000000-0005-0000-0000-0000585B0000}"/>
    <cellStyle name="Normal 4 2 9 7 3 2 3" xfId="29580" xr:uid="{00000000-0005-0000-0000-0000595B0000}"/>
    <cellStyle name="Normal 4 2 9 7 3 3" xfId="23608" xr:uid="{00000000-0005-0000-0000-00005A5B0000}"/>
    <cellStyle name="Normal 4 2 9 7 3 4" xfId="34034" xr:uid="{00000000-0005-0000-0000-00005B5B0000}"/>
    <cellStyle name="Normal 4 2 9 7 3 5" xfId="16206" xr:uid="{00000000-0005-0000-0000-00005C5B0000}"/>
    <cellStyle name="Normal 4 2 9 7 4" xfId="3681" xr:uid="{00000000-0005-0000-0000-00005D5B0000}"/>
    <cellStyle name="Normal 4 2 9 7 4 2" xfId="36460" xr:uid="{00000000-0005-0000-0000-00005E5B0000}"/>
    <cellStyle name="Normal 4 2 9 7 4 3" xfId="21618" xr:uid="{00000000-0005-0000-0000-00005F5B0000}"/>
    <cellStyle name="Normal 4 2 9 7 5" xfId="8658" xr:uid="{00000000-0005-0000-0000-0000605B0000}"/>
    <cellStyle name="Normal 4 2 9 7 5 2" xfId="40004" xr:uid="{00000000-0005-0000-0000-0000615B0000}"/>
    <cellStyle name="Normal 4 2 9 7 5 3" xfId="26594" xr:uid="{00000000-0005-0000-0000-0000625B0000}"/>
    <cellStyle name="Normal 4 2 9 7 6" xfId="19192" xr:uid="{00000000-0005-0000-0000-0000635B0000}"/>
    <cellStyle name="Normal 4 2 9 7 7" xfId="32044" xr:uid="{00000000-0005-0000-0000-0000645B0000}"/>
    <cellStyle name="Normal 4 2 9 7 8" xfId="14216" xr:uid="{00000000-0005-0000-0000-0000655B0000}"/>
    <cellStyle name="Normal 4 2 9 8" xfId="1791" xr:uid="{00000000-0005-0000-0000-0000665B0000}"/>
    <cellStyle name="Normal 4 2 9 8 2" xfId="6209" xr:uid="{00000000-0005-0000-0000-0000675B0000}"/>
    <cellStyle name="Normal 4 2 9 8 2 2" xfId="12242" xr:uid="{00000000-0005-0000-0000-0000685B0000}"/>
    <cellStyle name="Normal 4 2 9 8 2 2 2" xfId="43527" xr:uid="{00000000-0005-0000-0000-0000695B0000}"/>
    <cellStyle name="Normal 4 2 9 8 2 2 3" xfId="30117" xr:uid="{00000000-0005-0000-0000-00006A5B0000}"/>
    <cellStyle name="Normal 4 2 9 8 2 3" xfId="37555" xr:uid="{00000000-0005-0000-0000-00006B5B0000}"/>
    <cellStyle name="Normal 4 2 9 8 2 4" xfId="24145" xr:uid="{00000000-0005-0000-0000-00006C5B0000}"/>
    <cellStyle name="Normal 4 2 9 8 3" xfId="9195" xr:uid="{00000000-0005-0000-0000-00006D5B0000}"/>
    <cellStyle name="Normal 4 2 9 8 3 2" xfId="40541" xr:uid="{00000000-0005-0000-0000-00006E5B0000}"/>
    <cellStyle name="Normal 4 2 9 8 3 3" xfId="27131" xr:uid="{00000000-0005-0000-0000-00006F5B0000}"/>
    <cellStyle name="Normal 4 2 9 8 4" xfId="19729" xr:uid="{00000000-0005-0000-0000-0000705B0000}"/>
    <cellStyle name="Normal 4 2 9 8 5" xfId="34571" xr:uid="{00000000-0005-0000-0000-0000715B0000}"/>
    <cellStyle name="Normal 4 2 9 8 6" xfId="16743" xr:uid="{00000000-0005-0000-0000-0000725B0000}"/>
    <cellStyle name="Normal 4 2 9 9" xfId="4676" xr:uid="{00000000-0005-0000-0000-0000735B0000}"/>
    <cellStyle name="Normal 4 2 9 9 2" xfId="10710" xr:uid="{00000000-0005-0000-0000-0000745B0000}"/>
    <cellStyle name="Normal 4 2 9 9 2 2" xfId="41997" xr:uid="{00000000-0005-0000-0000-0000755B0000}"/>
    <cellStyle name="Normal 4 2 9 9 2 3" xfId="28587" xr:uid="{00000000-0005-0000-0000-0000765B0000}"/>
    <cellStyle name="Normal 4 2 9 9 3" xfId="22613" xr:uid="{00000000-0005-0000-0000-0000775B0000}"/>
    <cellStyle name="Normal 4 2 9 9 4" xfId="33039" xr:uid="{00000000-0005-0000-0000-0000785B0000}"/>
    <cellStyle name="Normal 4 2 9 9 5" xfId="15211" xr:uid="{00000000-0005-0000-0000-0000795B0000}"/>
    <cellStyle name="Normal 4 20" xfId="3143" xr:uid="{00000000-0005-0000-0000-00007A5B0000}"/>
    <cellStyle name="Normal 4 20 2" xfId="10548" xr:uid="{00000000-0005-0000-0000-00007B5B0000}"/>
    <cellStyle name="Normal 4 20 3" xfId="35922" xr:uid="{00000000-0005-0000-0000-00007C5B0000}"/>
    <cellStyle name="Normal 4 20 4" xfId="21080" xr:uid="{00000000-0005-0000-0000-00007D5B0000}"/>
    <cellStyle name="Normal 4 21" xfId="7560" xr:uid="{00000000-0005-0000-0000-00007E5B0000}"/>
    <cellStyle name="Normal 4 21 2" xfId="38906" xr:uid="{00000000-0005-0000-0000-00007F5B0000}"/>
    <cellStyle name="Normal 4 21 3" xfId="25496" xr:uid="{00000000-0005-0000-0000-0000805B0000}"/>
    <cellStyle name="Normal 4 22" xfId="18094" xr:uid="{00000000-0005-0000-0000-0000815B0000}"/>
    <cellStyle name="Normal 4 23" xfId="31506" xr:uid="{00000000-0005-0000-0000-0000825B0000}"/>
    <cellStyle name="Normal 4 24" xfId="13678" xr:uid="{00000000-0005-0000-0000-0000835B0000}"/>
    <cellStyle name="Normal 4 25" xfId="44916" xr:uid="{7388E1A8-5870-46CC-84B0-70E8680B9530}"/>
    <cellStyle name="Normal 4 3" xfId="99" xr:uid="{00000000-0005-0000-0000-0000845B0000}"/>
    <cellStyle name="Normal 4 3 10" xfId="550" xr:uid="{00000000-0005-0000-0000-0000855B0000}"/>
    <cellStyle name="Normal 4 3 10 10" xfId="13990" xr:uid="{00000000-0005-0000-0000-0000865B0000}"/>
    <cellStyle name="Normal 4 3 10 2" xfId="984" xr:uid="{00000000-0005-0000-0000-0000875B0000}"/>
    <cellStyle name="Normal 4 3 10 2 2" xfId="3020" xr:uid="{00000000-0005-0000-0000-0000885B0000}"/>
    <cellStyle name="Normal 4 3 10 2 2 2" xfId="7437" xr:uid="{00000000-0005-0000-0000-0000895B0000}"/>
    <cellStyle name="Normal 4 3 10 2 2 2 2" xfId="13470" xr:uid="{00000000-0005-0000-0000-00008A5B0000}"/>
    <cellStyle name="Normal 4 3 10 2 2 2 2 2" xfId="44755" xr:uid="{00000000-0005-0000-0000-00008B5B0000}"/>
    <cellStyle name="Normal 4 3 10 2 2 2 2 3" xfId="31345" xr:uid="{00000000-0005-0000-0000-00008C5B0000}"/>
    <cellStyle name="Normal 4 3 10 2 2 2 3" xfId="38783" xr:uid="{00000000-0005-0000-0000-00008D5B0000}"/>
    <cellStyle name="Normal 4 3 10 2 2 2 4" xfId="25373" xr:uid="{00000000-0005-0000-0000-00008E5B0000}"/>
    <cellStyle name="Normal 4 3 10 2 2 3" xfId="10423" xr:uid="{00000000-0005-0000-0000-00008F5B0000}"/>
    <cellStyle name="Normal 4 3 10 2 2 3 2" xfId="41769" xr:uid="{00000000-0005-0000-0000-0000905B0000}"/>
    <cellStyle name="Normal 4 3 10 2 2 3 3" xfId="28359" xr:uid="{00000000-0005-0000-0000-0000915B0000}"/>
    <cellStyle name="Normal 4 3 10 2 2 4" xfId="20957" xr:uid="{00000000-0005-0000-0000-0000925B0000}"/>
    <cellStyle name="Normal 4 3 10 2 2 5" xfId="35799" xr:uid="{00000000-0005-0000-0000-0000935B0000}"/>
    <cellStyle name="Normal 4 3 10 2 2 6" xfId="17971" xr:uid="{00000000-0005-0000-0000-0000945B0000}"/>
    <cellStyle name="Normal 4 3 10 2 3" xfId="5445" xr:uid="{00000000-0005-0000-0000-0000955B0000}"/>
    <cellStyle name="Normal 4 3 10 2 3 2" xfId="11479" xr:uid="{00000000-0005-0000-0000-0000965B0000}"/>
    <cellStyle name="Normal 4 3 10 2 3 2 2" xfId="42764" xr:uid="{00000000-0005-0000-0000-0000975B0000}"/>
    <cellStyle name="Normal 4 3 10 2 3 2 3" xfId="29354" xr:uid="{00000000-0005-0000-0000-0000985B0000}"/>
    <cellStyle name="Normal 4 3 10 2 3 3" xfId="23382" xr:uid="{00000000-0005-0000-0000-0000995B0000}"/>
    <cellStyle name="Normal 4 3 10 2 3 4" xfId="33808" xr:uid="{00000000-0005-0000-0000-00009A5B0000}"/>
    <cellStyle name="Normal 4 3 10 2 3 5" xfId="15980" xr:uid="{00000000-0005-0000-0000-00009B5B0000}"/>
    <cellStyle name="Normal 4 3 10 2 4" xfId="4450" xr:uid="{00000000-0005-0000-0000-00009C5B0000}"/>
    <cellStyle name="Normal 4 3 10 2 4 2" xfId="37229" xr:uid="{00000000-0005-0000-0000-00009D5B0000}"/>
    <cellStyle name="Normal 4 3 10 2 4 3" xfId="22387" xr:uid="{00000000-0005-0000-0000-00009E5B0000}"/>
    <cellStyle name="Normal 4 3 10 2 5" xfId="8432" xr:uid="{00000000-0005-0000-0000-00009F5B0000}"/>
    <cellStyle name="Normal 4 3 10 2 5 2" xfId="39778" xr:uid="{00000000-0005-0000-0000-0000A05B0000}"/>
    <cellStyle name="Normal 4 3 10 2 5 3" xfId="26368" xr:uid="{00000000-0005-0000-0000-0000A15B0000}"/>
    <cellStyle name="Normal 4 3 10 2 6" xfId="18966" xr:uid="{00000000-0005-0000-0000-0000A25B0000}"/>
    <cellStyle name="Normal 4 3 10 2 7" xfId="32813" xr:uid="{00000000-0005-0000-0000-0000A35B0000}"/>
    <cellStyle name="Normal 4 3 10 2 8" xfId="14985" xr:uid="{00000000-0005-0000-0000-0000A45B0000}"/>
    <cellStyle name="Normal 4 3 10 3" xfId="1589" xr:uid="{00000000-0005-0000-0000-0000A55B0000}"/>
    <cellStyle name="Normal 4 3 10 3 2" xfId="2586" xr:uid="{00000000-0005-0000-0000-0000A65B0000}"/>
    <cellStyle name="Normal 4 3 10 3 2 2" xfId="7003" xr:uid="{00000000-0005-0000-0000-0000A75B0000}"/>
    <cellStyle name="Normal 4 3 10 3 2 2 2" xfId="13036" xr:uid="{00000000-0005-0000-0000-0000A85B0000}"/>
    <cellStyle name="Normal 4 3 10 3 2 2 2 2" xfId="44321" xr:uid="{00000000-0005-0000-0000-0000A95B0000}"/>
    <cellStyle name="Normal 4 3 10 3 2 2 2 3" xfId="30911" xr:uid="{00000000-0005-0000-0000-0000AA5B0000}"/>
    <cellStyle name="Normal 4 3 10 3 2 2 3" xfId="38349" xr:uid="{00000000-0005-0000-0000-0000AB5B0000}"/>
    <cellStyle name="Normal 4 3 10 3 2 2 4" xfId="24939" xr:uid="{00000000-0005-0000-0000-0000AC5B0000}"/>
    <cellStyle name="Normal 4 3 10 3 2 3" xfId="9989" xr:uid="{00000000-0005-0000-0000-0000AD5B0000}"/>
    <cellStyle name="Normal 4 3 10 3 2 3 2" xfId="41335" xr:uid="{00000000-0005-0000-0000-0000AE5B0000}"/>
    <cellStyle name="Normal 4 3 10 3 2 3 3" xfId="27925" xr:uid="{00000000-0005-0000-0000-0000AF5B0000}"/>
    <cellStyle name="Normal 4 3 10 3 2 4" xfId="20523" xr:uid="{00000000-0005-0000-0000-0000B05B0000}"/>
    <cellStyle name="Normal 4 3 10 3 2 5" xfId="35365" xr:uid="{00000000-0005-0000-0000-0000B15B0000}"/>
    <cellStyle name="Normal 4 3 10 3 2 6" xfId="17537" xr:uid="{00000000-0005-0000-0000-0000B25B0000}"/>
    <cellStyle name="Normal 4 3 10 3 3" xfId="6007" xr:uid="{00000000-0005-0000-0000-0000B35B0000}"/>
    <cellStyle name="Normal 4 3 10 3 3 2" xfId="12040" xr:uid="{00000000-0005-0000-0000-0000B45B0000}"/>
    <cellStyle name="Normal 4 3 10 3 3 2 2" xfId="43325" xr:uid="{00000000-0005-0000-0000-0000B55B0000}"/>
    <cellStyle name="Normal 4 3 10 3 3 2 3" xfId="29915" xr:uid="{00000000-0005-0000-0000-0000B65B0000}"/>
    <cellStyle name="Normal 4 3 10 3 3 3" xfId="23943" xr:uid="{00000000-0005-0000-0000-0000B75B0000}"/>
    <cellStyle name="Normal 4 3 10 3 3 4" xfId="34369" xr:uid="{00000000-0005-0000-0000-0000B85B0000}"/>
    <cellStyle name="Normal 4 3 10 3 3 5" xfId="16541" xr:uid="{00000000-0005-0000-0000-0000B95B0000}"/>
    <cellStyle name="Normal 4 3 10 3 4" xfId="4016" xr:uid="{00000000-0005-0000-0000-0000BA5B0000}"/>
    <cellStyle name="Normal 4 3 10 3 4 2" xfId="36795" xr:uid="{00000000-0005-0000-0000-0000BB5B0000}"/>
    <cellStyle name="Normal 4 3 10 3 4 3" xfId="21953" xr:uid="{00000000-0005-0000-0000-0000BC5B0000}"/>
    <cellStyle name="Normal 4 3 10 3 5" xfId="8993" xr:uid="{00000000-0005-0000-0000-0000BD5B0000}"/>
    <cellStyle name="Normal 4 3 10 3 5 2" xfId="40339" xr:uid="{00000000-0005-0000-0000-0000BE5B0000}"/>
    <cellStyle name="Normal 4 3 10 3 5 3" xfId="26929" xr:uid="{00000000-0005-0000-0000-0000BF5B0000}"/>
    <cellStyle name="Normal 4 3 10 3 6" xfId="19527" xr:uid="{00000000-0005-0000-0000-0000C05B0000}"/>
    <cellStyle name="Normal 4 3 10 3 7" xfId="32379" xr:uid="{00000000-0005-0000-0000-0000C15B0000}"/>
    <cellStyle name="Normal 4 3 10 3 8" xfId="14551" xr:uid="{00000000-0005-0000-0000-0000C25B0000}"/>
    <cellStyle name="Normal 4 3 10 4" xfId="2024" xr:uid="{00000000-0005-0000-0000-0000C35B0000}"/>
    <cellStyle name="Normal 4 3 10 4 2" xfId="6442" xr:uid="{00000000-0005-0000-0000-0000C45B0000}"/>
    <cellStyle name="Normal 4 3 10 4 2 2" xfId="12475" xr:uid="{00000000-0005-0000-0000-0000C55B0000}"/>
    <cellStyle name="Normal 4 3 10 4 2 2 2" xfId="43760" xr:uid="{00000000-0005-0000-0000-0000C65B0000}"/>
    <cellStyle name="Normal 4 3 10 4 2 2 3" xfId="30350" xr:uid="{00000000-0005-0000-0000-0000C75B0000}"/>
    <cellStyle name="Normal 4 3 10 4 2 3" xfId="37788" xr:uid="{00000000-0005-0000-0000-0000C85B0000}"/>
    <cellStyle name="Normal 4 3 10 4 2 4" xfId="24378" xr:uid="{00000000-0005-0000-0000-0000C95B0000}"/>
    <cellStyle name="Normal 4 3 10 4 3" xfId="9428" xr:uid="{00000000-0005-0000-0000-0000CA5B0000}"/>
    <cellStyle name="Normal 4 3 10 4 3 2" xfId="40774" xr:uid="{00000000-0005-0000-0000-0000CB5B0000}"/>
    <cellStyle name="Normal 4 3 10 4 3 3" xfId="27364" xr:uid="{00000000-0005-0000-0000-0000CC5B0000}"/>
    <cellStyle name="Normal 4 3 10 4 4" xfId="19962" xr:uid="{00000000-0005-0000-0000-0000CD5B0000}"/>
    <cellStyle name="Normal 4 3 10 4 5" xfId="34804" xr:uid="{00000000-0005-0000-0000-0000CE5B0000}"/>
    <cellStyle name="Normal 4 3 10 4 6" xfId="16976" xr:uid="{00000000-0005-0000-0000-0000CF5B0000}"/>
    <cellStyle name="Normal 4 3 10 5" xfId="5011" xr:uid="{00000000-0005-0000-0000-0000D05B0000}"/>
    <cellStyle name="Normal 4 3 10 5 2" xfId="11046" xr:uid="{00000000-0005-0000-0000-0000D15B0000}"/>
    <cellStyle name="Normal 4 3 10 5 2 2" xfId="42331" xr:uid="{00000000-0005-0000-0000-0000D25B0000}"/>
    <cellStyle name="Normal 4 3 10 5 2 3" xfId="28921" xr:uid="{00000000-0005-0000-0000-0000D35B0000}"/>
    <cellStyle name="Normal 4 3 10 5 3" xfId="22948" xr:uid="{00000000-0005-0000-0000-0000D45B0000}"/>
    <cellStyle name="Normal 4 3 10 5 4" xfId="33374" xr:uid="{00000000-0005-0000-0000-0000D55B0000}"/>
    <cellStyle name="Normal 4 3 10 5 5" xfId="15546" xr:uid="{00000000-0005-0000-0000-0000D65B0000}"/>
    <cellStyle name="Normal 4 3 10 6" xfId="3455" xr:uid="{00000000-0005-0000-0000-0000D75B0000}"/>
    <cellStyle name="Normal 4 3 10 6 2" xfId="36234" xr:uid="{00000000-0005-0000-0000-0000D85B0000}"/>
    <cellStyle name="Normal 4 3 10 6 3" xfId="21392" xr:uid="{00000000-0005-0000-0000-0000D95B0000}"/>
    <cellStyle name="Normal 4 3 10 7" xfId="7998" xr:uid="{00000000-0005-0000-0000-0000DA5B0000}"/>
    <cellStyle name="Normal 4 3 10 7 2" xfId="39344" xr:uid="{00000000-0005-0000-0000-0000DB5B0000}"/>
    <cellStyle name="Normal 4 3 10 7 3" xfId="25934" xr:uid="{00000000-0005-0000-0000-0000DC5B0000}"/>
    <cellStyle name="Normal 4 3 10 8" xfId="18532" xr:uid="{00000000-0005-0000-0000-0000DD5B0000}"/>
    <cellStyle name="Normal 4 3 10 9" xfId="31818" xr:uid="{00000000-0005-0000-0000-0000DE5B0000}"/>
    <cellStyle name="Normal 4 3 11" xfId="224" xr:uid="{00000000-0005-0000-0000-0000DF5B0000}"/>
    <cellStyle name="Normal 4 3 11 2" xfId="1279" xr:uid="{00000000-0005-0000-0000-0000E05B0000}"/>
    <cellStyle name="Normal 4 3 11 2 2" xfId="5697" xr:uid="{00000000-0005-0000-0000-0000E15B0000}"/>
    <cellStyle name="Normal 4 3 11 2 2 2" xfId="11730" xr:uid="{00000000-0005-0000-0000-0000E25B0000}"/>
    <cellStyle name="Normal 4 3 11 2 2 2 2" xfId="43015" xr:uid="{00000000-0005-0000-0000-0000E35B0000}"/>
    <cellStyle name="Normal 4 3 11 2 2 2 3" xfId="29605" xr:uid="{00000000-0005-0000-0000-0000E45B0000}"/>
    <cellStyle name="Normal 4 3 11 2 2 3" xfId="37354" xr:uid="{00000000-0005-0000-0000-0000E55B0000}"/>
    <cellStyle name="Normal 4 3 11 2 2 4" xfId="23633" xr:uid="{00000000-0005-0000-0000-0000E65B0000}"/>
    <cellStyle name="Normal 4 3 11 2 3" xfId="8683" xr:uid="{00000000-0005-0000-0000-0000E75B0000}"/>
    <cellStyle name="Normal 4 3 11 2 3 2" xfId="40029" xr:uid="{00000000-0005-0000-0000-0000E85B0000}"/>
    <cellStyle name="Normal 4 3 11 2 3 3" xfId="26619" xr:uid="{00000000-0005-0000-0000-0000E95B0000}"/>
    <cellStyle name="Normal 4 3 11 2 4" xfId="19217" xr:uid="{00000000-0005-0000-0000-0000EA5B0000}"/>
    <cellStyle name="Normal 4 3 11 2 5" xfId="34059" xr:uid="{00000000-0005-0000-0000-0000EB5B0000}"/>
    <cellStyle name="Normal 4 3 11 2 6" xfId="16231" xr:uid="{00000000-0005-0000-0000-0000EC5B0000}"/>
    <cellStyle name="Normal 4 3 11 3" xfId="2276" xr:uid="{00000000-0005-0000-0000-0000ED5B0000}"/>
    <cellStyle name="Normal 4 3 11 3 2" xfId="6693" xr:uid="{00000000-0005-0000-0000-0000EE5B0000}"/>
    <cellStyle name="Normal 4 3 11 3 2 2" xfId="12726" xr:uid="{00000000-0005-0000-0000-0000EF5B0000}"/>
    <cellStyle name="Normal 4 3 11 3 2 2 2" xfId="44011" xr:uid="{00000000-0005-0000-0000-0000F05B0000}"/>
    <cellStyle name="Normal 4 3 11 3 2 2 3" xfId="30601" xr:uid="{00000000-0005-0000-0000-0000F15B0000}"/>
    <cellStyle name="Normal 4 3 11 3 2 3" xfId="38039" xr:uid="{00000000-0005-0000-0000-0000F25B0000}"/>
    <cellStyle name="Normal 4 3 11 3 2 4" xfId="24629" xr:uid="{00000000-0005-0000-0000-0000F35B0000}"/>
    <cellStyle name="Normal 4 3 11 3 3" xfId="9679" xr:uid="{00000000-0005-0000-0000-0000F45B0000}"/>
    <cellStyle name="Normal 4 3 11 3 3 2" xfId="41025" xr:uid="{00000000-0005-0000-0000-0000F55B0000}"/>
    <cellStyle name="Normal 4 3 11 3 3 3" xfId="27615" xr:uid="{00000000-0005-0000-0000-0000F65B0000}"/>
    <cellStyle name="Normal 4 3 11 3 4" xfId="20213" xr:uid="{00000000-0005-0000-0000-0000F75B0000}"/>
    <cellStyle name="Normal 4 3 11 3 5" xfId="35055" xr:uid="{00000000-0005-0000-0000-0000F85B0000}"/>
    <cellStyle name="Normal 4 3 11 3 6" xfId="17227" xr:uid="{00000000-0005-0000-0000-0000F95B0000}"/>
    <cellStyle name="Normal 4 3 11 4" xfId="4701" xr:uid="{00000000-0005-0000-0000-0000FA5B0000}"/>
    <cellStyle name="Normal 4 3 11 4 2" xfId="10735" xr:uid="{00000000-0005-0000-0000-0000FB5B0000}"/>
    <cellStyle name="Normal 4 3 11 4 2 2" xfId="42022" xr:uid="{00000000-0005-0000-0000-0000FC5B0000}"/>
    <cellStyle name="Normal 4 3 11 4 2 3" xfId="28612" xr:uid="{00000000-0005-0000-0000-0000FD5B0000}"/>
    <cellStyle name="Normal 4 3 11 4 3" xfId="22638" xr:uid="{00000000-0005-0000-0000-0000FE5B0000}"/>
    <cellStyle name="Normal 4 3 11 4 4" xfId="33064" xr:uid="{00000000-0005-0000-0000-0000FF5B0000}"/>
    <cellStyle name="Normal 4 3 11 4 5" xfId="15236" xr:uid="{00000000-0005-0000-0000-0000005C0000}"/>
    <cellStyle name="Normal 4 3 11 5" xfId="3706" xr:uid="{00000000-0005-0000-0000-0000015C0000}"/>
    <cellStyle name="Normal 4 3 11 5 2" xfId="36485" xr:uid="{00000000-0005-0000-0000-0000025C0000}"/>
    <cellStyle name="Normal 4 3 11 5 3" xfId="21643" xr:uid="{00000000-0005-0000-0000-0000035C0000}"/>
    <cellStyle name="Normal 4 3 11 6" xfId="7688" xr:uid="{00000000-0005-0000-0000-0000045C0000}"/>
    <cellStyle name="Normal 4 3 11 6 2" xfId="39034" xr:uid="{00000000-0005-0000-0000-0000055C0000}"/>
    <cellStyle name="Normal 4 3 11 6 3" xfId="25624" xr:uid="{00000000-0005-0000-0000-0000065C0000}"/>
    <cellStyle name="Normal 4 3 11 7" xfId="18222" xr:uid="{00000000-0005-0000-0000-0000075C0000}"/>
    <cellStyle name="Normal 4 3 11 8" xfId="32069" xr:uid="{00000000-0005-0000-0000-0000085C0000}"/>
    <cellStyle name="Normal 4 3 11 9" xfId="14241" xr:uid="{00000000-0005-0000-0000-0000095C0000}"/>
    <cellStyle name="Normal 4 3 12" xfId="674" xr:uid="{00000000-0005-0000-0000-00000A5C0000}"/>
    <cellStyle name="Normal 4 3 12 2" xfId="2710" xr:uid="{00000000-0005-0000-0000-00000B5C0000}"/>
    <cellStyle name="Normal 4 3 12 2 2" xfId="7127" xr:uid="{00000000-0005-0000-0000-00000C5C0000}"/>
    <cellStyle name="Normal 4 3 12 2 2 2" xfId="13160" xr:uid="{00000000-0005-0000-0000-00000D5C0000}"/>
    <cellStyle name="Normal 4 3 12 2 2 2 2" xfId="44445" xr:uid="{00000000-0005-0000-0000-00000E5C0000}"/>
    <cellStyle name="Normal 4 3 12 2 2 2 3" xfId="31035" xr:uid="{00000000-0005-0000-0000-00000F5C0000}"/>
    <cellStyle name="Normal 4 3 12 2 2 3" xfId="38473" xr:uid="{00000000-0005-0000-0000-0000105C0000}"/>
    <cellStyle name="Normal 4 3 12 2 2 4" xfId="25063" xr:uid="{00000000-0005-0000-0000-0000115C0000}"/>
    <cellStyle name="Normal 4 3 12 2 3" xfId="10113" xr:uid="{00000000-0005-0000-0000-0000125C0000}"/>
    <cellStyle name="Normal 4 3 12 2 3 2" xfId="41459" xr:uid="{00000000-0005-0000-0000-0000135C0000}"/>
    <cellStyle name="Normal 4 3 12 2 3 3" xfId="28049" xr:uid="{00000000-0005-0000-0000-0000145C0000}"/>
    <cellStyle name="Normal 4 3 12 2 4" xfId="20647" xr:uid="{00000000-0005-0000-0000-0000155C0000}"/>
    <cellStyle name="Normal 4 3 12 2 5" xfId="35489" xr:uid="{00000000-0005-0000-0000-0000165C0000}"/>
    <cellStyle name="Normal 4 3 12 2 6" xfId="17661" xr:uid="{00000000-0005-0000-0000-0000175C0000}"/>
    <cellStyle name="Normal 4 3 12 3" xfId="5135" xr:uid="{00000000-0005-0000-0000-0000185C0000}"/>
    <cellStyle name="Normal 4 3 12 3 2" xfId="11170" xr:uid="{00000000-0005-0000-0000-0000195C0000}"/>
    <cellStyle name="Normal 4 3 12 3 2 2" xfId="42455" xr:uid="{00000000-0005-0000-0000-00001A5C0000}"/>
    <cellStyle name="Normal 4 3 12 3 2 3" xfId="29045" xr:uid="{00000000-0005-0000-0000-00001B5C0000}"/>
    <cellStyle name="Normal 4 3 12 3 3" xfId="23072" xr:uid="{00000000-0005-0000-0000-00001C5C0000}"/>
    <cellStyle name="Normal 4 3 12 3 4" xfId="33498" xr:uid="{00000000-0005-0000-0000-00001D5C0000}"/>
    <cellStyle name="Normal 4 3 12 3 5" xfId="15670" xr:uid="{00000000-0005-0000-0000-00001E5C0000}"/>
    <cellStyle name="Normal 4 3 12 4" xfId="4140" xr:uid="{00000000-0005-0000-0000-00001F5C0000}"/>
    <cellStyle name="Normal 4 3 12 4 2" xfId="36919" xr:uid="{00000000-0005-0000-0000-0000205C0000}"/>
    <cellStyle name="Normal 4 3 12 4 3" xfId="22077" xr:uid="{00000000-0005-0000-0000-0000215C0000}"/>
    <cellStyle name="Normal 4 3 12 5" xfId="8122" xr:uid="{00000000-0005-0000-0000-0000225C0000}"/>
    <cellStyle name="Normal 4 3 12 5 2" xfId="39468" xr:uid="{00000000-0005-0000-0000-0000235C0000}"/>
    <cellStyle name="Normal 4 3 12 5 3" xfId="26058" xr:uid="{00000000-0005-0000-0000-0000245C0000}"/>
    <cellStyle name="Normal 4 3 12 6" xfId="18656" xr:uid="{00000000-0005-0000-0000-0000255C0000}"/>
    <cellStyle name="Normal 4 3 12 7" xfId="32503" xr:uid="{00000000-0005-0000-0000-0000265C0000}"/>
    <cellStyle name="Normal 4 3 12 8" xfId="14675" xr:uid="{00000000-0005-0000-0000-0000275C0000}"/>
    <cellStyle name="Normal 4 3 13" xfId="1155" xr:uid="{00000000-0005-0000-0000-0000285C0000}"/>
    <cellStyle name="Normal 4 3 13 2" xfId="2152" xr:uid="{00000000-0005-0000-0000-0000295C0000}"/>
    <cellStyle name="Normal 4 3 13 2 2" xfId="6569" xr:uid="{00000000-0005-0000-0000-00002A5C0000}"/>
    <cellStyle name="Normal 4 3 13 2 2 2" xfId="12602" xr:uid="{00000000-0005-0000-0000-00002B5C0000}"/>
    <cellStyle name="Normal 4 3 13 2 2 2 2" xfId="43887" xr:uid="{00000000-0005-0000-0000-00002C5C0000}"/>
    <cellStyle name="Normal 4 3 13 2 2 2 3" xfId="30477" xr:uid="{00000000-0005-0000-0000-00002D5C0000}"/>
    <cellStyle name="Normal 4 3 13 2 2 3" xfId="37915" xr:uid="{00000000-0005-0000-0000-00002E5C0000}"/>
    <cellStyle name="Normal 4 3 13 2 2 4" xfId="24505" xr:uid="{00000000-0005-0000-0000-00002F5C0000}"/>
    <cellStyle name="Normal 4 3 13 2 3" xfId="9555" xr:uid="{00000000-0005-0000-0000-0000305C0000}"/>
    <cellStyle name="Normal 4 3 13 2 3 2" xfId="40901" xr:uid="{00000000-0005-0000-0000-0000315C0000}"/>
    <cellStyle name="Normal 4 3 13 2 3 3" xfId="27491" xr:uid="{00000000-0005-0000-0000-0000325C0000}"/>
    <cellStyle name="Normal 4 3 13 2 4" xfId="20089" xr:uid="{00000000-0005-0000-0000-0000335C0000}"/>
    <cellStyle name="Normal 4 3 13 2 5" xfId="34931" xr:uid="{00000000-0005-0000-0000-0000345C0000}"/>
    <cellStyle name="Normal 4 3 13 2 6" xfId="17103" xr:uid="{00000000-0005-0000-0000-0000355C0000}"/>
    <cellStyle name="Normal 4 3 13 3" xfId="5573" xr:uid="{00000000-0005-0000-0000-0000365C0000}"/>
    <cellStyle name="Normal 4 3 13 3 2" xfId="11606" xr:uid="{00000000-0005-0000-0000-0000375C0000}"/>
    <cellStyle name="Normal 4 3 13 3 2 2" xfId="42891" xr:uid="{00000000-0005-0000-0000-0000385C0000}"/>
    <cellStyle name="Normal 4 3 13 3 2 3" xfId="29481" xr:uid="{00000000-0005-0000-0000-0000395C0000}"/>
    <cellStyle name="Normal 4 3 13 3 3" xfId="23509" xr:uid="{00000000-0005-0000-0000-00003A5C0000}"/>
    <cellStyle name="Normal 4 3 13 3 4" xfId="33935" xr:uid="{00000000-0005-0000-0000-00003B5C0000}"/>
    <cellStyle name="Normal 4 3 13 3 5" xfId="16107" xr:uid="{00000000-0005-0000-0000-00003C5C0000}"/>
    <cellStyle name="Normal 4 3 13 4" xfId="3582" xr:uid="{00000000-0005-0000-0000-00003D5C0000}"/>
    <cellStyle name="Normal 4 3 13 4 2" xfId="36361" xr:uid="{00000000-0005-0000-0000-00003E5C0000}"/>
    <cellStyle name="Normal 4 3 13 4 3" xfId="21519" xr:uid="{00000000-0005-0000-0000-00003F5C0000}"/>
    <cellStyle name="Normal 4 3 13 5" xfId="8559" xr:uid="{00000000-0005-0000-0000-0000405C0000}"/>
    <cellStyle name="Normal 4 3 13 5 2" xfId="39905" xr:uid="{00000000-0005-0000-0000-0000415C0000}"/>
    <cellStyle name="Normal 4 3 13 5 3" xfId="26495" xr:uid="{00000000-0005-0000-0000-0000425C0000}"/>
    <cellStyle name="Normal 4 3 13 6" xfId="19093" xr:uid="{00000000-0005-0000-0000-0000435C0000}"/>
    <cellStyle name="Normal 4 3 13 7" xfId="31945" xr:uid="{00000000-0005-0000-0000-0000445C0000}"/>
    <cellStyle name="Normal 4 3 13 8" xfId="14117" xr:uid="{00000000-0005-0000-0000-0000455C0000}"/>
    <cellStyle name="Normal 4 3 14" xfId="1714" xr:uid="{00000000-0005-0000-0000-0000465C0000}"/>
    <cellStyle name="Normal 4 3 14 2" xfId="6132" xr:uid="{00000000-0005-0000-0000-0000475C0000}"/>
    <cellStyle name="Normal 4 3 14 2 2" xfId="12165" xr:uid="{00000000-0005-0000-0000-0000485C0000}"/>
    <cellStyle name="Normal 4 3 14 2 2 2" xfId="43450" xr:uid="{00000000-0005-0000-0000-0000495C0000}"/>
    <cellStyle name="Normal 4 3 14 2 2 3" xfId="30040" xr:uid="{00000000-0005-0000-0000-00004A5C0000}"/>
    <cellStyle name="Normal 4 3 14 2 3" xfId="37478" xr:uid="{00000000-0005-0000-0000-00004B5C0000}"/>
    <cellStyle name="Normal 4 3 14 2 4" xfId="24068" xr:uid="{00000000-0005-0000-0000-00004C5C0000}"/>
    <cellStyle name="Normal 4 3 14 3" xfId="9118" xr:uid="{00000000-0005-0000-0000-00004D5C0000}"/>
    <cellStyle name="Normal 4 3 14 3 2" xfId="40464" xr:uid="{00000000-0005-0000-0000-00004E5C0000}"/>
    <cellStyle name="Normal 4 3 14 3 3" xfId="27054" xr:uid="{00000000-0005-0000-0000-00004F5C0000}"/>
    <cellStyle name="Normal 4 3 14 4" xfId="19652" xr:uid="{00000000-0005-0000-0000-0000505C0000}"/>
    <cellStyle name="Normal 4 3 14 5" xfId="34494" xr:uid="{00000000-0005-0000-0000-0000515C0000}"/>
    <cellStyle name="Normal 4 3 14 6" xfId="16666" xr:uid="{00000000-0005-0000-0000-0000525C0000}"/>
    <cellStyle name="Normal 4 3 15" xfId="4577" xr:uid="{00000000-0005-0000-0000-0000535C0000}"/>
    <cellStyle name="Normal 4 3 15 2" xfId="10611" xr:uid="{00000000-0005-0000-0000-0000545C0000}"/>
    <cellStyle name="Normal 4 3 15 2 2" xfId="41898" xr:uid="{00000000-0005-0000-0000-0000555C0000}"/>
    <cellStyle name="Normal 4 3 15 2 3" xfId="28488" xr:uid="{00000000-0005-0000-0000-0000565C0000}"/>
    <cellStyle name="Normal 4 3 15 3" xfId="22514" xr:uid="{00000000-0005-0000-0000-0000575C0000}"/>
    <cellStyle name="Normal 4 3 15 4" xfId="32940" xr:uid="{00000000-0005-0000-0000-0000585C0000}"/>
    <cellStyle name="Normal 4 3 15 5" xfId="15112" xr:uid="{00000000-0005-0000-0000-0000595C0000}"/>
    <cellStyle name="Normal 4 3 16" xfId="3145" xr:uid="{00000000-0005-0000-0000-00005A5C0000}"/>
    <cellStyle name="Normal 4 3 16 2" xfId="10556" xr:uid="{00000000-0005-0000-0000-00005B5C0000}"/>
    <cellStyle name="Normal 4 3 16 3" xfId="35924" xr:uid="{00000000-0005-0000-0000-00005C5C0000}"/>
    <cellStyle name="Normal 4 3 16 4" xfId="21082" xr:uid="{00000000-0005-0000-0000-00005D5C0000}"/>
    <cellStyle name="Normal 4 3 17" xfId="7564" xr:uid="{00000000-0005-0000-0000-00005E5C0000}"/>
    <cellStyle name="Normal 4 3 17 2" xfId="38910" xr:uid="{00000000-0005-0000-0000-00005F5C0000}"/>
    <cellStyle name="Normal 4 3 17 3" xfId="25500" xr:uid="{00000000-0005-0000-0000-0000605C0000}"/>
    <cellStyle name="Normal 4 3 18" xfId="18098" xr:uid="{00000000-0005-0000-0000-0000615C0000}"/>
    <cellStyle name="Normal 4 3 19" xfId="31508" xr:uid="{00000000-0005-0000-0000-0000625C0000}"/>
    <cellStyle name="Normal 4 3 2" xfId="112" xr:uid="{00000000-0005-0000-0000-0000635C0000}"/>
    <cellStyle name="Normal 4 3 2 10" xfId="682" xr:uid="{00000000-0005-0000-0000-0000645C0000}"/>
    <cellStyle name="Normal 4 3 2 10 2" xfId="2718" xr:uid="{00000000-0005-0000-0000-0000655C0000}"/>
    <cellStyle name="Normal 4 3 2 10 2 2" xfId="7135" xr:uid="{00000000-0005-0000-0000-0000665C0000}"/>
    <cellStyle name="Normal 4 3 2 10 2 2 2" xfId="13168" xr:uid="{00000000-0005-0000-0000-0000675C0000}"/>
    <cellStyle name="Normal 4 3 2 10 2 2 2 2" xfId="44453" xr:uid="{00000000-0005-0000-0000-0000685C0000}"/>
    <cellStyle name="Normal 4 3 2 10 2 2 2 3" xfId="31043" xr:uid="{00000000-0005-0000-0000-0000695C0000}"/>
    <cellStyle name="Normal 4 3 2 10 2 2 3" xfId="38481" xr:uid="{00000000-0005-0000-0000-00006A5C0000}"/>
    <cellStyle name="Normal 4 3 2 10 2 2 4" xfId="25071" xr:uid="{00000000-0005-0000-0000-00006B5C0000}"/>
    <cellStyle name="Normal 4 3 2 10 2 3" xfId="10121" xr:uid="{00000000-0005-0000-0000-00006C5C0000}"/>
    <cellStyle name="Normal 4 3 2 10 2 3 2" xfId="41467" xr:uid="{00000000-0005-0000-0000-00006D5C0000}"/>
    <cellStyle name="Normal 4 3 2 10 2 3 3" xfId="28057" xr:uid="{00000000-0005-0000-0000-00006E5C0000}"/>
    <cellStyle name="Normal 4 3 2 10 2 4" xfId="20655" xr:uid="{00000000-0005-0000-0000-00006F5C0000}"/>
    <cellStyle name="Normal 4 3 2 10 2 5" xfId="35497" xr:uid="{00000000-0005-0000-0000-0000705C0000}"/>
    <cellStyle name="Normal 4 3 2 10 2 6" xfId="17669" xr:uid="{00000000-0005-0000-0000-0000715C0000}"/>
    <cellStyle name="Normal 4 3 2 10 3" xfId="5143" xr:uid="{00000000-0005-0000-0000-0000725C0000}"/>
    <cellStyle name="Normal 4 3 2 10 3 2" xfId="11178" xr:uid="{00000000-0005-0000-0000-0000735C0000}"/>
    <cellStyle name="Normal 4 3 2 10 3 2 2" xfId="42463" xr:uid="{00000000-0005-0000-0000-0000745C0000}"/>
    <cellStyle name="Normal 4 3 2 10 3 2 3" xfId="29053" xr:uid="{00000000-0005-0000-0000-0000755C0000}"/>
    <cellStyle name="Normal 4 3 2 10 3 3" xfId="23080" xr:uid="{00000000-0005-0000-0000-0000765C0000}"/>
    <cellStyle name="Normal 4 3 2 10 3 4" xfId="33506" xr:uid="{00000000-0005-0000-0000-0000775C0000}"/>
    <cellStyle name="Normal 4 3 2 10 3 5" xfId="15678" xr:uid="{00000000-0005-0000-0000-0000785C0000}"/>
    <cellStyle name="Normal 4 3 2 10 4" xfId="4148" xr:uid="{00000000-0005-0000-0000-0000795C0000}"/>
    <cellStyle name="Normal 4 3 2 10 4 2" xfId="36927" xr:uid="{00000000-0005-0000-0000-00007A5C0000}"/>
    <cellStyle name="Normal 4 3 2 10 4 3" xfId="22085" xr:uid="{00000000-0005-0000-0000-00007B5C0000}"/>
    <cellStyle name="Normal 4 3 2 10 5" xfId="8130" xr:uid="{00000000-0005-0000-0000-00007C5C0000}"/>
    <cellStyle name="Normal 4 3 2 10 5 2" xfId="39476" xr:uid="{00000000-0005-0000-0000-00007D5C0000}"/>
    <cellStyle name="Normal 4 3 2 10 5 3" xfId="26066" xr:uid="{00000000-0005-0000-0000-00007E5C0000}"/>
    <cellStyle name="Normal 4 3 2 10 6" xfId="18664" xr:uid="{00000000-0005-0000-0000-00007F5C0000}"/>
    <cellStyle name="Normal 4 3 2 10 7" xfId="32511" xr:uid="{00000000-0005-0000-0000-0000805C0000}"/>
    <cellStyle name="Normal 4 3 2 10 8" xfId="14683" xr:uid="{00000000-0005-0000-0000-0000815C0000}"/>
    <cellStyle name="Normal 4 3 2 11" xfId="1167" xr:uid="{00000000-0005-0000-0000-0000825C0000}"/>
    <cellStyle name="Normal 4 3 2 11 2" xfId="2164" xr:uid="{00000000-0005-0000-0000-0000835C0000}"/>
    <cellStyle name="Normal 4 3 2 11 2 2" xfId="6581" xr:uid="{00000000-0005-0000-0000-0000845C0000}"/>
    <cellStyle name="Normal 4 3 2 11 2 2 2" xfId="12614" xr:uid="{00000000-0005-0000-0000-0000855C0000}"/>
    <cellStyle name="Normal 4 3 2 11 2 2 2 2" xfId="43899" xr:uid="{00000000-0005-0000-0000-0000865C0000}"/>
    <cellStyle name="Normal 4 3 2 11 2 2 2 3" xfId="30489" xr:uid="{00000000-0005-0000-0000-0000875C0000}"/>
    <cellStyle name="Normal 4 3 2 11 2 2 3" xfId="37927" xr:uid="{00000000-0005-0000-0000-0000885C0000}"/>
    <cellStyle name="Normal 4 3 2 11 2 2 4" xfId="24517" xr:uid="{00000000-0005-0000-0000-0000895C0000}"/>
    <cellStyle name="Normal 4 3 2 11 2 3" xfId="9567" xr:uid="{00000000-0005-0000-0000-00008A5C0000}"/>
    <cellStyle name="Normal 4 3 2 11 2 3 2" xfId="40913" xr:uid="{00000000-0005-0000-0000-00008B5C0000}"/>
    <cellStyle name="Normal 4 3 2 11 2 3 3" xfId="27503" xr:uid="{00000000-0005-0000-0000-00008C5C0000}"/>
    <cellStyle name="Normal 4 3 2 11 2 4" xfId="20101" xr:uid="{00000000-0005-0000-0000-00008D5C0000}"/>
    <cellStyle name="Normal 4 3 2 11 2 5" xfId="34943" xr:uid="{00000000-0005-0000-0000-00008E5C0000}"/>
    <cellStyle name="Normal 4 3 2 11 2 6" xfId="17115" xr:uid="{00000000-0005-0000-0000-00008F5C0000}"/>
    <cellStyle name="Normal 4 3 2 11 3" xfId="5585" xr:uid="{00000000-0005-0000-0000-0000905C0000}"/>
    <cellStyle name="Normal 4 3 2 11 3 2" xfId="11618" xr:uid="{00000000-0005-0000-0000-0000915C0000}"/>
    <cellStyle name="Normal 4 3 2 11 3 2 2" xfId="42903" xr:uid="{00000000-0005-0000-0000-0000925C0000}"/>
    <cellStyle name="Normal 4 3 2 11 3 2 3" xfId="29493" xr:uid="{00000000-0005-0000-0000-0000935C0000}"/>
    <cellStyle name="Normal 4 3 2 11 3 3" xfId="23521" xr:uid="{00000000-0005-0000-0000-0000945C0000}"/>
    <cellStyle name="Normal 4 3 2 11 3 4" xfId="33947" xr:uid="{00000000-0005-0000-0000-0000955C0000}"/>
    <cellStyle name="Normal 4 3 2 11 3 5" xfId="16119" xr:uid="{00000000-0005-0000-0000-0000965C0000}"/>
    <cellStyle name="Normal 4 3 2 11 4" xfId="3594" xr:uid="{00000000-0005-0000-0000-0000975C0000}"/>
    <cellStyle name="Normal 4 3 2 11 4 2" xfId="36373" xr:uid="{00000000-0005-0000-0000-0000985C0000}"/>
    <cellStyle name="Normal 4 3 2 11 4 3" xfId="21531" xr:uid="{00000000-0005-0000-0000-0000995C0000}"/>
    <cellStyle name="Normal 4 3 2 11 5" xfId="8571" xr:uid="{00000000-0005-0000-0000-00009A5C0000}"/>
    <cellStyle name="Normal 4 3 2 11 5 2" xfId="39917" xr:uid="{00000000-0005-0000-0000-00009B5C0000}"/>
    <cellStyle name="Normal 4 3 2 11 5 3" xfId="26507" xr:uid="{00000000-0005-0000-0000-00009C5C0000}"/>
    <cellStyle name="Normal 4 3 2 11 6" xfId="19105" xr:uid="{00000000-0005-0000-0000-00009D5C0000}"/>
    <cellStyle name="Normal 4 3 2 11 7" xfId="31957" xr:uid="{00000000-0005-0000-0000-00009E5C0000}"/>
    <cellStyle name="Normal 4 3 2 11 8" xfId="14129" xr:uid="{00000000-0005-0000-0000-00009F5C0000}"/>
    <cellStyle name="Normal 4 3 2 12" xfId="1722" xr:uid="{00000000-0005-0000-0000-0000A05C0000}"/>
    <cellStyle name="Normal 4 3 2 12 2" xfId="6140" xr:uid="{00000000-0005-0000-0000-0000A15C0000}"/>
    <cellStyle name="Normal 4 3 2 12 2 2" xfId="12173" xr:uid="{00000000-0005-0000-0000-0000A25C0000}"/>
    <cellStyle name="Normal 4 3 2 12 2 2 2" xfId="43458" xr:uid="{00000000-0005-0000-0000-0000A35C0000}"/>
    <cellStyle name="Normal 4 3 2 12 2 2 3" xfId="30048" xr:uid="{00000000-0005-0000-0000-0000A45C0000}"/>
    <cellStyle name="Normal 4 3 2 12 2 3" xfId="37486" xr:uid="{00000000-0005-0000-0000-0000A55C0000}"/>
    <cellStyle name="Normal 4 3 2 12 2 4" xfId="24076" xr:uid="{00000000-0005-0000-0000-0000A65C0000}"/>
    <cellStyle name="Normal 4 3 2 12 3" xfId="9126" xr:uid="{00000000-0005-0000-0000-0000A75C0000}"/>
    <cellStyle name="Normal 4 3 2 12 3 2" xfId="40472" xr:uid="{00000000-0005-0000-0000-0000A85C0000}"/>
    <cellStyle name="Normal 4 3 2 12 3 3" xfId="27062" xr:uid="{00000000-0005-0000-0000-0000A95C0000}"/>
    <cellStyle name="Normal 4 3 2 12 4" xfId="19660" xr:uid="{00000000-0005-0000-0000-0000AA5C0000}"/>
    <cellStyle name="Normal 4 3 2 12 5" xfId="34502" xr:uid="{00000000-0005-0000-0000-0000AB5C0000}"/>
    <cellStyle name="Normal 4 3 2 12 6" xfId="16674" xr:uid="{00000000-0005-0000-0000-0000AC5C0000}"/>
    <cellStyle name="Normal 4 3 2 13" xfId="4589" xr:uid="{00000000-0005-0000-0000-0000AD5C0000}"/>
    <cellStyle name="Normal 4 3 2 13 2" xfId="13619" xr:uid="{00000000-0005-0000-0000-0000AE5C0000}"/>
    <cellStyle name="Normal 4 3 2 13 3" xfId="22526" xr:uid="{00000000-0005-0000-0000-0000AF5C0000}"/>
    <cellStyle name="Normal 4 3 2 13 4" xfId="32952" xr:uid="{00000000-0005-0000-0000-0000B05C0000}"/>
    <cellStyle name="Normal 4 3 2 13 5" xfId="15124" xr:uid="{00000000-0005-0000-0000-0000B15C0000}"/>
    <cellStyle name="Normal 4 3 2 14" xfId="3153" xr:uid="{00000000-0005-0000-0000-0000B25C0000}"/>
    <cellStyle name="Normal 4 3 2 14 2" xfId="10623" xr:uid="{00000000-0005-0000-0000-0000B35C0000}"/>
    <cellStyle name="Normal 4 3 2 14 2 2" xfId="41910" xr:uid="{00000000-0005-0000-0000-0000B45C0000}"/>
    <cellStyle name="Normal 4 3 2 14 2 3" xfId="28500" xr:uid="{00000000-0005-0000-0000-0000B55C0000}"/>
    <cellStyle name="Normal 4 3 2 14 3" xfId="35932" xr:uid="{00000000-0005-0000-0000-0000B65C0000}"/>
    <cellStyle name="Normal 4 3 2 14 4" xfId="21090" xr:uid="{00000000-0005-0000-0000-0000B75C0000}"/>
    <cellStyle name="Normal 4 3 2 15" xfId="7576" xr:uid="{00000000-0005-0000-0000-0000B85C0000}"/>
    <cellStyle name="Normal 4 3 2 15 2" xfId="38922" xr:uid="{00000000-0005-0000-0000-0000B95C0000}"/>
    <cellStyle name="Normal 4 3 2 15 3" xfId="25512" xr:uid="{00000000-0005-0000-0000-0000BA5C0000}"/>
    <cellStyle name="Normal 4 3 2 16" xfId="18110" xr:uid="{00000000-0005-0000-0000-0000BB5C0000}"/>
    <cellStyle name="Normal 4 3 2 17" xfId="31516" xr:uid="{00000000-0005-0000-0000-0000BC5C0000}"/>
    <cellStyle name="Normal 4 3 2 18" xfId="13688" xr:uid="{00000000-0005-0000-0000-0000BD5C0000}"/>
    <cellStyle name="Normal 4 3 2 2" xfId="148" xr:uid="{00000000-0005-0000-0000-0000BE5C0000}"/>
    <cellStyle name="Normal 4 3 2 2 10" xfId="3171" xr:uid="{00000000-0005-0000-0000-0000BF5C0000}"/>
    <cellStyle name="Normal 4 3 2 2 10 2" xfId="10659" xr:uid="{00000000-0005-0000-0000-0000C05C0000}"/>
    <cellStyle name="Normal 4 3 2 2 10 2 2" xfId="41946" xr:uid="{00000000-0005-0000-0000-0000C15C0000}"/>
    <cellStyle name="Normal 4 3 2 2 10 2 3" xfId="28536" xr:uid="{00000000-0005-0000-0000-0000C25C0000}"/>
    <cellStyle name="Normal 4 3 2 2 10 3" xfId="35950" xr:uid="{00000000-0005-0000-0000-0000C35C0000}"/>
    <cellStyle name="Normal 4 3 2 2 10 4" xfId="21108" xr:uid="{00000000-0005-0000-0000-0000C45C0000}"/>
    <cellStyle name="Normal 4 3 2 2 11" xfId="7612" xr:uid="{00000000-0005-0000-0000-0000C55C0000}"/>
    <cellStyle name="Normal 4 3 2 2 11 2" xfId="38958" xr:uid="{00000000-0005-0000-0000-0000C65C0000}"/>
    <cellStyle name="Normal 4 3 2 2 11 3" xfId="25548" xr:uid="{00000000-0005-0000-0000-0000C75C0000}"/>
    <cellStyle name="Normal 4 3 2 2 12" xfId="18146" xr:uid="{00000000-0005-0000-0000-0000C85C0000}"/>
    <cellStyle name="Normal 4 3 2 2 13" xfId="31534" xr:uid="{00000000-0005-0000-0000-0000C95C0000}"/>
    <cellStyle name="Normal 4 3 2 2 14" xfId="13706" xr:uid="{00000000-0005-0000-0000-0000CA5C0000}"/>
    <cellStyle name="Normal 4 3 2 2 2" xfId="370" xr:uid="{00000000-0005-0000-0000-0000CB5C0000}"/>
    <cellStyle name="Normal 4 3 2 2 2 10" xfId="13810" xr:uid="{00000000-0005-0000-0000-0000CC5C0000}"/>
    <cellStyle name="Normal 4 3 2 2 2 2" xfId="804" xr:uid="{00000000-0005-0000-0000-0000CD5C0000}"/>
    <cellStyle name="Normal 4 3 2 2 2 2 2" xfId="2840" xr:uid="{00000000-0005-0000-0000-0000CE5C0000}"/>
    <cellStyle name="Normal 4 3 2 2 2 2 2 2" xfId="7257" xr:uid="{00000000-0005-0000-0000-0000CF5C0000}"/>
    <cellStyle name="Normal 4 3 2 2 2 2 2 2 2" xfId="13290" xr:uid="{00000000-0005-0000-0000-0000D05C0000}"/>
    <cellStyle name="Normal 4 3 2 2 2 2 2 2 2 2" xfId="44575" xr:uid="{00000000-0005-0000-0000-0000D15C0000}"/>
    <cellStyle name="Normal 4 3 2 2 2 2 2 2 2 3" xfId="31165" xr:uid="{00000000-0005-0000-0000-0000D25C0000}"/>
    <cellStyle name="Normal 4 3 2 2 2 2 2 2 3" xfId="38603" xr:uid="{00000000-0005-0000-0000-0000D35C0000}"/>
    <cellStyle name="Normal 4 3 2 2 2 2 2 2 4" xfId="25193" xr:uid="{00000000-0005-0000-0000-0000D45C0000}"/>
    <cellStyle name="Normal 4 3 2 2 2 2 2 3" xfId="10243" xr:uid="{00000000-0005-0000-0000-0000D55C0000}"/>
    <cellStyle name="Normal 4 3 2 2 2 2 2 3 2" xfId="41589" xr:uid="{00000000-0005-0000-0000-0000D65C0000}"/>
    <cellStyle name="Normal 4 3 2 2 2 2 2 3 3" xfId="28179" xr:uid="{00000000-0005-0000-0000-0000D75C0000}"/>
    <cellStyle name="Normal 4 3 2 2 2 2 2 4" xfId="20777" xr:uid="{00000000-0005-0000-0000-0000D85C0000}"/>
    <cellStyle name="Normal 4 3 2 2 2 2 2 5" xfId="35619" xr:uid="{00000000-0005-0000-0000-0000D95C0000}"/>
    <cellStyle name="Normal 4 3 2 2 2 2 2 6" xfId="17791" xr:uid="{00000000-0005-0000-0000-0000DA5C0000}"/>
    <cellStyle name="Normal 4 3 2 2 2 2 3" xfId="5265" xr:uid="{00000000-0005-0000-0000-0000DB5C0000}"/>
    <cellStyle name="Normal 4 3 2 2 2 2 3 2" xfId="11299" xr:uid="{00000000-0005-0000-0000-0000DC5C0000}"/>
    <cellStyle name="Normal 4 3 2 2 2 2 3 2 2" xfId="42584" xr:uid="{00000000-0005-0000-0000-0000DD5C0000}"/>
    <cellStyle name="Normal 4 3 2 2 2 2 3 2 3" xfId="29174" xr:uid="{00000000-0005-0000-0000-0000DE5C0000}"/>
    <cellStyle name="Normal 4 3 2 2 2 2 3 3" xfId="23202" xr:uid="{00000000-0005-0000-0000-0000DF5C0000}"/>
    <cellStyle name="Normal 4 3 2 2 2 2 3 4" xfId="33628" xr:uid="{00000000-0005-0000-0000-0000E05C0000}"/>
    <cellStyle name="Normal 4 3 2 2 2 2 3 5" xfId="15800" xr:uid="{00000000-0005-0000-0000-0000E15C0000}"/>
    <cellStyle name="Normal 4 3 2 2 2 2 4" xfId="4270" xr:uid="{00000000-0005-0000-0000-0000E25C0000}"/>
    <cellStyle name="Normal 4 3 2 2 2 2 4 2" xfId="37049" xr:uid="{00000000-0005-0000-0000-0000E35C0000}"/>
    <cellStyle name="Normal 4 3 2 2 2 2 4 3" xfId="22207" xr:uid="{00000000-0005-0000-0000-0000E45C0000}"/>
    <cellStyle name="Normal 4 3 2 2 2 2 5" xfId="8252" xr:uid="{00000000-0005-0000-0000-0000E55C0000}"/>
    <cellStyle name="Normal 4 3 2 2 2 2 5 2" xfId="39598" xr:uid="{00000000-0005-0000-0000-0000E65C0000}"/>
    <cellStyle name="Normal 4 3 2 2 2 2 5 3" xfId="26188" xr:uid="{00000000-0005-0000-0000-0000E75C0000}"/>
    <cellStyle name="Normal 4 3 2 2 2 2 6" xfId="18786" xr:uid="{00000000-0005-0000-0000-0000E85C0000}"/>
    <cellStyle name="Normal 4 3 2 2 2 2 7" xfId="32633" xr:uid="{00000000-0005-0000-0000-0000E95C0000}"/>
    <cellStyle name="Normal 4 3 2 2 2 2 8" xfId="14805" xr:uid="{00000000-0005-0000-0000-0000EA5C0000}"/>
    <cellStyle name="Normal 4 3 2 2 2 3" xfId="1409" xr:uid="{00000000-0005-0000-0000-0000EB5C0000}"/>
    <cellStyle name="Normal 4 3 2 2 2 3 2" xfId="2406" xr:uid="{00000000-0005-0000-0000-0000EC5C0000}"/>
    <cellStyle name="Normal 4 3 2 2 2 3 2 2" xfId="6823" xr:uid="{00000000-0005-0000-0000-0000ED5C0000}"/>
    <cellStyle name="Normal 4 3 2 2 2 3 2 2 2" xfId="12856" xr:uid="{00000000-0005-0000-0000-0000EE5C0000}"/>
    <cellStyle name="Normal 4 3 2 2 2 3 2 2 2 2" xfId="44141" xr:uid="{00000000-0005-0000-0000-0000EF5C0000}"/>
    <cellStyle name="Normal 4 3 2 2 2 3 2 2 2 3" xfId="30731" xr:uid="{00000000-0005-0000-0000-0000F05C0000}"/>
    <cellStyle name="Normal 4 3 2 2 2 3 2 2 3" xfId="38169" xr:uid="{00000000-0005-0000-0000-0000F15C0000}"/>
    <cellStyle name="Normal 4 3 2 2 2 3 2 2 4" xfId="24759" xr:uid="{00000000-0005-0000-0000-0000F25C0000}"/>
    <cellStyle name="Normal 4 3 2 2 2 3 2 3" xfId="9809" xr:uid="{00000000-0005-0000-0000-0000F35C0000}"/>
    <cellStyle name="Normal 4 3 2 2 2 3 2 3 2" xfId="41155" xr:uid="{00000000-0005-0000-0000-0000F45C0000}"/>
    <cellStyle name="Normal 4 3 2 2 2 3 2 3 3" xfId="27745" xr:uid="{00000000-0005-0000-0000-0000F55C0000}"/>
    <cellStyle name="Normal 4 3 2 2 2 3 2 4" xfId="20343" xr:uid="{00000000-0005-0000-0000-0000F65C0000}"/>
    <cellStyle name="Normal 4 3 2 2 2 3 2 5" xfId="35185" xr:uid="{00000000-0005-0000-0000-0000F75C0000}"/>
    <cellStyle name="Normal 4 3 2 2 2 3 2 6" xfId="17357" xr:uid="{00000000-0005-0000-0000-0000F85C0000}"/>
    <cellStyle name="Normal 4 3 2 2 2 3 3" xfId="5827" xr:uid="{00000000-0005-0000-0000-0000F95C0000}"/>
    <cellStyle name="Normal 4 3 2 2 2 3 3 2" xfId="11860" xr:uid="{00000000-0005-0000-0000-0000FA5C0000}"/>
    <cellStyle name="Normal 4 3 2 2 2 3 3 2 2" xfId="43145" xr:uid="{00000000-0005-0000-0000-0000FB5C0000}"/>
    <cellStyle name="Normal 4 3 2 2 2 3 3 2 3" xfId="29735" xr:uid="{00000000-0005-0000-0000-0000FC5C0000}"/>
    <cellStyle name="Normal 4 3 2 2 2 3 3 3" xfId="23763" xr:uid="{00000000-0005-0000-0000-0000FD5C0000}"/>
    <cellStyle name="Normal 4 3 2 2 2 3 3 4" xfId="34189" xr:uid="{00000000-0005-0000-0000-0000FE5C0000}"/>
    <cellStyle name="Normal 4 3 2 2 2 3 3 5" xfId="16361" xr:uid="{00000000-0005-0000-0000-0000FF5C0000}"/>
    <cellStyle name="Normal 4 3 2 2 2 3 4" xfId="3836" xr:uid="{00000000-0005-0000-0000-0000005D0000}"/>
    <cellStyle name="Normal 4 3 2 2 2 3 4 2" xfId="36615" xr:uid="{00000000-0005-0000-0000-0000015D0000}"/>
    <cellStyle name="Normal 4 3 2 2 2 3 4 3" xfId="21773" xr:uid="{00000000-0005-0000-0000-0000025D0000}"/>
    <cellStyle name="Normal 4 3 2 2 2 3 5" xfId="8813" xr:uid="{00000000-0005-0000-0000-0000035D0000}"/>
    <cellStyle name="Normal 4 3 2 2 2 3 5 2" xfId="40159" xr:uid="{00000000-0005-0000-0000-0000045D0000}"/>
    <cellStyle name="Normal 4 3 2 2 2 3 5 3" xfId="26749" xr:uid="{00000000-0005-0000-0000-0000055D0000}"/>
    <cellStyle name="Normal 4 3 2 2 2 3 6" xfId="19347" xr:uid="{00000000-0005-0000-0000-0000065D0000}"/>
    <cellStyle name="Normal 4 3 2 2 2 3 7" xfId="32199" xr:uid="{00000000-0005-0000-0000-0000075D0000}"/>
    <cellStyle name="Normal 4 3 2 2 2 3 8" xfId="14371" xr:uid="{00000000-0005-0000-0000-0000085D0000}"/>
    <cellStyle name="Normal 4 3 2 2 2 4" xfId="1844" xr:uid="{00000000-0005-0000-0000-0000095D0000}"/>
    <cellStyle name="Normal 4 3 2 2 2 4 2" xfId="6262" xr:uid="{00000000-0005-0000-0000-00000A5D0000}"/>
    <cellStyle name="Normal 4 3 2 2 2 4 2 2" xfId="12295" xr:uid="{00000000-0005-0000-0000-00000B5D0000}"/>
    <cellStyle name="Normal 4 3 2 2 2 4 2 2 2" xfId="43580" xr:uid="{00000000-0005-0000-0000-00000C5D0000}"/>
    <cellStyle name="Normal 4 3 2 2 2 4 2 2 3" xfId="30170" xr:uid="{00000000-0005-0000-0000-00000D5D0000}"/>
    <cellStyle name="Normal 4 3 2 2 2 4 2 3" xfId="37608" xr:uid="{00000000-0005-0000-0000-00000E5D0000}"/>
    <cellStyle name="Normal 4 3 2 2 2 4 2 4" xfId="24198" xr:uid="{00000000-0005-0000-0000-00000F5D0000}"/>
    <cellStyle name="Normal 4 3 2 2 2 4 3" xfId="9248" xr:uid="{00000000-0005-0000-0000-0000105D0000}"/>
    <cellStyle name="Normal 4 3 2 2 2 4 3 2" xfId="40594" xr:uid="{00000000-0005-0000-0000-0000115D0000}"/>
    <cellStyle name="Normal 4 3 2 2 2 4 3 3" xfId="27184" xr:uid="{00000000-0005-0000-0000-0000125D0000}"/>
    <cellStyle name="Normal 4 3 2 2 2 4 4" xfId="19782" xr:uid="{00000000-0005-0000-0000-0000135D0000}"/>
    <cellStyle name="Normal 4 3 2 2 2 4 5" xfId="34624" xr:uid="{00000000-0005-0000-0000-0000145D0000}"/>
    <cellStyle name="Normal 4 3 2 2 2 4 6" xfId="16796" xr:uid="{00000000-0005-0000-0000-0000155D0000}"/>
    <cellStyle name="Normal 4 3 2 2 2 5" xfId="4831" xr:uid="{00000000-0005-0000-0000-0000165D0000}"/>
    <cellStyle name="Normal 4 3 2 2 2 5 2" xfId="13652" xr:uid="{00000000-0005-0000-0000-0000175D0000}"/>
    <cellStyle name="Normal 4 3 2 2 2 5 3" xfId="22768" xr:uid="{00000000-0005-0000-0000-0000185D0000}"/>
    <cellStyle name="Normal 4 3 2 2 2 5 4" xfId="33194" xr:uid="{00000000-0005-0000-0000-0000195D0000}"/>
    <cellStyle name="Normal 4 3 2 2 2 5 5" xfId="15366" xr:uid="{00000000-0005-0000-0000-00001A5D0000}"/>
    <cellStyle name="Normal 4 3 2 2 2 6" xfId="3275" xr:uid="{00000000-0005-0000-0000-00001B5D0000}"/>
    <cellStyle name="Normal 4 3 2 2 2 6 2" xfId="10866" xr:uid="{00000000-0005-0000-0000-00001C5D0000}"/>
    <cellStyle name="Normal 4 3 2 2 2 6 2 2" xfId="42151" xr:uid="{00000000-0005-0000-0000-00001D5D0000}"/>
    <cellStyle name="Normal 4 3 2 2 2 6 2 3" xfId="28741" xr:uid="{00000000-0005-0000-0000-00001E5D0000}"/>
    <cellStyle name="Normal 4 3 2 2 2 6 3" xfId="36054" xr:uid="{00000000-0005-0000-0000-00001F5D0000}"/>
    <cellStyle name="Normal 4 3 2 2 2 6 4" xfId="21212" xr:uid="{00000000-0005-0000-0000-0000205D0000}"/>
    <cellStyle name="Normal 4 3 2 2 2 7" xfId="7818" xr:uid="{00000000-0005-0000-0000-0000215D0000}"/>
    <cellStyle name="Normal 4 3 2 2 2 7 2" xfId="39164" xr:uid="{00000000-0005-0000-0000-0000225D0000}"/>
    <cellStyle name="Normal 4 3 2 2 2 7 3" xfId="25754" xr:uid="{00000000-0005-0000-0000-0000235D0000}"/>
    <cellStyle name="Normal 4 3 2 2 2 8" xfId="18352" xr:uid="{00000000-0005-0000-0000-0000245D0000}"/>
    <cellStyle name="Normal 4 3 2 2 2 9" xfId="31638" xr:uid="{00000000-0005-0000-0000-0000255D0000}"/>
    <cellStyle name="Normal 4 3 2 2 3" xfId="472" xr:uid="{00000000-0005-0000-0000-0000265D0000}"/>
    <cellStyle name="Normal 4 3 2 2 3 10" xfId="13912" xr:uid="{00000000-0005-0000-0000-0000275D0000}"/>
    <cellStyle name="Normal 4 3 2 2 3 2" xfId="906" xr:uid="{00000000-0005-0000-0000-0000285D0000}"/>
    <cellStyle name="Normal 4 3 2 2 3 2 2" xfId="2942" xr:uid="{00000000-0005-0000-0000-0000295D0000}"/>
    <cellStyle name="Normal 4 3 2 2 3 2 2 2" xfId="7359" xr:uid="{00000000-0005-0000-0000-00002A5D0000}"/>
    <cellStyle name="Normal 4 3 2 2 3 2 2 2 2" xfId="13392" xr:uid="{00000000-0005-0000-0000-00002B5D0000}"/>
    <cellStyle name="Normal 4 3 2 2 3 2 2 2 2 2" xfId="44677" xr:uid="{00000000-0005-0000-0000-00002C5D0000}"/>
    <cellStyle name="Normal 4 3 2 2 3 2 2 2 2 3" xfId="31267" xr:uid="{00000000-0005-0000-0000-00002D5D0000}"/>
    <cellStyle name="Normal 4 3 2 2 3 2 2 2 3" xfId="38705" xr:uid="{00000000-0005-0000-0000-00002E5D0000}"/>
    <cellStyle name="Normal 4 3 2 2 3 2 2 2 4" xfId="25295" xr:uid="{00000000-0005-0000-0000-00002F5D0000}"/>
    <cellStyle name="Normal 4 3 2 2 3 2 2 3" xfId="10345" xr:uid="{00000000-0005-0000-0000-0000305D0000}"/>
    <cellStyle name="Normal 4 3 2 2 3 2 2 3 2" xfId="41691" xr:uid="{00000000-0005-0000-0000-0000315D0000}"/>
    <cellStyle name="Normal 4 3 2 2 3 2 2 3 3" xfId="28281" xr:uid="{00000000-0005-0000-0000-0000325D0000}"/>
    <cellStyle name="Normal 4 3 2 2 3 2 2 4" xfId="20879" xr:uid="{00000000-0005-0000-0000-0000335D0000}"/>
    <cellStyle name="Normal 4 3 2 2 3 2 2 5" xfId="35721" xr:uid="{00000000-0005-0000-0000-0000345D0000}"/>
    <cellStyle name="Normal 4 3 2 2 3 2 2 6" xfId="17893" xr:uid="{00000000-0005-0000-0000-0000355D0000}"/>
    <cellStyle name="Normal 4 3 2 2 3 2 3" xfId="5367" xr:uid="{00000000-0005-0000-0000-0000365D0000}"/>
    <cellStyle name="Normal 4 3 2 2 3 2 3 2" xfId="11401" xr:uid="{00000000-0005-0000-0000-0000375D0000}"/>
    <cellStyle name="Normal 4 3 2 2 3 2 3 2 2" xfId="42686" xr:uid="{00000000-0005-0000-0000-0000385D0000}"/>
    <cellStyle name="Normal 4 3 2 2 3 2 3 2 3" xfId="29276" xr:uid="{00000000-0005-0000-0000-0000395D0000}"/>
    <cellStyle name="Normal 4 3 2 2 3 2 3 3" xfId="23304" xr:uid="{00000000-0005-0000-0000-00003A5D0000}"/>
    <cellStyle name="Normal 4 3 2 2 3 2 3 4" xfId="33730" xr:uid="{00000000-0005-0000-0000-00003B5D0000}"/>
    <cellStyle name="Normal 4 3 2 2 3 2 3 5" xfId="15902" xr:uid="{00000000-0005-0000-0000-00003C5D0000}"/>
    <cellStyle name="Normal 4 3 2 2 3 2 4" xfId="4372" xr:uid="{00000000-0005-0000-0000-00003D5D0000}"/>
    <cellStyle name="Normal 4 3 2 2 3 2 4 2" xfId="37151" xr:uid="{00000000-0005-0000-0000-00003E5D0000}"/>
    <cellStyle name="Normal 4 3 2 2 3 2 4 3" xfId="22309" xr:uid="{00000000-0005-0000-0000-00003F5D0000}"/>
    <cellStyle name="Normal 4 3 2 2 3 2 5" xfId="8354" xr:uid="{00000000-0005-0000-0000-0000405D0000}"/>
    <cellStyle name="Normal 4 3 2 2 3 2 5 2" xfId="39700" xr:uid="{00000000-0005-0000-0000-0000415D0000}"/>
    <cellStyle name="Normal 4 3 2 2 3 2 5 3" xfId="26290" xr:uid="{00000000-0005-0000-0000-0000425D0000}"/>
    <cellStyle name="Normal 4 3 2 2 3 2 6" xfId="18888" xr:uid="{00000000-0005-0000-0000-0000435D0000}"/>
    <cellStyle name="Normal 4 3 2 2 3 2 7" xfId="32735" xr:uid="{00000000-0005-0000-0000-0000445D0000}"/>
    <cellStyle name="Normal 4 3 2 2 3 2 8" xfId="14907" xr:uid="{00000000-0005-0000-0000-0000455D0000}"/>
    <cellStyle name="Normal 4 3 2 2 3 3" xfId="1511" xr:uid="{00000000-0005-0000-0000-0000465D0000}"/>
    <cellStyle name="Normal 4 3 2 2 3 3 2" xfId="2508" xr:uid="{00000000-0005-0000-0000-0000475D0000}"/>
    <cellStyle name="Normal 4 3 2 2 3 3 2 2" xfId="6925" xr:uid="{00000000-0005-0000-0000-0000485D0000}"/>
    <cellStyle name="Normal 4 3 2 2 3 3 2 2 2" xfId="12958" xr:uid="{00000000-0005-0000-0000-0000495D0000}"/>
    <cellStyle name="Normal 4 3 2 2 3 3 2 2 2 2" xfId="44243" xr:uid="{00000000-0005-0000-0000-00004A5D0000}"/>
    <cellStyle name="Normal 4 3 2 2 3 3 2 2 2 3" xfId="30833" xr:uid="{00000000-0005-0000-0000-00004B5D0000}"/>
    <cellStyle name="Normal 4 3 2 2 3 3 2 2 3" xfId="38271" xr:uid="{00000000-0005-0000-0000-00004C5D0000}"/>
    <cellStyle name="Normal 4 3 2 2 3 3 2 2 4" xfId="24861" xr:uid="{00000000-0005-0000-0000-00004D5D0000}"/>
    <cellStyle name="Normal 4 3 2 2 3 3 2 3" xfId="9911" xr:uid="{00000000-0005-0000-0000-00004E5D0000}"/>
    <cellStyle name="Normal 4 3 2 2 3 3 2 3 2" xfId="41257" xr:uid="{00000000-0005-0000-0000-00004F5D0000}"/>
    <cellStyle name="Normal 4 3 2 2 3 3 2 3 3" xfId="27847" xr:uid="{00000000-0005-0000-0000-0000505D0000}"/>
    <cellStyle name="Normal 4 3 2 2 3 3 2 4" xfId="20445" xr:uid="{00000000-0005-0000-0000-0000515D0000}"/>
    <cellStyle name="Normal 4 3 2 2 3 3 2 5" xfId="35287" xr:uid="{00000000-0005-0000-0000-0000525D0000}"/>
    <cellStyle name="Normal 4 3 2 2 3 3 2 6" xfId="17459" xr:uid="{00000000-0005-0000-0000-0000535D0000}"/>
    <cellStyle name="Normal 4 3 2 2 3 3 3" xfId="5929" xr:uid="{00000000-0005-0000-0000-0000545D0000}"/>
    <cellStyle name="Normal 4 3 2 2 3 3 3 2" xfId="11962" xr:uid="{00000000-0005-0000-0000-0000555D0000}"/>
    <cellStyle name="Normal 4 3 2 2 3 3 3 2 2" xfId="43247" xr:uid="{00000000-0005-0000-0000-0000565D0000}"/>
    <cellStyle name="Normal 4 3 2 2 3 3 3 2 3" xfId="29837" xr:uid="{00000000-0005-0000-0000-0000575D0000}"/>
    <cellStyle name="Normal 4 3 2 2 3 3 3 3" xfId="23865" xr:uid="{00000000-0005-0000-0000-0000585D0000}"/>
    <cellStyle name="Normal 4 3 2 2 3 3 3 4" xfId="34291" xr:uid="{00000000-0005-0000-0000-0000595D0000}"/>
    <cellStyle name="Normal 4 3 2 2 3 3 3 5" xfId="16463" xr:uid="{00000000-0005-0000-0000-00005A5D0000}"/>
    <cellStyle name="Normal 4 3 2 2 3 3 4" xfId="3938" xr:uid="{00000000-0005-0000-0000-00005B5D0000}"/>
    <cellStyle name="Normal 4 3 2 2 3 3 4 2" xfId="36717" xr:uid="{00000000-0005-0000-0000-00005C5D0000}"/>
    <cellStyle name="Normal 4 3 2 2 3 3 4 3" xfId="21875" xr:uid="{00000000-0005-0000-0000-00005D5D0000}"/>
    <cellStyle name="Normal 4 3 2 2 3 3 5" xfId="8915" xr:uid="{00000000-0005-0000-0000-00005E5D0000}"/>
    <cellStyle name="Normal 4 3 2 2 3 3 5 2" xfId="40261" xr:uid="{00000000-0005-0000-0000-00005F5D0000}"/>
    <cellStyle name="Normal 4 3 2 2 3 3 5 3" xfId="26851" xr:uid="{00000000-0005-0000-0000-0000605D0000}"/>
    <cellStyle name="Normal 4 3 2 2 3 3 6" xfId="19449" xr:uid="{00000000-0005-0000-0000-0000615D0000}"/>
    <cellStyle name="Normal 4 3 2 2 3 3 7" xfId="32301" xr:uid="{00000000-0005-0000-0000-0000625D0000}"/>
    <cellStyle name="Normal 4 3 2 2 3 3 8" xfId="14473" xr:uid="{00000000-0005-0000-0000-0000635D0000}"/>
    <cellStyle name="Normal 4 3 2 2 3 4" xfId="1946" xr:uid="{00000000-0005-0000-0000-0000645D0000}"/>
    <cellStyle name="Normal 4 3 2 2 3 4 2" xfId="6364" xr:uid="{00000000-0005-0000-0000-0000655D0000}"/>
    <cellStyle name="Normal 4 3 2 2 3 4 2 2" xfId="12397" xr:uid="{00000000-0005-0000-0000-0000665D0000}"/>
    <cellStyle name="Normal 4 3 2 2 3 4 2 2 2" xfId="43682" xr:uid="{00000000-0005-0000-0000-0000675D0000}"/>
    <cellStyle name="Normal 4 3 2 2 3 4 2 2 3" xfId="30272" xr:uid="{00000000-0005-0000-0000-0000685D0000}"/>
    <cellStyle name="Normal 4 3 2 2 3 4 2 3" xfId="37710" xr:uid="{00000000-0005-0000-0000-0000695D0000}"/>
    <cellStyle name="Normal 4 3 2 2 3 4 2 4" xfId="24300" xr:uid="{00000000-0005-0000-0000-00006A5D0000}"/>
    <cellStyle name="Normal 4 3 2 2 3 4 3" xfId="9350" xr:uid="{00000000-0005-0000-0000-00006B5D0000}"/>
    <cellStyle name="Normal 4 3 2 2 3 4 3 2" xfId="40696" xr:uid="{00000000-0005-0000-0000-00006C5D0000}"/>
    <cellStyle name="Normal 4 3 2 2 3 4 3 3" xfId="27286" xr:uid="{00000000-0005-0000-0000-00006D5D0000}"/>
    <cellStyle name="Normal 4 3 2 2 3 4 4" xfId="19884" xr:uid="{00000000-0005-0000-0000-00006E5D0000}"/>
    <cellStyle name="Normal 4 3 2 2 3 4 5" xfId="34726" xr:uid="{00000000-0005-0000-0000-00006F5D0000}"/>
    <cellStyle name="Normal 4 3 2 2 3 4 6" xfId="16898" xr:uid="{00000000-0005-0000-0000-0000705D0000}"/>
    <cellStyle name="Normal 4 3 2 2 3 5" xfId="4933" xr:uid="{00000000-0005-0000-0000-0000715D0000}"/>
    <cellStyle name="Normal 4 3 2 2 3 5 2" xfId="13650" xr:uid="{00000000-0005-0000-0000-0000725D0000}"/>
    <cellStyle name="Normal 4 3 2 2 3 5 3" xfId="22870" xr:uid="{00000000-0005-0000-0000-0000735D0000}"/>
    <cellStyle name="Normal 4 3 2 2 3 5 4" xfId="33296" xr:uid="{00000000-0005-0000-0000-0000745D0000}"/>
    <cellStyle name="Normal 4 3 2 2 3 5 5" xfId="15468" xr:uid="{00000000-0005-0000-0000-0000755D0000}"/>
    <cellStyle name="Normal 4 3 2 2 3 6" xfId="3377" xr:uid="{00000000-0005-0000-0000-0000765D0000}"/>
    <cellStyle name="Normal 4 3 2 2 3 6 2" xfId="10968" xr:uid="{00000000-0005-0000-0000-0000775D0000}"/>
    <cellStyle name="Normal 4 3 2 2 3 6 2 2" xfId="42253" xr:uid="{00000000-0005-0000-0000-0000785D0000}"/>
    <cellStyle name="Normal 4 3 2 2 3 6 2 3" xfId="28843" xr:uid="{00000000-0005-0000-0000-0000795D0000}"/>
    <cellStyle name="Normal 4 3 2 2 3 6 3" xfId="36156" xr:uid="{00000000-0005-0000-0000-00007A5D0000}"/>
    <cellStyle name="Normal 4 3 2 2 3 6 4" xfId="21314" xr:uid="{00000000-0005-0000-0000-00007B5D0000}"/>
    <cellStyle name="Normal 4 3 2 2 3 7" xfId="7920" xr:uid="{00000000-0005-0000-0000-00007C5D0000}"/>
    <cellStyle name="Normal 4 3 2 2 3 7 2" xfId="39266" xr:uid="{00000000-0005-0000-0000-00007D5D0000}"/>
    <cellStyle name="Normal 4 3 2 2 3 7 3" xfId="25856" xr:uid="{00000000-0005-0000-0000-00007E5D0000}"/>
    <cellStyle name="Normal 4 3 2 2 3 8" xfId="18454" xr:uid="{00000000-0005-0000-0000-00007F5D0000}"/>
    <cellStyle name="Normal 4 3 2 2 3 9" xfId="31740" xr:uid="{00000000-0005-0000-0000-0000805D0000}"/>
    <cellStyle name="Normal 4 3 2 2 4" xfId="598" xr:uid="{00000000-0005-0000-0000-0000815D0000}"/>
    <cellStyle name="Normal 4 3 2 2 4 10" xfId="14038" xr:uid="{00000000-0005-0000-0000-0000825D0000}"/>
    <cellStyle name="Normal 4 3 2 2 4 2" xfId="1032" xr:uid="{00000000-0005-0000-0000-0000835D0000}"/>
    <cellStyle name="Normal 4 3 2 2 4 2 2" xfId="3068" xr:uid="{00000000-0005-0000-0000-0000845D0000}"/>
    <cellStyle name="Normal 4 3 2 2 4 2 2 2" xfId="7485" xr:uid="{00000000-0005-0000-0000-0000855D0000}"/>
    <cellStyle name="Normal 4 3 2 2 4 2 2 2 2" xfId="13518" xr:uid="{00000000-0005-0000-0000-0000865D0000}"/>
    <cellStyle name="Normal 4 3 2 2 4 2 2 2 2 2" xfId="44803" xr:uid="{00000000-0005-0000-0000-0000875D0000}"/>
    <cellStyle name="Normal 4 3 2 2 4 2 2 2 2 3" xfId="31393" xr:uid="{00000000-0005-0000-0000-0000885D0000}"/>
    <cellStyle name="Normal 4 3 2 2 4 2 2 2 3" xfId="38831" xr:uid="{00000000-0005-0000-0000-0000895D0000}"/>
    <cellStyle name="Normal 4 3 2 2 4 2 2 2 4" xfId="25421" xr:uid="{00000000-0005-0000-0000-00008A5D0000}"/>
    <cellStyle name="Normal 4 3 2 2 4 2 2 3" xfId="10471" xr:uid="{00000000-0005-0000-0000-00008B5D0000}"/>
    <cellStyle name="Normal 4 3 2 2 4 2 2 3 2" xfId="41817" xr:uid="{00000000-0005-0000-0000-00008C5D0000}"/>
    <cellStyle name="Normal 4 3 2 2 4 2 2 3 3" xfId="28407" xr:uid="{00000000-0005-0000-0000-00008D5D0000}"/>
    <cellStyle name="Normal 4 3 2 2 4 2 2 4" xfId="21005" xr:uid="{00000000-0005-0000-0000-00008E5D0000}"/>
    <cellStyle name="Normal 4 3 2 2 4 2 2 5" xfId="35847" xr:uid="{00000000-0005-0000-0000-00008F5D0000}"/>
    <cellStyle name="Normal 4 3 2 2 4 2 2 6" xfId="18019" xr:uid="{00000000-0005-0000-0000-0000905D0000}"/>
    <cellStyle name="Normal 4 3 2 2 4 2 3" xfId="5493" xr:uid="{00000000-0005-0000-0000-0000915D0000}"/>
    <cellStyle name="Normal 4 3 2 2 4 2 3 2" xfId="11527" xr:uid="{00000000-0005-0000-0000-0000925D0000}"/>
    <cellStyle name="Normal 4 3 2 2 4 2 3 2 2" xfId="42812" xr:uid="{00000000-0005-0000-0000-0000935D0000}"/>
    <cellStyle name="Normal 4 3 2 2 4 2 3 2 3" xfId="29402" xr:uid="{00000000-0005-0000-0000-0000945D0000}"/>
    <cellStyle name="Normal 4 3 2 2 4 2 3 3" xfId="23430" xr:uid="{00000000-0005-0000-0000-0000955D0000}"/>
    <cellStyle name="Normal 4 3 2 2 4 2 3 4" xfId="33856" xr:uid="{00000000-0005-0000-0000-0000965D0000}"/>
    <cellStyle name="Normal 4 3 2 2 4 2 3 5" xfId="16028" xr:uid="{00000000-0005-0000-0000-0000975D0000}"/>
    <cellStyle name="Normal 4 3 2 2 4 2 4" xfId="4498" xr:uid="{00000000-0005-0000-0000-0000985D0000}"/>
    <cellStyle name="Normal 4 3 2 2 4 2 4 2" xfId="37277" xr:uid="{00000000-0005-0000-0000-0000995D0000}"/>
    <cellStyle name="Normal 4 3 2 2 4 2 4 3" xfId="22435" xr:uid="{00000000-0005-0000-0000-00009A5D0000}"/>
    <cellStyle name="Normal 4 3 2 2 4 2 5" xfId="8480" xr:uid="{00000000-0005-0000-0000-00009B5D0000}"/>
    <cellStyle name="Normal 4 3 2 2 4 2 5 2" xfId="39826" xr:uid="{00000000-0005-0000-0000-00009C5D0000}"/>
    <cellStyle name="Normal 4 3 2 2 4 2 5 3" xfId="26416" xr:uid="{00000000-0005-0000-0000-00009D5D0000}"/>
    <cellStyle name="Normal 4 3 2 2 4 2 6" xfId="19014" xr:uid="{00000000-0005-0000-0000-00009E5D0000}"/>
    <cellStyle name="Normal 4 3 2 2 4 2 7" xfId="32861" xr:uid="{00000000-0005-0000-0000-00009F5D0000}"/>
    <cellStyle name="Normal 4 3 2 2 4 2 8" xfId="15033" xr:uid="{00000000-0005-0000-0000-0000A05D0000}"/>
    <cellStyle name="Normal 4 3 2 2 4 3" xfId="1637" xr:uid="{00000000-0005-0000-0000-0000A15D0000}"/>
    <cellStyle name="Normal 4 3 2 2 4 3 2" xfId="2634" xr:uid="{00000000-0005-0000-0000-0000A25D0000}"/>
    <cellStyle name="Normal 4 3 2 2 4 3 2 2" xfId="7051" xr:uid="{00000000-0005-0000-0000-0000A35D0000}"/>
    <cellStyle name="Normal 4 3 2 2 4 3 2 2 2" xfId="13084" xr:uid="{00000000-0005-0000-0000-0000A45D0000}"/>
    <cellStyle name="Normal 4 3 2 2 4 3 2 2 2 2" xfId="44369" xr:uid="{00000000-0005-0000-0000-0000A55D0000}"/>
    <cellStyle name="Normal 4 3 2 2 4 3 2 2 2 3" xfId="30959" xr:uid="{00000000-0005-0000-0000-0000A65D0000}"/>
    <cellStyle name="Normal 4 3 2 2 4 3 2 2 3" xfId="38397" xr:uid="{00000000-0005-0000-0000-0000A75D0000}"/>
    <cellStyle name="Normal 4 3 2 2 4 3 2 2 4" xfId="24987" xr:uid="{00000000-0005-0000-0000-0000A85D0000}"/>
    <cellStyle name="Normal 4 3 2 2 4 3 2 3" xfId="10037" xr:uid="{00000000-0005-0000-0000-0000A95D0000}"/>
    <cellStyle name="Normal 4 3 2 2 4 3 2 3 2" xfId="41383" xr:uid="{00000000-0005-0000-0000-0000AA5D0000}"/>
    <cellStyle name="Normal 4 3 2 2 4 3 2 3 3" xfId="27973" xr:uid="{00000000-0005-0000-0000-0000AB5D0000}"/>
    <cellStyle name="Normal 4 3 2 2 4 3 2 4" xfId="20571" xr:uid="{00000000-0005-0000-0000-0000AC5D0000}"/>
    <cellStyle name="Normal 4 3 2 2 4 3 2 5" xfId="35413" xr:uid="{00000000-0005-0000-0000-0000AD5D0000}"/>
    <cellStyle name="Normal 4 3 2 2 4 3 2 6" xfId="17585" xr:uid="{00000000-0005-0000-0000-0000AE5D0000}"/>
    <cellStyle name="Normal 4 3 2 2 4 3 3" xfId="6055" xr:uid="{00000000-0005-0000-0000-0000AF5D0000}"/>
    <cellStyle name="Normal 4 3 2 2 4 3 3 2" xfId="12088" xr:uid="{00000000-0005-0000-0000-0000B05D0000}"/>
    <cellStyle name="Normal 4 3 2 2 4 3 3 2 2" xfId="43373" xr:uid="{00000000-0005-0000-0000-0000B15D0000}"/>
    <cellStyle name="Normal 4 3 2 2 4 3 3 2 3" xfId="29963" xr:uid="{00000000-0005-0000-0000-0000B25D0000}"/>
    <cellStyle name="Normal 4 3 2 2 4 3 3 3" xfId="23991" xr:uid="{00000000-0005-0000-0000-0000B35D0000}"/>
    <cellStyle name="Normal 4 3 2 2 4 3 3 4" xfId="34417" xr:uid="{00000000-0005-0000-0000-0000B45D0000}"/>
    <cellStyle name="Normal 4 3 2 2 4 3 3 5" xfId="16589" xr:uid="{00000000-0005-0000-0000-0000B55D0000}"/>
    <cellStyle name="Normal 4 3 2 2 4 3 4" xfId="4064" xr:uid="{00000000-0005-0000-0000-0000B65D0000}"/>
    <cellStyle name="Normal 4 3 2 2 4 3 4 2" xfId="36843" xr:uid="{00000000-0005-0000-0000-0000B75D0000}"/>
    <cellStyle name="Normal 4 3 2 2 4 3 4 3" xfId="22001" xr:uid="{00000000-0005-0000-0000-0000B85D0000}"/>
    <cellStyle name="Normal 4 3 2 2 4 3 5" xfId="9041" xr:uid="{00000000-0005-0000-0000-0000B95D0000}"/>
    <cellStyle name="Normal 4 3 2 2 4 3 5 2" xfId="40387" xr:uid="{00000000-0005-0000-0000-0000BA5D0000}"/>
    <cellStyle name="Normal 4 3 2 2 4 3 5 3" xfId="26977" xr:uid="{00000000-0005-0000-0000-0000BB5D0000}"/>
    <cellStyle name="Normal 4 3 2 2 4 3 6" xfId="19575" xr:uid="{00000000-0005-0000-0000-0000BC5D0000}"/>
    <cellStyle name="Normal 4 3 2 2 4 3 7" xfId="32427" xr:uid="{00000000-0005-0000-0000-0000BD5D0000}"/>
    <cellStyle name="Normal 4 3 2 2 4 3 8" xfId="14599" xr:uid="{00000000-0005-0000-0000-0000BE5D0000}"/>
    <cellStyle name="Normal 4 3 2 2 4 4" xfId="2072" xr:uid="{00000000-0005-0000-0000-0000BF5D0000}"/>
    <cellStyle name="Normal 4 3 2 2 4 4 2" xfId="6490" xr:uid="{00000000-0005-0000-0000-0000C05D0000}"/>
    <cellStyle name="Normal 4 3 2 2 4 4 2 2" xfId="12523" xr:uid="{00000000-0005-0000-0000-0000C15D0000}"/>
    <cellStyle name="Normal 4 3 2 2 4 4 2 2 2" xfId="43808" xr:uid="{00000000-0005-0000-0000-0000C25D0000}"/>
    <cellStyle name="Normal 4 3 2 2 4 4 2 2 3" xfId="30398" xr:uid="{00000000-0005-0000-0000-0000C35D0000}"/>
    <cellStyle name="Normal 4 3 2 2 4 4 2 3" xfId="37836" xr:uid="{00000000-0005-0000-0000-0000C45D0000}"/>
    <cellStyle name="Normal 4 3 2 2 4 4 2 4" xfId="24426" xr:uid="{00000000-0005-0000-0000-0000C55D0000}"/>
    <cellStyle name="Normal 4 3 2 2 4 4 3" xfId="9476" xr:uid="{00000000-0005-0000-0000-0000C65D0000}"/>
    <cellStyle name="Normal 4 3 2 2 4 4 3 2" xfId="40822" xr:uid="{00000000-0005-0000-0000-0000C75D0000}"/>
    <cellStyle name="Normal 4 3 2 2 4 4 3 3" xfId="27412" xr:uid="{00000000-0005-0000-0000-0000C85D0000}"/>
    <cellStyle name="Normal 4 3 2 2 4 4 4" xfId="20010" xr:uid="{00000000-0005-0000-0000-0000C95D0000}"/>
    <cellStyle name="Normal 4 3 2 2 4 4 5" xfId="34852" xr:uid="{00000000-0005-0000-0000-0000CA5D0000}"/>
    <cellStyle name="Normal 4 3 2 2 4 4 6" xfId="17024" xr:uid="{00000000-0005-0000-0000-0000CB5D0000}"/>
    <cellStyle name="Normal 4 3 2 2 4 5" xfId="5059" xr:uid="{00000000-0005-0000-0000-0000CC5D0000}"/>
    <cellStyle name="Normal 4 3 2 2 4 5 2" xfId="11094" xr:uid="{00000000-0005-0000-0000-0000CD5D0000}"/>
    <cellStyle name="Normal 4 3 2 2 4 5 2 2" xfId="42379" xr:uid="{00000000-0005-0000-0000-0000CE5D0000}"/>
    <cellStyle name="Normal 4 3 2 2 4 5 2 3" xfId="28969" xr:uid="{00000000-0005-0000-0000-0000CF5D0000}"/>
    <cellStyle name="Normal 4 3 2 2 4 5 3" xfId="22996" xr:uid="{00000000-0005-0000-0000-0000D05D0000}"/>
    <cellStyle name="Normal 4 3 2 2 4 5 4" xfId="33422" xr:uid="{00000000-0005-0000-0000-0000D15D0000}"/>
    <cellStyle name="Normal 4 3 2 2 4 5 5" xfId="15594" xr:uid="{00000000-0005-0000-0000-0000D25D0000}"/>
    <cellStyle name="Normal 4 3 2 2 4 6" xfId="3503" xr:uid="{00000000-0005-0000-0000-0000D35D0000}"/>
    <cellStyle name="Normal 4 3 2 2 4 6 2" xfId="36282" xr:uid="{00000000-0005-0000-0000-0000D45D0000}"/>
    <cellStyle name="Normal 4 3 2 2 4 6 3" xfId="21440" xr:uid="{00000000-0005-0000-0000-0000D55D0000}"/>
    <cellStyle name="Normal 4 3 2 2 4 7" xfId="8046" xr:uid="{00000000-0005-0000-0000-0000D65D0000}"/>
    <cellStyle name="Normal 4 3 2 2 4 7 2" xfId="39392" xr:uid="{00000000-0005-0000-0000-0000D75D0000}"/>
    <cellStyle name="Normal 4 3 2 2 4 7 3" xfId="25982" xr:uid="{00000000-0005-0000-0000-0000D85D0000}"/>
    <cellStyle name="Normal 4 3 2 2 4 8" xfId="18580" xr:uid="{00000000-0005-0000-0000-0000D95D0000}"/>
    <cellStyle name="Normal 4 3 2 2 4 9" xfId="31866" xr:uid="{00000000-0005-0000-0000-0000DA5D0000}"/>
    <cellStyle name="Normal 4 3 2 2 5" xfId="250" xr:uid="{00000000-0005-0000-0000-0000DB5D0000}"/>
    <cellStyle name="Normal 4 3 2 2 5 2" xfId="1305" xr:uid="{00000000-0005-0000-0000-0000DC5D0000}"/>
    <cellStyle name="Normal 4 3 2 2 5 2 2" xfId="5723" xr:uid="{00000000-0005-0000-0000-0000DD5D0000}"/>
    <cellStyle name="Normal 4 3 2 2 5 2 2 2" xfId="11756" xr:uid="{00000000-0005-0000-0000-0000DE5D0000}"/>
    <cellStyle name="Normal 4 3 2 2 5 2 2 2 2" xfId="43041" xr:uid="{00000000-0005-0000-0000-0000DF5D0000}"/>
    <cellStyle name="Normal 4 3 2 2 5 2 2 2 3" xfId="29631" xr:uid="{00000000-0005-0000-0000-0000E05D0000}"/>
    <cellStyle name="Normal 4 3 2 2 5 2 2 3" xfId="37380" xr:uid="{00000000-0005-0000-0000-0000E15D0000}"/>
    <cellStyle name="Normal 4 3 2 2 5 2 2 4" xfId="23659" xr:uid="{00000000-0005-0000-0000-0000E25D0000}"/>
    <cellStyle name="Normal 4 3 2 2 5 2 3" xfId="8709" xr:uid="{00000000-0005-0000-0000-0000E35D0000}"/>
    <cellStyle name="Normal 4 3 2 2 5 2 3 2" xfId="40055" xr:uid="{00000000-0005-0000-0000-0000E45D0000}"/>
    <cellStyle name="Normal 4 3 2 2 5 2 3 3" xfId="26645" xr:uid="{00000000-0005-0000-0000-0000E55D0000}"/>
    <cellStyle name="Normal 4 3 2 2 5 2 4" xfId="19243" xr:uid="{00000000-0005-0000-0000-0000E65D0000}"/>
    <cellStyle name="Normal 4 3 2 2 5 2 5" xfId="34085" xr:uid="{00000000-0005-0000-0000-0000E75D0000}"/>
    <cellStyle name="Normal 4 3 2 2 5 2 6" xfId="16257" xr:uid="{00000000-0005-0000-0000-0000E85D0000}"/>
    <cellStyle name="Normal 4 3 2 2 5 3" xfId="2302" xr:uid="{00000000-0005-0000-0000-0000E95D0000}"/>
    <cellStyle name="Normal 4 3 2 2 5 3 2" xfId="6719" xr:uid="{00000000-0005-0000-0000-0000EA5D0000}"/>
    <cellStyle name="Normal 4 3 2 2 5 3 2 2" xfId="12752" xr:uid="{00000000-0005-0000-0000-0000EB5D0000}"/>
    <cellStyle name="Normal 4 3 2 2 5 3 2 2 2" xfId="44037" xr:uid="{00000000-0005-0000-0000-0000EC5D0000}"/>
    <cellStyle name="Normal 4 3 2 2 5 3 2 2 3" xfId="30627" xr:uid="{00000000-0005-0000-0000-0000ED5D0000}"/>
    <cellStyle name="Normal 4 3 2 2 5 3 2 3" xfId="38065" xr:uid="{00000000-0005-0000-0000-0000EE5D0000}"/>
    <cellStyle name="Normal 4 3 2 2 5 3 2 4" xfId="24655" xr:uid="{00000000-0005-0000-0000-0000EF5D0000}"/>
    <cellStyle name="Normal 4 3 2 2 5 3 3" xfId="9705" xr:uid="{00000000-0005-0000-0000-0000F05D0000}"/>
    <cellStyle name="Normal 4 3 2 2 5 3 3 2" xfId="41051" xr:uid="{00000000-0005-0000-0000-0000F15D0000}"/>
    <cellStyle name="Normal 4 3 2 2 5 3 3 3" xfId="27641" xr:uid="{00000000-0005-0000-0000-0000F25D0000}"/>
    <cellStyle name="Normal 4 3 2 2 5 3 4" xfId="20239" xr:uid="{00000000-0005-0000-0000-0000F35D0000}"/>
    <cellStyle name="Normal 4 3 2 2 5 3 5" xfId="35081" xr:uid="{00000000-0005-0000-0000-0000F45D0000}"/>
    <cellStyle name="Normal 4 3 2 2 5 3 6" xfId="17253" xr:uid="{00000000-0005-0000-0000-0000F55D0000}"/>
    <cellStyle name="Normal 4 3 2 2 5 4" xfId="4727" xr:uid="{00000000-0005-0000-0000-0000F65D0000}"/>
    <cellStyle name="Normal 4 3 2 2 5 4 2" xfId="10761" xr:uid="{00000000-0005-0000-0000-0000F75D0000}"/>
    <cellStyle name="Normal 4 3 2 2 5 4 2 2" xfId="42048" xr:uid="{00000000-0005-0000-0000-0000F85D0000}"/>
    <cellStyle name="Normal 4 3 2 2 5 4 2 3" xfId="28638" xr:uid="{00000000-0005-0000-0000-0000F95D0000}"/>
    <cellStyle name="Normal 4 3 2 2 5 4 3" xfId="22664" xr:uid="{00000000-0005-0000-0000-0000FA5D0000}"/>
    <cellStyle name="Normal 4 3 2 2 5 4 4" xfId="33090" xr:uid="{00000000-0005-0000-0000-0000FB5D0000}"/>
    <cellStyle name="Normal 4 3 2 2 5 4 5" xfId="15262" xr:uid="{00000000-0005-0000-0000-0000FC5D0000}"/>
    <cellStyle name="Normal 4 3 2 2 5 5" xfId="3732" xr:uid="{00000000-0005-0000-0000-0000FD5D0000}"/>
    <cellStyle name="Normal 4 3 2 2 5 5 2" xfId="36511" xr:uid="{00000000-0005-0000-0000-0000FE5D0000}"/>
    <cellStyle name="Normal 4 3 2 2 5 5 3" xfId="21669" xr:uid="{00000000-0005-0000-0000-0000FF5D0000}"/>
    <cellStyle name="Normal 4 3 2 2 5 6" xfId="7714" xr:uid="{00000000-0005-0000-0000-0000005E0000}"/>
    <cellStyle name="Normal 4 3 2 2 5 6 2" xfId="39060" xr:uid="{00000000-0005-0000-0000-0000015E0000}"/>
    <cellStyle name="Normal 4 3 2 2 5 6 3" xfId="25650" xr:uid="{00000000-0005-0000-0000-0000025E0000}"/>
    <cellStyle name="Normal 4 3 2 2 5 7" xfId="18248" xr:uid="{00000000-0005-0000-0000-0000035E0000}"/>
    <cellStyle name="Normal 4 3 2 2 5 8" xfId="32095" xr:uid="{00000000-0005-0000-0000-0000045E0000}"/>
    <cellStyle name="Normal 4 3 2 2 5 9" xfId="14267" xr:uid="{00000000-0005-0000-0000-0000055E0000}"/>
    <cellStyle name="Normal 4 3 2 2 6" xfId="700" xr:uid="{00000000-0005-0000-0000-0000065E0000}"/>
    <cellStyle name="Normal 4 3 2 2 6 2" xfId="2736" xr:uid="{00000000-0005-0000-0000-0000075E0000}"/>
    <cellStyle name="Normal 4 3 2 2 6 2 2" xfId="7153" xr:uid="{00000000-0005-0000-0000-0000085E0000}"/>
    <cellStyle name="Normal 4 3 2 2 6 2 2 2" xfId="13186" xr:uid="{00000000-0005-0000-0000-0000095E0000}"/>
    <cellStyle name="Normal 4 3 2 2 6 2 2 2 2" xfId="44471" xr:uid="{00000000-0005-0000-0000-00000A5E0000}"/>
    <cellStyle name="Normal 4 3 2 2 6 2 2 2 3" xfId="31061" xr:uid="{00000000-0005-0000-0000-00000B5E0000}"/>
    <cellStyle name="Normal 4 3 2 2 6 2 2 3" xfId="38499" xr:uid="{00000000-0005-0000-0000-00000C5E0000}"/>
    <cellStyle name="Normal 4 3 2 2 6 2 2 4" xfId="25089" xr:uid="{00000000-0005-0000-0000-00000D5E0000}"/>
    <cellStyle name="Normal 4 3 2 2 6 2 3" xfId="10139" xr:uid="{00000000-0005-0000-0000-00000E5E0000}"/>
    <cellStyle name="Normal 4 3 2 2 6 2 3 2" xfId="41485" xr:uid="{00000000-0005-0000-0000-00000F5E0000}"/>
    <cellStyle name="Normal 4 3 2 2 6 2 3 3" xfId="28075" xr:uid="{00000000-0005-0000-0000-0000105E0000}"/>
    <cellStyle name="Normal 4 3 2 2 6 2 4" xfId="20673" xr:uid="{00000000-0005-0000-0000-0000115E0000}"/>
    <cellStyle name="Normal 4 3 2 2 6 2 5" xfId="35515" xr:uid="{00000000-0005-0000-0000-0000125E0000}"/>
    <cellStyle name="Normal 4 3 2 2 6 2 6" xfId="17687" xr:uid="{00000000-0005-0000-0000-0000135E0000}"/>
    <cellStyle name="Normal 4 3 2 2 6 3" xfId="5161" xr:uid="{00000000-0005-0000-0000-0000145E0000}"/>
    <cellStyle name="Normal 4 3 2 2 6 3 2" xfId="11196" xr:uid="{00000000-0005-0000-0000-0000155E0000}"/>
    <cellStyle name="Normal 4 3 2 2 6 3 2 2" xfId="42481" xr:uid="{00000000-0005-0000-0000-0000165E0000}"/>
    <cellStyle name="Normal 4 3 2 2 6 3 2 3" xfId="29071" xr:uid="{00000000-0005-0000-0000-0000175E0000}"/>
    <cellStyle name="Normal 4 3 2 2 6 3 3" xfId="23098" xr:uid="{00000000-0005-0000-0000-0000185E0000}"/>
    <cellStyle name="Normal 4 3 2 2 6 3 4" xfId="33524" xr:uid="{00000000-0005-0000-0000-0000195E0000}"/>
    <cellStyle name="Normal 4 3 2 2 6 3 5" xfId="15696" xr:uid="{00000000-0005-0000-0000-00001A5E0000}"/>
    <cellStyle name="Normal 4 3 2 2 6 4" xfId="4166" xr:uid="{00000000-0005-0000-0000-00001B5E0000}"/>
    <cellStyle name="Normal 4 3 2 2 6 4 2" xfId="36945" xr:uid="{00000000-0005-0000-0000-00001C5E0000}"/>
    <cellStyle name="Normal 4 3 2 2 6 4 3" xfId="22103" xr:uid="{00000000-0005-0000-0000-00001D5E0000}"/>
    <cellStyle name="Normal 4 3 2 2 6 5" xfId="8148" xr:uid="{00000000-0005-0000-0000-00001E5E0000}"/>
    <cellStyle name="Normal 4 3 2 2 6 5 2" xfId="39494" xr:uid="{00000000-0005-0000-0000-00001F5E0000}"/>
    <cellStyle name="Normal 4 3 2 2 6 5 3" xfId="26084" xr:uid="{00000000-0005-0000-0000-0000205E0000}"/>
    <cellStyle name="Normal 4 3 2 2 6 6" xfId="18682" xr:uid="{00000000-0005-0000-0000-0000215E0000}"/>
    <cellStyle name="Normal 4 3 2 2 6 7" xfId="32529" xr:uid="{00000000-0005-0000-0000-0000225E0000}"/>
    <cellStyle name="Normal 4 3 2 2 6 8" xfId="14701" xr:uid="{00000000-0005-0000-0000-0000235E0000}"/>
    <cellStyle name="Normal 4 3 2 2 7" xfId="1203" xr:uid="{00000000-0005-0000-0000-0000245E0000}"/>
    <cellStyle name="Normal 4 3 2 2 7 2" xfId="2200" xr:uid="{00000000-0005-0000-0000-0000255E0000}"/>
    <cellStyle name="Normal 4 3 2 2 7 2 2" xfId="6617" xr:uid="{00000000-0005-0000-0000-0000265E0000}"/>
    <cellStyle name="Normal 4 3 2 2 7 2 2 2" xfId="12650" xr:uid="{00000000-0005-0000-0000-0000275E0000}"/>
    <cellStyle name="Normal 4 3 2 2 7 2 2 2 2" xfId="43935" xr:uid="{00000000-0005-0000-0000-0000285E0000}"/>
    <cellStyle name="Normal 4 3 2 2 7 2 2 2 3" xfId="30525" xr:uid="{00000000-0005-0000-0000-0000295E0000}"/>
    <cellStyle name="Normal 4 3 2 2 7 2 2 3" xfId="37963" xr:uid="{00000000-0005-0000-0000-00002A5E0000}"/>
    <cellStyle name="Normal 4 3 2 2 7 2 2 4" xfId="24553" xr:uid="{00000000-0005-0000-0000-00002B5E0000}"/>
    <cellStyle name="Normal 4 3 2 2 7 2 3" xfId="9603" xr:uid="{00000000-0005-0000-0000-00002C5E0000}"/>
    <cellStyle name="Normal 4 3 2 2 7 2 3 2" xfId="40949" xr:uid="{00000000-0005-0000-0000-00002D5E0000}"/>
    <cellStyle name="Normal 4 3 2 2 7 2 3 3" xfId="27539" xr:uid="{00000000-0005-0000-0000-00002E5E0000}"/>
    <cellStyle name="Normal 4 3 2 2 7 2 4" xfId="20137" xr:uid="{00000000-0005-0000-0000-00002F5E0000}"/>
    <cellStyle name="Normal 4 3 2 2 7 2 5" xfId="34979" xr:uid="{00000000-0005-0000-0000-0000305E0000}"/>
    <cellStyle name="Normal 4 3 2 2 7 2 6" xfId="17151" xr:uid="{00000000-0005-0000-0000-0000315E0000}"/>
    <cellStyle name="Normal 4 3 2 2 7 3" xfId="5621" xr:uid="{00000000-0005-0000-0000-0000325E0000}"/>
    <cellStyle name="Normal 4 3 2 2 7 3 2" xfId="11654" xr:uid="{00000000-0005-0000-0000-0000335E0000}"/>
    <cellStyle name="Normal 4 3 2 2 7 3 2 2" xfId="42939" xr:uid="{00000000-0005-0000-0000-0000345E0000}"/>
    <cellStyle name="Normal 4 3 2 2 7 3 2 3" xfId="29529" xr:uid="{00000000-0005-0000-0000-0000355E0000}"/>
    <cellStyle name="Normal 4 3 2 2 7 3 3" xfId="23557" xr:uid="{00000000-0005-0000-0000-0000365E0000}"/>
    <cellStyle name="Normal 4 3 2 2 7 3 4" xfId="33983" xr:uid="{00000000-0005-0000-0000-0000375E0000}"/>
    <cellStyle name="Normal 4 3 2 2 7 3 5" xfId="16155" xr:uid="{00000000-0005-0000-0000-0000385E0000}"/>
    <cellStyle name="Normal 4 3 2 2 7 4" xfId="3630" xr:uid="{00000000-0005-0000-0000-0000395E0000}"/>
    <cellStyle name="Normal 4 3 2 2 7 4 2" xfId="36409" xr:uid="{00000000-0005-0000-0000-00003A5E0000}"/>
    <cellStyle name="Normal 4 3 2 2 7 4 3" xfId="21567" xr:uid="{00000000-0005-0000-0000-00003B5E0000}"/>
    <cellStyle name="Normal 4 3 2 2 7 5" xfId="8607" xr:uid="{00000000-0005-0000-0000-00003C5E0000}"/>
    <cellStyle name="Normal 4 3 2 2 7 5 2" xfId="39953" xr:uid="{00000000-0005-0000-0000-00003D5E0000}"/>
    <cellStyle name="Normal 4 3 2 2 7 5 3" xfId="26543" xr:uid="{00000000-0005-0000-0000-00003E5E0000}"/>
    <cellStyle name="Normal 4 3 2 2 7 6" xfId="19141" xr:uid="{00000000-0005-0000-0000-00003F5E0000}"/>
    <cellStyle name="Normal 4 3 2 2 7 7" xfId="31993" xr:uid="{00000000-0005-0000-0000-0000405E0000}"/>
    <cellStyle name="Normal 4 3 2 2 7 8" xfId="14165" xr:uid="{00000000-0005-0000-0000-0000415E0000}"/>
    <cellStyle name="Normal 4 3 2 2 8" xfId="1740" xr:uid="{00000000-0005-0000-0000-0000425E0000}"/>
    <cellStyle name="Normal 4 3 2 2 8 2" xfId="6158" xr:uid="{00000000-0005-0000-0000-0000435E0000}"/>
    <cellStyle name="Normal 4 3 2 2 8 2 2" xfId="12191" xr:uid="{00000000-0005-0000-0000-0000445E0000}"/>
    <cellStyle name="Normal 4 3 2 2 8 2 2 2" xfId="43476" xr:uid="{00000000-0005-0000-0000-0000455E0000}"/>
    <cellStyle name="Normal 4 3 2 2 8 2 2 3" xfId="30066" xr:uid="{00000000-0005-0000-0000-0000465E0000}"/>
    <cellStyle name="Normal 4 3 2 2 8 2 3" xfId="37504" xr:uid="{00000000-0005-0000-0000-0000475E0000}"/>
    <cellStyle name="Normal 4 3 2 2 8 2 4" xfId="24094" xr:uid="{00000000-0005-0000-0000-0000485E0000}"/>
    <cellStyle name="Normal 4 3 2 2 8 3" xfId="9144" xr:uid="{00000000-0005-0000-0000-0000495E0000}"/>
    <cellStyle name="Normal 4 3 2 2 8 3 2" xfId="40490" xr:uid="{00000000-0005-0000-0000-00004A5E0000}"/>
    <cellStyle name="Normal 4 3 2 2 8 3 3" xfId="27080" xr:uid="{00000000-0005-0000-0000-00004B5E0000}"/>
    <cellStyle name="Normal 4 3 2 2 8 4" xfId="19678" xr:uid="{00000000-0005-0000-0000-00004C5E0000}"/>
    <cellStyle name="Normal 4 3 2 2 8 5" xfId="34520" xr:uid="{00000000-0005-0000-0000-00004D5E0000}"/>
    <cellStyle name="Normal 4 3 2 2 8 6" xfId="16692" xr:uid="{00000000-0005-0000-0000-00004E5E0000}"/>
    <cellStyle name="Normal 4 3 2 2 9" xfId="4625" xr:uid="{00000000-0005-0000-0000-00004F5E0000}"/>
    <cellStyle name="Normal 4 3 2 2 9 2" xfId="13632" xr:uid="{00000000-0005-0000-0000-0000505E0000}"/>
    <cellStyle name="Normal 4 3 2 2 9 3" xfId="22562" xr:uid="{00000000-0005-0000-0000-0000515E0000}"/>
    <cellStyle name="Normal 4 3 2 2 9 4" xfId="32988" xr:uid="{00000000-0005-0000-0000-0000525E0000}"/>
    <cellStyle name="Normal 4 3 2 2 9 5" xfId="15160" xr:uid="{00000000-0005-0000-0000-0000535E0000}"/>
    <cellStyle name="Normal 4 3 2 3" xfId="166" xr:uid="{00000000-0005-0000-0000-0000545E0000}"/>
    <cellStyle name="Normal 4 3 2 3 10" xfId="3189" xr:uid="{00000000-0005-0000-0000-0000555E0000}"/>
    <cellStyle name="Normal 4 3 2 3 10 2" xfId="10677" xr:uid="{00000000-0005-0000-0000-0000565E0000}"/>
    <cellStyle name="Normal 4 3 2 3 10 2 2" xfId="41964" xr:uid="{00000000-0005-0000-0000-0000575E0000}"/>
    <cellStyle name="Normal 4 3 2 3 10 2 3" xfId="28554" xr:uid="{00000000-0005-0000-0000-0000585E0000}"/>
    <cellStyle name="Normal 4 3 2 3 10 3" xfId="35968" xr:uid="{00000000-0005-0000-0000-0000595E0000}"/>
    <cellStyle name="Normal 4 3 2 3 10 4" xfId="21126" xr:uid="{00000000-0005-0000-0000-00005A5E0000}"/>
    <cellStyle name="Normal 4 3 2 3 11" xfId="7630" xr:uid="{00000000-0005-0000-0000-00005B5E0000}"/>
    <cellStyle name="Normal 4 3 2 3 11 2" xfId="38976" xr:uid="{00000000-0005-0000-0000-00005C5E0000}"/>
    <cellStyle name="Normal 4 3 2 3 11 3" xfId="25566" xr:uid="{00000000-0005-0000-0000-00005D5E0000}"/>
    <cellStyle name="Normal 4 3 2 3 12" xfId="18164" xr:uid="{00000000-0005-0000-0000-00005E5E0000}"/>
    <cellStyle name="Normal 4 3 2 3 13" xfId="31552" xr:uid="{00000000-0005-0000-0000-00005F5E0000}"/>
    <cellStyle name="Normal 4 3 2 3 14" xfId="13724" xr:uid="{00000000-0005-0000-0000-0000605E0000}"/>
    <cellStyle name="Normal 4 3 2 3 2" xfId="388" xr:uid="{00000000-0005-0000-0000-0000615E0000}"/>
    <cellStyle name="Normal 4 3 2 3 2 10" xfId="13828" xr:uid="{00000000-0005-0000-0000-0000625E0000}"/>
    <cellStyle name="Normal 4 3 2 3 2 2" xfId="822" xr:uid="{00000000-0005-0000-0000-0000635E0000}"/>
    <cellStyle name="Normal 4 3 2 3 2 2 2" xfId="2858" xr:uid="{00000000-0005-0000-0000-0000645E0000}"/>
    <cellStyle name="Normal 4 3 2 3 2 2 2 2" xfId="7275" xr:uid="{00000000-0005-0000-0000-0000655E0000}"/>
    <cellStyle name="Normal 4 3 2 3 2 2 2 2 2" xfId="13308" xr:uid="{00000000-0005-0000-0000-0000665E0000}"/>
    <cellStyle name="Normal 4 3 2 3 2 2 2 2 2 2" xfId="44593" xr:uid="{00000000-0005-0000-0000-0000675E0000}"/>
    <cellStyle name="Normal 4 3 2 3 2 2 2 2 2 3" xfId="31183" xr:uid="{00000000-0005-0000-0000-0000685E0000}"/>
    <cellStyle name="Normal 4 3 2 3 2 2 2 2 3" xfId="38621" xr:uid="{00000000-0005-0000-0000-0000695E0000}"/>
    <cellStyle name="Normal 4 3 2 3 2 2 2 2 4" xfId="25211" xr:uid="{00000000-0005-0000-0000-00006A5E0000}"/>
    <cellStyle name="Normal 4 3 2 3 2 2 2 3" xfId="10261" xr:uid="{00000000-0005-0000-0000-00006B5E0000}"/>
    <cellStyle name="Normal 4 3 2 3 2 2 2 3 2" xfId="41607" xr:uid="{00000000-0005-0000-0000-00006C5E0000}"/>
    <cellStyle name="Normal 4 3 2 3 2 2 2 3 3" xfId="28197" xr:uid="{00000000-0005-0000-0000-00006D5E0000}"/>
    <cellStyle name="Normal 4 3 2 3 2 2 2 4" xfId="20795" xr:uid="{00000000-0005-0000-0000-00006E5E0000}"/>
    <cellStyle name="Normal 4 3 2 3 2 2 2 5" xfId="35637" xr:uid="{00000000-0005-0000-0000-00006F5E0000}"/>
    <cellStyle name="Normal 4 3 2 3 2 2 2 6" xfId="17809" xr:uid="{00000000-0005-0000-0000-0000705E0000}"/>
    <cellStyle name="Normal 4 3 2 3 2 2 3" xfId="5283" xr:uid="{00000000-0005-0000-0000-0000715E0000}"/>
    <cellStyle name="Normal 4 3 2 3 2 2 3 2" xfId="11317" xr:uid="{00000000-0005-0000-0000-0000725E0000}"/>
    <cellStyle name="Normal 4 3 2 3 2 2 3 2 2" xfId="42602" xr:uid="{00000000-0005-0000-0000-0000735E0000}"/>
    <cellStyle name="Normal 4 3 2 3 2 2 3 2 3" xfId="29192" xr:uid="{00000000-0005-0000-0000-0000745E0000}"/>
    <cellStyle name="Normal 4 3 2 3 2 2 3 3" xfId="23220" xr:uid="{00000000-0005-0000-0000-0000755E0000}"/>
    <cellStyle name="Normal 4 3 2 3 2 2 3 4" xfId="33646" xr:uid="{00000000-0005-0000-0000-0000765E0000}"/>
    <cellStyle name="Normal 4 3 2 3 2 2 3 5" xfId="15818" xr:uid="{00000000-0005-0000-0000-0000775E0000}"/>
    <cellStyle name="Normal 4 3 2 3 2 2 4" xfId="4288" xr:uid="{00000000-0005-0000-0000-0000785E0000}"/>
    <cellStyle name="Normal 4 3 2 3 2 2 4 2" xfId="37067" xr:uid="{00000000-0005-0000-0000-0000795E0000}"/>
    <cellStyle name="Normal 4 3 2 3 2 2 4 3" xfId="22225" xr:uid="{00000000-0005-0000-0000-00007A5E0000}"/>
    <cellStyle name="Normal 4 3 2 3 2 2 5" xfId="8270" xr:uid="{00000000-0005-0000-0000-00007B5E0000}"/>
    <cellStyle name="Normal 4 3 2 3 2 2 5 2" xfId="39616" xr:uid="{00000000-0005-0000-0000-00007C5E0000}"/>
    <cellStyle name="Normal 4 3 2 3 2 2 5 3" xfId="26206" xr:uid="{00000000-0005-0000-0000-00007D5E0000}"/>
    <cellStyle name="Normal 4 3 2 3 2 2 6" xfId="18804" xr:uid="{00000000-0005-0000-0000-00007E5E0000}"/>
    <cellStyle name="Normal 4 3 2 3 2 2 7" xfId="32651" xr:uid="{00000000-0005-0000-0000-00007F5E0000}"/>
    <cellStyle name="Normal 4 3 2 3 2 2 8" xfId="14823" xr:uid="{00000000-0005-0000-0000-0000805E0000}"/>
    <cellStyle name="Normal 4 3 2 3 2 3" xfId="1427" xr:uid="{00000000-0005-0000-0000-0000815E0000}"/>
    <cellStyle name="Normal 4 3 2 3 2 3 2" xfId="2424" xr:uid="{00000000-0005-0000-0000-0000825E0000}"/>
    <cellStyle name="Normal 4 3 2 3 2 3 2 2" xfId="6841" xr:uid="{00000000-0005-0000-0000-0000835E0000}"/>
    <cellStyle name="Normal 4 3 2 3 2 3 2 2 2" xfId="12874" xr:uid="{00000000-0005-0000-0000-0000845E0000}"/>
    <cellStyle name="Normal 4 3 2 3 2 3 2 2 2 2" xfId="44159" xr:uid="{00000000-0005-0000-0000-0000855E0000}"/>
    <cellStyle name="Normal 4 3 2 3 2 3 2 2 2 3" xfId="30749" xr:uid="{00000000-0005-0000-0000-0000865E0000}"/>
    <cellStyle name="Normal 4 3 2 3 2 3 2 2 3" xfId="38187" xr:uid="{00000000-0005-0000-0000-0000875E0000}"/>
    <cellStyle name="Normal 4 3 2 3 2 3 2 2 4" xfId="24777" xr:uid="{00000000-0005-0000-0000-0000885E0000}"/>
    <cellStyle name="Normal 4 3 2 3 2 3 2 3" xfId="9827" xr:uid="{00000000-0005-0000-0000-0000895E0000}"/>
    <cellStyle name="Normal 4 3 2 3 2 3 2 3 2" xfId="41173" xr:uid="{00000000-0005-0000-0000-00008A5E0000}"/>
    <cellStyle name="Normal 4 3 2 3 2 3 2 3 3" xfId="27763" xr:uid="{00000000-0005-0000-0000-00008B5E0000}"/>
    <cellStyle name="Normal 4 3 2 3 2 3 2 4" xfId="20361" xr:uid="{00000000-0005-0000-0000-00008C5E0000}"/>
    <cellStyle name="Normal 4 3 2 3 2 3 2 5" xfId="35203" xr:uid="{00000000-0005-0000-0000-00008D5E0000}"/>
    <cellStyle name="Normal 4 3 2 3 2 3 2 6" xfId="17375" xr:uid="{00000000-0005-0000-0000-00008E5E0000}"/>
    <cellStyle name="Normal 4 3 2 3 2 3 3" xfId="5845" xr:uid="{00000000-0005-0000-0000-00008F5E0000}"/>
    <cellStyle name="Normal 4 3 2 3 2 3 3 2" xfId="11878" xr:uid="{00000000-0005-0000-0000-0000905E0000}"/>
    <cellStyle name="Normal 4 3 2 3 2 3 3 2 2" xfId="43163" xr:uid="{00000000-0005-0000-0000-0000915E0000}"/>
    <cellStyle name="Normal 4 3 2 3 2 3 3 2 3" xfId="29753" xr:uid="{00000000-0005-0000-0000-0000925E0000}"/>
    <cellStyle name="Normal 4 3 2 3 2 3 3 3" xfId="23781" xr:uid="{00000000-0005-0000-0000-0000935E0000}"/>
    <cellStyle name="Normal 4 3 2 3 2 3 3 4" xfId="34207" xr:uid="{00000000-0005-0000-0000-0000945E0000}"/>
    <cellStyle name="Normal 4 3 2 3 2 3 3 5" xfId="16379" xr:uid="{00000000-0005-0000-0000-0000955E0000}"/>
    <cellStyle name="Normal 4 3 2 3 2 3 4" xfId="3854" xr:uid="{00000000-0005-0000-0000-0000965E0000}"/>
    <cellStyle name="Normal 4 3 2 3 2 3 4 2" xfId="36633" xr:uid="{00000000-0005-0000-0000-0000975E0000}"/>
    <cellStyle name="Normal 4 3 2 3 2 3 4 3" xfId="21791" xr:uid="{00000000-0005-0000-0000-0000985E0000}"/>
    <cellStyle name="Normal 4 3 2 3 2 3 5" xfId="8831" xr:uid="{00000000-0005-0000-0000-0000995E0000}"/>
    <cellStyle name="Normal 4 3 2 3 2 3 5 2" xfId="40177" xr:uid="{00000000-0005-0000-0000-00009A5E0000}"/>
    <cellStyle name="Normal 4 3 2 3 2 3 5 3" xfId="26767" xr:uid="{00000000-0005-0000-0000-00009B5E0000}"/>
    <cellStyle name="Normal 4 3 2 3 2 3 6" xfId="19365" xr:uid="{00000000-0005-0000-0000-00009C5E0000}"/>
    <cellStyle name="Normal 4 3 2 3 2 3 7" xfId="32217" xr:uid="{00000000-0005-0000-0000-00009D5E0000}"/>
    <cellStyle name="Normal 4 3 2 3 2 3 8" xfId="14389" xr:uid="{00000000-0005-0000-0000-00009E5E0000}"/>
    <cellStyle name="Normal 4 3 2 3 2 4" xfId="1862" xr:uid="{00000000-0005-0000-0000-00009F5E0000}"/>
    <cellStyle name="Normal 4 3 2 3 2 4 2" xfId="6280" xr:uid="{00000000-0005-0000-0000-0000A05E0000}"/>
    <cellStyle name="Normal 4 3 2 3 2 4 2 2" xfId="12313" xr:uid="{00000000-0005-0000-0000-0000A15E0000}"/>
    <cellStyle name="Normal 4 3 2 3 2 4 2 2 2" xfId="43598" xr:uid="{00000000-0005-0000-0000-0000A25E0000}"/>
    <cellStyle name="Normal 4 3 2 3 2 4 2 2 3" xfId="30188" xr:uid="{00000000-0005-0000-0000-0000A35E0000}"/>
    <cellStyle name="Normal 4 3 2 3 2 4 2 3" xfId="37626" xr:uid="{00000000-0005-0000-0000-0000A45E0000}"/>
    <cellStyle name="Normal 4 3 2 3 2 4 2 4" xfId="24216" xr:uid="{00000000-0005-0000-0000-0000A55E0000}"/>
    <cellStyle name="Normal 4 3 2 3 2 4 3" xfId="9266" xr:uid="{00000000-0005-0000-0000-0000A65E0000}"/>
    <cellStyle name="Normal 4 3 2 3 2 4 3 2" xfId="40612" xr:uid="{00000000-0005-0000-0000-0000A75E0000}"/>
    <cellStyle name="Normal 4 3 2 3 2 4 3 3" xfId="27202" xr:uid="{00000000-0005-0000-0000-0000A85E0000}"/>
    <cellStyle name="Normal 4 3 2 3 2 4 4" xfId="19800" xr:uid="{00000000-0005-0000-0000-0000A95E0000}"/>
    <cellStyle name="Normal 4 3 2 3 2 4 5" xfId="34642" xr:uid="{00000000-0005-0000-0000-0000AA5E0000}"/>
    <cellStyle name="Normal 4 3 2 3 2 4 6" xfId="16814" xr:uid="{00000000-0005-0000-0000-0000AB5E0000}"/>
    <cellStyle name="Normal 4 3 2 3 2 5" xfId="4849" xr:uid="{00000000-0005-0000-0000-0000AC5E0000}"/>
    <cellStyle name="Normal 4 3 2 3 2 5 2" xfId="10884" xr:uid="{00000000-0005-0000-0000-0000AD5E0000}"/>
    <cellStyle name="Normal 4 3 2 3 2 5 2 2" xfId="42169" xr:uid="{00000000-0005-0000-0000-0000AE5E0000}"/>
    <cellStyle name="Normal 4 3 2 3 2 5 2 3" xfId="28759" xr:uid="{00000000-0005-0000-0000-0000AF5E0000}"/>
    <cellStyle name="Normal 4 3 2 3 2 5 3" xfId="22786" xr:uid="{00000000-0005-0000-0000-0000B05E0000}"/>
    <cellStyle name="Normal 4 3 2 3 2 5 4" xfId="33212" xr:uid="{00000000-0005-0000-0000-0000B15E0000}"/>
    <cellStyle name="Normal 4 3 2 3 2 5 5" xfId="15384" xr:uid="{00000000-0005-0000-0000-0000B25E0000}"/>
    <cellStyle name="Normal 4 3 2 3 2 6" xfId="3293" xr:uid="{00000000-0005-0000-0000-0000B35E0000}"/>
    <cellStyle name="Normal 4 3 2 3 2 6 2" xfId="36072" xr:uid="{00000000-0005-0000-0000-0000B45E0000}"/>
    <cellStyle name="Normal 4 3 2 3 2 6 3" xfId="21230" xr:uid="{00000000-0005-0000-0000-0000B55E0000}"/>
    <cellStyle name="Normal 4 3 2 3 2 7" xfId="7836" xr:uid="{00000000-0005-0000-0000-0000B65E0000}"/>
    <cellStyle name="Normal 4 3 2 3 2 7 2" xfId="39182" xr:uid="{00000000-0005-0000-0000-0000B75E0000}"/>
    <cellStyle name="Normal 4 3 2 3 2 7 3" xfId="25772" xr:uid="{00000000-0005-0000-0000-0000B85E0000}"/>
    <cellStyle name="Normal 4 3 2 3 2 8" xfId="18370" xr:uid="{00000000-0005-0000-0000-0000B95E0000}"/>
    <cellStyle name="Normal 4 3 2 3 2 9" xfId="31656" xr:uid="{00000000-0005-0000-0000-0000BA5E0000}"/>
    <cellStyle name="Normal 4 3 2 3 3" xfId="490" xr:uid="{00000000-0005-0000-0000-0000BB5E0000}"/>
    <cellStyle name="Normal 4 3 2 3 3 10" xfId="13930" xr:uid="{00000000-0005-0000-0000-0000BC5E0000}"/>
    <cellStyle name="Normal 4 3 2 3 3 2" xfId="924" xr:uid="{00000000-0005-0000-0000-0000BD5E0000}"/>
    <cellStyle name="Normal 4 3 2 3 3 2 2" xfId="2960" xr:uid="{00000000-0005-0000-0000-0000BE5E0000}"/>
    <cellStyle name="Normal 4 3 2 3 3 2 2 2" xfId="7377" xr:uid="{00000000-0005-0000-0000-0000BF5E0000}"/>
    <cellStyle name="Normal 4 3 2 3 3 2 2 2 2" xfId="13410" xr:uid="{00000000-0005-0000-0000-0000C05E0000}"/>
    <cellStyle name="Normal 4 3 2 3 3 2 2 2 2 2" xfId="44695" xr:uid="{00000000-0005-0000-0000-0000C15E0000}"/>
    <cellStyle name="Normal 4 3 2 3 3 2 2 2 2 3" xfId="31285" xr:uid="{00000000-0005-0000-0000-0000C25E0000}"/>
    <cellStyle name="Normal 4 3 2 3 3 2 2 2 3" xfId="38723" xr:uid="{00000000-0005-0000-0000-0000C35E0000}"/>
    <cellStyle name="Normal 4 3 2 3 3 2 2 2 4" xfId="25313" xr:uid="{00000000-0005-0000-0000-0000C45E0000}"/>
    <cellStyle name="Normal 4 3 2 3 3 2 2 3" xfId="10363" xr:uid="{00000000-0005-0000-0000-0000C55E0000}"/>
    <cellStyle name="Normal 4 3 2 3 3 2 2 3 2" xfId="41709" xr:uid="{00000000-0005-0000-0000-0000C65E0000}"/>
    <cellStyle name="Normal 4 3 2 3 3 2 2 3 3" xfId="28299" xr:uid="{00000000-0005-0000-0000-0000C75E0000}"/>
    <cellStyle name="Normal 4 3 2 3 3 2 2 4" xfId="20897" xr:uid="{00000000-0005-0000-0000-0000C85E0000}"/>
    <cellStyle name="Normal 4 3 2 3 3 2 2 5" xfId="35739" xr:uid="{00000000-0005-0000-0000-0000C95E0000}"/>
    <cellStyle name="Normal 4 3 2 3 3 2 2 6" xfId="17911" xr:uid="{00000000-0005-0000-0000-0000CA5E0000}"/>
    <cellStyle name="Normal 4 3 2 3 3 2 3" xfId="5385" xr:uid="{00000000-0005-0000-0000-0000CB5E0000}"/>
    <cellStyle name="Normal 4 3 2 3 3 2 3 2" xfId="11419" xr:uid="{00000000-0005-0000-0000-0000CC5E0000}"/>
    <cellStyle name="Normal 4 3 2 3 3 2 3 2 2" xfId="42704" xr:uid="{00000000-0005-0000-0000-0000CD5E0000}"/>
    <cellStyle name="Normal 4 3 2 3 3 2 3 2 3" xfId="29294" xr:uid="{00000000-0005-0000-0000-0000CE5E0000}"/>
    <cellStyle name="Normal 4 3 2 3 3 2 3 3" xfId="23322" xr:uid="{00000000-0005-0000-0000-0000CF5E0000}"/>
    <cellStyle name="Normal 4 3 2 3 3 2 3 4" xfId="33748" xr:uid="{00000000-0005-0000-0000-0000D05E0000}"/>
    <cellStyle name="Normal 4 3 2 3 3 2 3 5" xfId="15920" xr:uid="{00000000-0005-0000-0000-0000D15E0000}"/>
    <cellStyle name="Normal 4 3 2 3 3 2 4" xfId="4390" xr:uid="{00000000-0005-0000-0000-0000D25E0000}"/>
    <cellStyle name="Normal 4 3 2 3 3 2 4 2" xfId="37169" xr:uid="{00000000-0005-0000-0000-0000D35E0000}"/>
    <cellStyle name="Normal 4 3 2 3 3 2 4 3" xfId="22327" xr:uid="{00000000-0005-0000-0000-0000D45E0000}"/>
    <cellStyle name="Normal 4 3 2 3 3 2 5" xfId="8372" xr:uid="{00000000-0005-0000-0000-0000D55E0000}"/>
    <cellStyle name="Normal 4 3 2 3 3 2 5 2" xfId="39718" xr:uid="{00000000-0005-0000-0000-0000D65E0000}"/>
    <cellStyle name="Normal 4 3 2 3 3 2 5 3" xfId="26308" xr:uid="{00000000-0005-0000-0000-0000D75E0000}"/>
    <cellStyle name="Normal 4 3 2 3 3 2 6" xfId="18906" xr:uid="{00000000-0005-0000-0000-0000D85E0000}"/>
    <cellStyle name="Normal 4 3 2 3 3 2 7" xfId="32753" xr:uid="{00000000-0005-0000-0000-0000D95E0000}"/>
    <cellStyle name="Normal 4 3 2 3 3 2 8" xfId="14925" xr:uid="{00000000-0005-0000-0000-0000DA5E0000}"/>
    <cellStyle name="Normal 4 3 2 3 3 3" xfId="1529" xr:uid="{00000000-0005-0000-0000-0000DB5E0000}"/>
    <cellStyle name="Normal 4 3 2 3 3 3 2" xfId="2526" xr:uid="{00000000-0005-0000-0000-0000DC5E0000}"/>
    <cellStyle name="Normal 4 3 2 3 3 3 2 2" xfId="6943" xr:uid="{00000000-0005-0000-0000-0000DD5E0000}"/>
    <cellStyle name="Normal 4 3 2 3 3 3 2 2 2" xfId="12976" xr:uid="{00000000-0005-0000-0000-0000DE5E0000}"/>
    <cellStyle name="Normal 4 3 2 3 3 3 2 2 2 2" xfId="44261" xr:uid="{00000000-0005-0000-0000-0000DF5E0000}"/>
    <cellStyle name="Normal 4 3 2 3 3 3 2 2 2 3" xfId="30851" xr:uid="{00000000-0005-0000-0000-0000E05E0000}"/>
    <cellStyle name="Normal 4 3 2 3 3 3 2 2 3" xfId="38289" xr:uid="{00000000-0005-0000-0000-0000E15E0000}"/>
    <cellStyle name="Normal 4 3 2 3 3 3 2 2 4" xfId="24879" xr:uid="{00000000-0005-0000-0000-0000E25E0000}"/>
    <cellStyle name="Normal 4 3 2 3 3 3 2 3" xfId="9929" xr:uid="{00000000-0005-0000-0000-0000E35E0000}"/>
    <cellStyle name="Normal 4 3 2 3 3 3 2 3 2" xfId="41275" xr:uid="{00000000-0005-0000-0000-0000E45E0000}"/>
    <cellStyle name="Normal 4 3 2 3 3 3 2 3 3" xfId="27865" xr:uid="{00000000-0005-0000-0000-0000E55E0000}"/>
    <cellStyle name="Normal 4 3 2 3 3 3 2 4" xfId="20463" xr:uid="{00000000-0005-0000-0000-0000E65E0000}"/>
    <cellStyle name="Normal 4 3 2 3 3 3 2 5" xfId="35305" xr:uid="{00000000-0005-0000-0000-0000E75E0000}"/>
    <cellStyle name="Normal 4 3 2 3 3 3 2 6" xfId="17477" xr:uid="{00000000-0005-0000-0000-0000E85E0000}"/>
    <cellStyle name="Normal 4 3 2 3 3 3 3" xfId="5947" xr:uid="{00000000-0005-0000-0000-0000E95E0000}"/>
    <cellStyle name="Normal 4 3 2 3 3 3 3 2" xfId="11980" xr:uid="{00000000-0005-0000-0000-0000EA5E0000}"/>
    <cellStyle name="Normal 4 3 2 3 3 3 3 2 2" xfId="43265" xr:uid="{00000000-0005-0000-0000-0000EB5E0000}"/>
    <cellStyle name="Normal 4 3 2 3 3 3 3 2 3" xfId="29855" xr:uid="{00000000-0005-0000-0000-0000EC5E0000}"/>
    <cellStyle name="Normal 4 3 2 3 3 3 3 3" xfId="23883" xr:uid="{00000000-0005-0000-0000-0000ED5E0000}"/>
    <cellStyle name="Normal 4 3 2 3 3 3 3 4" xfId="34309" xr:uid="{00000000-0005-0000-0000-0000EE5E0000}"/>
    <cellStyle name="Normal 4 3 2 3 3 3 3 5" xfId="16481" xr:uid="{00000000-0005-0000-0000-0000EF5E0000}"/>
    <cellStyle name="Normal 4 3 2 3 3 3 4" xfId="3956" xr:uid="{00000000-0005-0000-0000-0000F05E0000}"/>
    <cellStyle name="Normal 4 3 2 3 3 3 4 2" xfId="36735" xr:uid="{00000000-0005-0000-0000-0000F15E0000}"/>
    <cellStyle name="Normal 4 3 2 3 3 3 4 3" xfId="21893" xr:uid="{00000000-0005-0000-0000-0000F25E0000}"/>
    <cellStyle name="Normal 4 3 2 3 3 3 5" xfId="8933" xr:uid="{00000000-0005-0000-0000-0000F35E0000}"/>
    <cellStyle name="Normal 4 3 2 3 3 3 5 2" xfId="40279" xr:uid="{00000000-0005-0000-0000-0000F45E0000}"/>
    <cellStyle name="Normal 4 3 2 3 3 3 5 3" xfId="26869" xr:uid="{00000000-0005-0000-0000-0000F55E0000}"/>
    <cellStyle name="Normal 4 3 2 3 3 3 6" xfId="19467" xr:uid="{00000000-0005-0000-0000-0000F65E0000}"/>
    <cellStyle name="Normal 4 3 2 3 3 3 7" xfId="32319" xr:uid="{00000000-0005-0000-0000-0000F75E0000}"/>
    <cellStyle name="Normal 4 3 2 3 3 3 8" xfId="14491" xr:uid="{00000000-0005-0000-0000-0000F85E0000}"/>
    <cellStyle name="Normal 4 3 2 3 3 4" xfId="1964" xr:uid="{00000000-0005-0000-0000-0000F95E0000}"/>
    <cellStyle name="Normal 4 3 2 3 3 4 2" xfId="6382" xr:uid="{00000000-0005-0000-0000-0000FA5E0000}"/>
    <cellStyle name="Normal 4 3 2 3 3 4 2 2" xfId="12415" xr:uid="{00000000-0005-0000-0000-0000FB5E0000}"/>
    <cellStyle name="Normal 4 3 2 3 3 4 2 2 2" xfId="43700" xr:uid="{00000000-0005-0000-0000-0000FC5E0000}"/>
    <cellStyle name="Normal 4 3 2 3 3 4 2 2 3" xfId="30290" xr:uid="{00000000-0005-0000-0000-0000FD5E0000}"/>
    <cellStyle name="Normal 4 3 2 3 3 4 2 3" xfId="37728" xr:uid="{00000000-0005-0000-0000-0000FE5E0000}"/>
    <cellStyle name="Normal 4 3 2 3 3 4 2 4" xfId="24318" xr:uid="{00000000-0005-0000-0000-0000FF5E0000}"/>
    <cellStyle name="Normal 4 3 2 3 3 4 3" xfId="9368" xr:uid="{00000000-0005-0000-0000-0000005F0000}"/>
    <cellStyle name="Normal 4 3 2 3 3 4 3 2" xfId="40714" xr:uid="{00000000-0005-0000-0000-0000015F0000}"/>
    <cellStyle name="Normal 4 3 2 3 3 4 3 3" xfId="27304" xr:uid="{00000000-0005-0000-0000-0000025F0000}"/>
    <cellStyle name="Normal 4 3 2 3 3 4 4" xfId="19902" xr:uid="{00000000-0005-0000-0000-0000035F0000}"/>
    <cellStyle name="Normal 4 3 2 3 3 4 5" xfId="34744" xr:uid="{00000000-0005-0000-0000-0000045F0000}"/>
    <cellStyle name="Normal 4 3 2 3 3 4 6" xfId="16916" xr:uid="{00000000-0005-0000-0000-0000055F0000}"/>
    <cellStyle name="Normal 4 3 2 3 3 5" xfId="4951" xr:uid="{00000000-0005-0000-0000-0000065F0000}"/>
    <cellStyle name="Normal 4 3 2 3 3 5 2" xfId="10986" xr:uid="{00000000-0005-0000-0000-0000075F0000}"/>
    <cellStyle name="Normal 4 3 2 3 3 5 2 2" xfId="42271" xr:uid="{00000000-0005-0000-0000-0000085F0000}"/>
    <cellStyle name="Normal 4 3 2 3 3 5 2 3" xfId="28861" xr:uid="{00000000-0005-0000-0000-0000095F0000}"/>
    <cellStyle name="Normal 4 3 2 3 3 5 3" xfId="22888" xr:uid="{00000000-0005-0000-0000-00000A5F0000}"/>
    <cellStyle name="Normal 4 3 2 3 3 5 4" xfId="33314" xr:uid="{00000000-0005-0000-0000-00000B5F0000}"/>
    <cellStyle name="Normal 4 3 2 3 3 5 5" xfId="15486" xr:uid="{00000000-0005-0000-0000-00000C5F0000}"/>
    <cellStyle name="Normal 4 3 2 3 3 6" xfId="3395" xr:uid="{00000000-0005-0000-0000-00000D5F0000}"/>
    <cellStyle name="Normal 4 3 2 3 3 6 2" xfId="36174" xr:uid="{00000000-0005-0000-0000-00000E5F0000}"/>
    <cellStyle name="Normal 4 3 2 3 3 6 3" xfId="21332" xr:uid="{00000000-0005-0000-0000-00000F5F0000}"/>
    <cellStyle name="Normal 4 3 2 3 3 7" xfId="7938" xr:uid="{00000000-0005-0000-0000-0000105F0000}"/>
    <cellStyle name="Normal 4 3 2 3 3 7 2" xfId="39284" xr:uid="{00000000-0005-0000-0000-0000115F0000}"/>
    <cellStyle name="Normal 4 3 2 3 3 7 3" xfId="25874" xr:uid="{00000000-0005-0000-0000-0000125F0000}"/>
    <cellStyle name="Normal 4 3 2 3 3 8" xfId="18472" xr:uid="{00000000-0005-0000-0000-0000135F0000}"/>
    <cellStyle name="Normal 4 3 2 3 3 9" xfId="31758" xr:uid="{00000000-0005-0000-0000-0000145F0000}"/>
    <cellStyle name="Normal 4 3 2 3 4" xfId="616" xr:uid="{00000000-0005-0000-0000-0000155F0000}"/>
    <cellStyle name="Normal 4 3 2 3 4 10" xfId="14056" xr:uid="{00000000-0005-0000-0000-0000165F0000}"/>
    <cellStyle name="Normal 4 3 2 3 4 2" xfId="1050" xr:uid="{00000000-0005-0000-0000-0000175F0000}"/>
    <cellStyle name="Normal 4 3 2 3 4 2 2" xfId="3086" xr:uid="{00000000-0005-0000-0000-0000185F0000}"/>
    <cellStyle name="Normal 4 3 2 3 4 2 2 2" xfId="7503" xr:uid="{00000000-0005-0000-0000-0000195F0000}"/>
    <cellStyle name="Normal 4 3 2 3 4 2 2 2 2" xfId="13536" xr:uid="{00000000-0005-0000-0000-00001A5F0000}"/>
    <cellStyle name="Normal 4 3 2 3 4 2 2 2 2 2" xfId="44821" xr:uid="{00000000-0005-0000-0000-00001B5F0000}"/>
    <cellStyle name="Normal 4 3 2 3 4 2 2 2 2 3" xfId="31411" xr:uid="{00000000-0005-0000-0000-00001C5F0000}"/>
    <cellStyle name="Normal 4 3 2 3 4 2 2 2 3" xfId="38849" xr:uid="{00000000-0005-0000-0000-00001D5F0000}"/>
    <cellStyle name="Normal 4 3 2 3 4 2 2 2 4" xfId="25439" xr:uid="{00000000-0005-0000-0000-00001E5F0000}"/>
    <cellStyle name="Normal 4 3 2 3 4 2 2 3" xfId="10489" xr:uid="{00000000-0005-0000-0000-00001F5F0000}"/>
    <cellStyle name="Normal 4 3 2 3 4 2 2 3 2" xfId="41835" xr:uid="{00000000-0005-0000-0000-0000205F0000}"/>
    <cellStyle name="Normal 4 3 2 3 4 2 2 3 3" xfId="28425" xr:uid="{00000000-0005-0000-0000-0000215F0000}"/>
    <cellStyle name="Normal 4 3 2 3 4 2 2 4" xfId="21023" xr:uid="{00000000-0005-0000-0000-0000225F0000}"/>
    <cellStyle name="Normal 4 3 2 3 4 2 2 5" xfId="35865" xr:uid="{00000000-0005-0000-0000-0000235F0000}"/>
    <cellStyle name="Normal 4 3 2 3 4 2 2 6" xfId="18037" xr:uid="{00000000-0005-0000-0000-0000245F0000}"/>
    <cellStyle name="Normal 4 3 2 3 4 2 3" xfId="5511" xr:uid="{00000000-0005-0000-0000-0000255F0000}"/>
    <cellStyle name="Normal 4 3 2 3 4 2 3 2" xfId="11545" xr:uid="{00000000-0005-0000-0000-0000265F0000}"/>
    <cellStyle name="Normal 4 3 2 3 4 2 3 2 2" xfId="42830" xr:uid="{00000000-0005-0000-0000-0000275F0000}"/>
    <cellStyle name="Normal 4 3 2 3 4 2 3 2 3" xfId="29420" xr:uid="{00000000-0005-0000-0000-0000285F0000}"/>
    <cellStyle name="Normal 4 3 2 3 4 2 3 3" xfId="23448" xr:uid="{00000000-0005-0000-0000-0000295F0000}"/>
    <cellStyle name="Normal 4 3 2 3 4 2 3 4" xfId="33874" xr:uid="{00000000-0005-0000-0000-00002A5F0000}"/>
    <cellStyle name="Normal 4 3 2 3 4 2 3 5" xfId="16046" xr:uid="{00000000-0005-0000-0000-00002B5F0000}"/>
    <cellStyle name="Normal 4 3 2 3 4 2 4" xfId="4516" xr:uid="{00000000-0005-0000-0000-00002C5F0000}"/>
    <cellStyle name="Normal 4 3 2 3 4 2 4 2" xfId="37295" xr:uid="{00000000-0005-0000-0000-00002D5F0000}"/>
    <cellStyle name="Normal 4 3 2 3 4 2 4 3" xfId="22453" xr:uid="{00000000-0005-0000-0000-00002E5F0000}"/>
    <cellStyle name="Normal 4 3 2 3 4 2 5" xfId="8498" xr:uid="{00000000-0005-0000-0000-00002F5F0000}"/>
    <cellStyle name="Normal 4 3 2 3 4 2 5 2" xfId="39844" xr:uid="{00000000-0005-0000-0000-0000305F0000}"/>
    <cellStyle name="Normal 4 3 2 3 4 2 5 3" xfId="26434" xr:uid="{00000000-0005-0000-0000-0000315F0000}"/>
    <cellStyle name="Normal 4 3 2 3 4 2 6" xfId="19032" xr:uid="{00000000-0005-0000-0000-0000325F0000}"/>
    <cellStyle name="Normal 4 3 2 3 4 2 7" xfId="32879" xr:uid="{00000000-0005-0000-0000-0000335F0000}"/>
    <cellStyle name="Normal 4 3 2 3 4 2 8" xfId="15051" xr:uid="{00000000-0005-0000-0000-0000345F0000}"/>
    <cellStyle name="Normal 4 3 2 3 4 3" xfId="1655" xr:uid="{00000000-0005-0000-0000-0000355F0000}"/>
    <cellStyle name="Normal 4 3 2 3 4 3 2" xfId="2652" xr:uid="{00000000-0005-0000-0000-0000365F0000}"/>
    <cellStyle name="Normal 4 3 2 3 4 3 2 2" xfId="7069" xr:uid="{00000000-0005-0000-0000-0000375F0000}"/>
    <cellStyle name="Normal 4 3 2 3 4 3 2 2 2" xfId="13102" xr:uid="{00000000-0005-0000-0000-0000385F0000}"/>
    <cellStyle name="Normal 4 3 2 3 4 3 2 2 2 2" xfId="44387" xr:uid="{00000000-0005-0000-0000-0000395F0000}"/>
    <cellStyle name="Normal 4 3 2 3 4 3 2 2 2 3" xfId="30977" xr:uid="{00000000-0005-0000-0000-00003A5F0000}"/>
    <cellStyle name="Normal 4 3 2 3 4 3 2 2 3" xfId="38415" xr:uid="{00000000-0005-0000-0000-00003B5F0000}"/>
    <cellStyle name="Normal 4 3 2 3 4 3 2 2 4" xfId="25005" xr:uid="{00000000-0005-0000-0000-00003C5F0000}"/>
    <cellStyle name="Normal 4 3 2 3 4 3 2 3" xfId="10055" xr:uid="{00000000-0005-0000-0000-00003D5F0000}"/>
    <cellStyle name="Normal 4 3 2 3 4 3 2 3 2" xfId="41401" xr:uid="{00000000-0005-0000-0000-00003E5F0000}"/>
    <cellStyle name="Normal 4 3 2 3 4 3 2 3 3" xfId="27991" xr:uid="{00000000-0005-0000-0000-00003F5F0000}"/>
    <cellStyle name="Normal 4 3 2 3 4 3 2 4" xfId="20589" xr:uid="{00000000-0005-0000-0000-0000405F0000}"/>
    <cellStyle name="Normal 4 3 2 3 4 3 2 5" xfId="35431" xr:uid="{00000000-0005-0000-0000-0000415F0000}"/>
    <cellStyle name="Normal 4 3 2 3 4 3 2 6" xfId="17603" xr:uid="{00000000-0005-0000-0000-0000425F0000}"/>
    <cellStyle name="Normal 4 3 2 3 4 3 3" xfId="6073" xr:uid="{00000000-0005-0000-0000-0000435F0000}"/>
    <cellStyle name="Normal 4 3 2 3 4 3 3 2" xfId="12106" xr:uid="{00000000-0005-0000-0000-0000445F0000}"/>
    <cellStyle name="Normal 4 3 2 3 4 3 3 2 2" xfId="43391" xr:uid="{00000000-0005-0000-0000-0000455F0000}"/>
    <cellStyle name="Normal 4 3 2 3 4 3 3 2 3" xfId="29981" xr:uid="{00000000-0005-0000-0000-0000465F0000}"/>
    <cellStyle name="Normal 4 3 2 3 4 3 3 3" xfId="24009" xr:uid="{00000000-0005-0000-0000-0000475F0000}"/>
    <cellStyle name="Normal 4 3 2 3 4 3 3 4" xfId="34435" xr:uid="{00000000-0005-0000-0000-0000485F0000}"/>
    <cellStyle name="Normal 4 3 2 3 4 3 3 5" xfId="16607" xr:uid="{00000000-0005-0000-0000-0000495F0000}"/>
    <cellStyle name="Normal 4 3 2 3 4 3 4" xfId="4082" xr:uid="{00000000-0005-0000-0000-00004A5F0000}"/>
    <cellStyle name="Normal 4 3 2 3 4 3 4 2" xfId="36861" xr:uid="{00000000-0005-0000-0000-00004B5F0000}"/>
    <cellStyle name="Normal 4 3 2 3 4 3 4 3" xfId="22019" xr:uid="{00000000-0005-0000-0000-00004C5F0000}"/>
    <cellStyle name="Normal 4 3 2 3 4 3 5" xfId="9059" xr:uid="{00000000-0005-0000-0000-00004D5F0000}"/>
    <cellStyle name="Normal 4 3 2 3 4 3 5 2" xfId="40405" xr:uid="{00000000-0005-0000-0000-00004E5F0000}"/>
    <cellStyle name="Normal 4 3 2 3 4 3 5 3" xfId="26995" xr:uid="{00000000-0005-0000-0000-00004F5F0000}"/>
    <cellStyle name="Normal 4 3 2 3 4 3 6" xfId="19593" xr:uid="{00000000-0005-0000-0000-0000505F0000}"/>
    <cellStyle name="Normal 4 3 2 3 4 3 7" xfId="32445" xr:uid="{00000000-0005-0000-0000-0000515F0000}"/>
    <cellStyle name="Normal 4 3 2 3 4 3 8" xfId="14617" xr:uid="{00000000-0005-0000-0000-0000525F0000}"/>
    <cellStyle name="Normal 4 3 2 3 4 4" xfId="2090" xr:uid="{00000000-0005-0000-0000-0000535F0000}"/>
    <cellStyle name="Normal 4 3 2 3 4 4 2" xfId="6508" xr:uid="{00000000-0005-0000-0000-0000545F0000}"/>
    <cellStyle name="Normal 4 3 2 3 4 4 2 2" xfId="12541" xr:uid="{00000000-0005-0000-0000-0000555F0000}"/>
    <cellStyle name="Normal 4 3 2 3 4 4 2 2 2" xfId="43826" xr:uid="{00000000-0005-0000-0000-0000565F0000}"/>
    <cellStyle name="Normal 4 3 2 3 4 4 2 2 3" xfId="30416" xr:uid="{00000000-0005-0000-0000-0000575F0000}"/>
    <cellStyle name="Normal 4 3 2 3 4 4 2 3" xfId="37854" xr:uid="{00000000-0005-0000-0000-0000585F0000}"/>
    <cellStyle name="Normal 4 3 2 3 4 4 2 4" xfId="24444" xr:uid="{00000000-0005-0000-0000-0000595F0000}"/>
    <cellStyle name="Normal 4 3 2 3 4 4 3" xfId="9494" xr:uid="{00000000-0005-0000-0000-00005A5F0000}"/>
    <cellStyle name="Normal 4 3 2 3 4 4 3 2" xfId="40840" xr:uid="{00000000-0005-0000-0000-00005B5F0000}"/>
    <cellStyle name="Normal 4 3 2 3 4 4 3 3" xfId="27430" xr:uid="{00000000-0005-0000-0000-00005C5F0000}"/>
    <cellStyle name="Normal 4 3 2 3 4 4 4" xfId="20028" xr:uid="{00000000-0005-0000-0000-00005D5F0000}"/>
    <cellStyle name="Normal 4 3 2 3 4 4 5" xfId="34870" xr:uid="{00000000-0005-0000-0000-00005E5F0000}"/>
    <cellStyle name="Normal 4 3 2 3 4 4 6" xfId="17042" xr:uid="{00000000-0005-0000-0000-00005F5F0000}"/>
    <cellStyle name="Normal 4 3 2 3 4 5" xfId="5077" xr:uid="{00000000-0005-0000-0000-0000605F0000}"/>
    <cellStyle name="Normal 4 3 2 3 4 5 2" xfId="11112" xr:uid="{00000000-0005-0000-0000-0000615F0000}"/>
    <cellStyle name="Normal 4 3 2 3 4 5 2 2" xfId="42397" xr:uid="{00000000-0005-0000-0000-0000625F0000}"/>
    <cellStyle name="Normal 4 3 2 3 4 5 2 3" xfId="28987" xr:uid="{00000000-0005-0000-0000-0000635F0000}"/>
    <cellStyle name="Normal 4 3 2 3 4 5 3" xfId="23014" xr:uid="{00000000-0005-0000-0000-0000645F0000}"/>
    <cellStyle name="Normal 4 3 2 3 4 5 4" xfId="33440" xr:uid="{00000000-0005-0000-0000-0000655F0000}"/>
    <cellStyle name="Normal 4 3 2 3 4 5 5" xfId="15612" xr:uid="{00000000-0005-0000-0000-0000665F0000}"/>
    <cellStyle name="Normal 4 3 2 3 4 6" xfId="3521" xr:uid="{00000000-0005-0000-0000-0000675F0000}"/>
    <cellStyle name="Normal 4 3 2 3 4 6 2" xfId="36300" xr:uid="{00000000-0005-0000-0000-0000685F0000}"/>
    <cellStyle name="Normal 4 3 2 3 4 6 3" xfId="21458" xr:uid="{00000000-0005-0000-0000-0000695F0000}"/>
    <cellStyle name="Normal 4 3 2 3 4 7" xfId="8064" xr:uid="{00000000-0005-0000-0000-00006A5F0000}"/>
    <cellStyle name="Normal 4 3 2 3 4 7 2" xfId="39410" xr:uid="{00000000-0005-0000-0000-00006B5F0000}"/>
    <cellStyle name="Normal 4 3 2 3 4 7 3" xfId="26000" xr:uid="{00000000-0005-0000-0000-00006C5F0000}"/>
    <cellStyle name="Normal 4 3 2 3 4 8" xfId="18598" xr:uid="{00000000-0005-0000-0000-00006D5F0000}"/>
    <cellStyle name="Normal 4 3 2 3 4 9" xfId="31884" xr:uid="{00000000-0005-0000-0000-00006E5F0000}"/>
    <cellStyle name="Normal 4 3 2 3 5" xfId="268" xr:uid="{00000000-0005-0000-0000-00006F5F0000}"/>
    <cellStyle name="Normal 4 3 2 3 5 2" xfId="1323" xr:uid="{00000000-0005-0000-0000-0000705F0000}"/>
    <cellStyle name="Normal 4 3 2 3 5 2 2" xfId="5741" xr:uid="{00000000-0005-0000-0000-0000715F0000}"/>
    <cellStyle name="Normal 4 3 2 3 5 2 2 2" xfId="11774" xr:uid="{00000000-0005-0000-0000-0000725F0000}"/>
    <cellStyle name="Normal 4 3 2 3 5 2 2 2 2" xfId="43059" xr:uid="{00000000-0005-0000-0000-0000735F0000}"/>
    <cellStyle name="Normal 4 3 2 3 5 2 2 2 3" xfId="29649" xr:uid="{00000000-0005-0000-0000-0000745F0000}"/>
    <cellStyle name="Normal 4 3 2 3 5 2 2 3" xfId="37398" xr:uid="{00000000-0005-0000-0000-0000755F0000}"/>
    <cellStyle name="Normal 4 3 2 3 5 2 2 4" xfId="23677" xr:uid="{00000000-0005-0000-0000-0000765F0000}"/>
    <cellStyle name="Normal 4 3 2 3 5 2 3" xfId="8727" xr:uid="{00000000-0005-0000-0000-0000775F0000}"/>
    <cellStyle name="Normal 4 3 2 3 5 2 3 2" xfId="40073" xr:uid="{00000000-0005-0000-0000-0000785F0000}"/>
    <cellStyle name="Normal 4 3 2 3 5 2 3 3" xfId="26663" xr:uid="{00000000-0005-0000-0000-0000795F0000}"/>
    <cellStyle name="Normal 4 3 2 3 5 2 4" xfId="19261" xr:uid="{00000000-0005-0000-0000-00007A5F0000}"/>
    <cellStyle name="Normal 4 3 2 3 5 2 5" xfId="34103" xr:uid="{00000000-0005-0000-0000-00007B5F0000}"/>
    <cellStyle name="Normal 4 3 2 3 5 2 6" xfId="16275" xr:uid="{00000000-0005-0000-0000-00007C5F0000}"/>
    <cellStyle name="Normal 4 3 2 3 5 3" xfId="2320" xr:uid="{00000000-0005-0000-0000-00007D5F0000}"/>
    <cellStyle name="Normal 4 3 2 3 5 3 2" xfId="6737" xr:uid="{00000000-0005-0000-0000-00007E5F0000}"/>
    <cellStyle name="Normal 4 3 2 3 5 3 2 2" xfId="12770" xr:uid="{00000000-0005-0000-0000-00007F5F0000}"/>
    <cellStyle name="Normal 4 3 2 3 5 3 2 2 2" xfId="44055" xr:uid="{00000000-0005-0000-0000-0000805F0000}"/>
    <cellStyle name="Normal 4 3 2 3 5 3 2 2 3" xfId="30645" xr:uid="{00000000-0005-0000-0000-0000815F0000}"/>
    <cellStyle name="Normal 4 3 2 3 5 3 2 3" xfId="38083" xr:uid="{00000000-0005-0000-0000-0000825F0000}"/>
    <cellStyle name="Normal 4 3 2 3 5 3 2 4" xfId="24673" xr:uid="{00000000-0005-0000-0000-0000835F0000}"/>
    <cellStyle name="Normal 4 3 2 3 5 3 3" xfId="9723" xr:uid="{00000000-0005-0000-0000-0000845F0000}"/>
    <cellStyle name="Normal 4 3 2 3 5 3 3 2" xfId="41069" xr:uid="{00000000-0005-0000-0000-0000855F0000}"/>
    <cellStyle name="Normal 4 3 2 3 5 3 3 3" xfId="27659" xr:uid="{00000000-0005-0000-0000-0000865F0000}"/>
    <cellStyle name="Normal 4 3 2 3 5 3 4" xfId="20257" xr:uid="{00000000-0005-0000-0000-0000875F0000}"/>
    <cellStyle name="Normal 4 3 2 3 5 3 5" xfId="35099" xr:uid="{00000000-0005-0000-0000-0000885F0000}"/>
    <cellStyle name="Normal 4 3 2 3 5 3 6" xfId="17271" xr:uid="{00000000-0005-0000-0000-0000895F0000}"/>
    <cellStyle name="Normal 4 3 2 3 5 4" xfId="4745" xr:uid="{00000000-0005-0000-0000-00008A5F0000}"/>
    <cellStyle name="Normal 4 3 2 3 5 4 2" xfId="10779" xr:uid="{00000000-0005-0000-0000-00008B5F0000}"/>
    <cellStyle name="Normal 4 3 2 3 5 4 2 2" xfId="42066" xr:uid="{00000000-0005-0000-0000-00008C5F0000}"/>
    <cellStyle name="Normal 4 3 2 3 5 4 2 3" xfId="28656" xr:uid="{00000000-0005-0000-0000-00008D5F0000}"/>
    <cellStyle name="Normal 4 3 2 3 5 4 3" xfId="22682" xr:uid="{00000000-0005-0000-0000-00008E5F0000}"/>
    <cellStyle name="Normal 4 3 2 3 5 4 4" xfId="33108" xr:uid="{00000000-0005-0000-0000-00008F5F0000}"/>
    <cellStyle name="Normal 4 3 2 3 5 4 5" xfId="15280" xr:uid="{00000000-0005-0000-0000-0000905F0000}"/>
    <cellStyle name="Normal 4 3 2 3 5 5" xfId="3750" xr:uid="{00000000-0005-0000-0000-0000915F0000}"/>
    <cellStyle name="Normal 4 3 2 3 5 5 2" xfId="36529" xr:uid="{00000000-0005-0000-0000-0000925F0000}"/>
    <cellStyle name="Normal 4 3 2 3 5 5 3" xfId="21687" xr:uid="{00000000-0005-0000-0000-0000935F0000}"/>
    <cellStyle name="Normal 4 3 2 3 5 6" xfId="7732" xr:uid="{00000000-0005-0000-0000-0000945F0000}"/>
    <cellStyle name="Normal 4 3 2 3 5 6 2" xfId="39078" xr:uid="{00000000-0005-0000-0000-0000955F0000}"/>
    <cellStyle name="Normal 4 3 2 3 5 6 3" xfId="25668" xr:uid="{00000000-0005-0000-0000-0000965F0000}"/>
    <cellStyle name="Normal 4 3 2 3 5 7" xfId="18266" xr:uid="{00000000-0005-0000-0000-0000975F0000}"/>
    <cellStyle name="Normal 4 3 2 3 5 8" xfId="32113" xr:uid="{00000000-0005-0000-0000-0000985F0000}"/>
    <cellStyle name="Normal 4 3 2 3 5 9" xfId="14285" xr:uid="{00000000-0005-0000-0000-0000995F0000}"/>
    <cellStyle name="Normal 4 3 2 3 6" xfId="718" xr:uid="{00000000-0005-0000-0000-00009A5F0000}"/>
    <cellStyle name="Normal 4 3 2 3 6 2" xfId="2754" xr:uid="{00000000-0005-0000-0000-00009B5F0000}"/>
    <cellStyle name="Normal 4 3 2 3 6 2 2" xfId="7171" xr:uid="{00000000-0005-0000-0000-00009C5F0000}"/>
    <cellStyle name="Normal 4 3 2 3 6 2 2 2" xfId="13204" xr:uid="{00000000-0005-0000-0000-00009D5F0000}"/>
    <cellStyle name="Normal 4 3 2 3 6 2 2 2 2" xfId="44489" xr:uid="{00000000-0005-0000-0000-00009E5F0000}"/>
    <cellStyle name="Normal 4 3 2 3 6 2 2 2 3" xfId="31079" xr:uid="{00000000-0005-0000-0000-00009F5F0000}"/>
    <cellStyle name="Normal 4 3 2 3 6 2 2 3" xfId="38517" xr:uid="{00000000-0005-0000-0000-0000A05F0000}"/>
    <cellStyle name="Normal 4 3 2 3 6 2 2 4" xfId="25107" xr:uid="{00000000-0005-0000-0000-0000A15F0000}"/>
    <cellStyle name="Normal 4 3 2 3 6 2 3" xfId="10157" xr:uid="{00000000-0005-0000-0000-0000A25F0000}"/>
    <cellStyle name="Normal 4 3 2 3 6 2 3 2" xfId="41503" xr:uid="{00000000-0005-0000-0000-0000A35F0000}"/>
    <cellStyle name="Normal 4 3 2 3 6 2 3 3" xfId="28093" xr:uid="{00000000-0005-0000-0000-0000A45F0000}"/>
    <cellStyle name="Normal 4 3 2 3 6 2 4" xfId="20691" xr:uid="{00000000-0005-0000-0000-0000A55F0000}"/>
    <cellStyle name="Normal 4 3 2 3 6 2 5" xfId="35533" xr:uid="{00000000-0005-0000-0000-0000A65F0000}"/>
    <cellStyle name="Normal 4 3 2 3 6 2 6" xfId="17705" xr:uid="{00000000-0005-0000-0000-0000A75F0000}"/>
    <cellStyle name="Normal 4 3 2 3 6 3" xfId="5179" xr:uid="{00000000-0005-0000-0000-0000A85F0000}"/>
    <cellStyle name="Normal 4 3 2 3 6 3 2" xfId="11214" xr:uid="{00000000-0005-0000-0000-0000A95F0000}"/>
    <cellStyle name="Normal 4 3 2 3 6 3 2 2" xfId="42499" xr:uid="{00000000-0005-0000-0000-0000AA5F0000}"/>
    <cellStyle name="Normal 4 3 2 3 6 3 2 3" xfId="29089" xr:uid="{00000000-0005-0000-0000-0000AB5F0000}"/>
    <cellStyle name="Normal 4 3 2 3 6 3 3" xfId="23116" xr:uid="{00000000-0005-0000-0000-0000AC5F0000}"/>
    <cellStyle name="Normal 4 3 2 3 6 3 4" xfId="33542" xr:uid="{00000000-0005-0000-0000-0000AD5F0000}"/>
    <cellStyle name="Normal 4 3 2 3 6 3 5" xfId="15714" xr:uid="{00000000-0005-0000-0000-0000AE5F0000}"/>
    <cellStyle name="Normal 4 3 2 3 6 4" xfId="4184" xr:uid="{00000000-0005-0000-0000-0000AF5F0000}"/>
    <cellStyle name="Normal 4 3 2 3 6 4 2" xfId="36963" xr:uid="{00000000-0005-0000-0000-0000B05F0000}"/>
    <cellStyle name="Normal 4 3 2 3 6 4 3" xfId="22121" xr:uid="{00000000-0005-0000-0000-0000B15F0000}"/>
    <cellStyle name="Normal 4 3 2 3 6 5" xfId="8166" xr:uid="{00000000-0005-0000-0000-0000B25F0000}"/>
    <cellStyle name="Normal 4 3 2 3 6 5 2" xfId="39512" xr:uid="{00000000-0005-0000-0000-0000B35F0000}"/>
    <cellStyle name="Normal 4 3 2 3 6 5 3" xfId="26102" xr:uid="{00000000-0005-0000-0000-0000B45F0000}"/>
    <cellStyle name="Normal 4 3 2 3 6 6" xfId="18700" xr:uid="{00000000-0005-0000-0000-0000B55F0000}"/>
    <cellStyle name="Normal 4 3 2 3 6 7" xfId="32547" xr:uid="{00000000-0005-0000-0000-0000B65F0000}"/>
    <cellStyle name="Normal 4 3 2 3 6 8" xfId="14719" xr:uid="{00000000-0005-0000-0000-0000B75F0000}"/>
    <cellStyle name="Normal 4 3 2 3 7" xfId="1221" xr:uid="{00000000-0005-0000-0000-0000B85F0000}"/>
    <cellStyle name="Normal 4 3 2 3 7 2" xfId="2218" xr:uid="{00000000-0005-0000-0000-0000B95F0000}"/>
    <cellStyle name="Normal 4 3 2 3 7 2 2" xfId="6635" xr:uid="{00000000-0005-0000-0000-0000BA5F0000}"/>
    <cellStyle name="Normal 4 3 2 3 7 2 2 2" xfId="12668" xr:uid="{00000000-0005-0000-0000-0000BB5F0000}"/>
    <cellStyle name="Normal 4 3 2 3 7 2 2 2 2" xfId="43953" xr:uid="{00000000-0005-0000-0000-0000BC5F0000}"/>
    <cellStyle name="Normal 4 3 2 3 7 2 2 2 3" xfId="30543" xr:uid="{00000000-0005-0000-0000-0000BD5F0000}"/>
    <cellStyle name="Normal 4 3 2 3 7 2 2 3" xfId="37981" xr:uid="{00000000-0005-0000-0000-0000BE5F0000}"/>
    <cellStyle name="Normal 4 3 2 3 7 2 2 4" xfId="24571" xr:uid="{00000000-0005-0000-0000-0000BF5F0000}"/>
    <cellStyle name="Normal 4 3 2 3 7 2 3" xfId="9621" xr:uid="{00000000-0005-0000-0000-0000C05F0000}"/>
    <cellStyle name="Normal 4 3 2 3 7 2 3 2" xfId="40967" xr:uid="{00000000-0005-0000-0000-0000C15F0000}"/>
    <cellStyle name="Normal 4 3 2 3 7 2 3 3" xfId="27557" xr:uid="{00000000-0005-0000-0000-0000C25F0000}"/>
    <cellStyle name="Normal 4 3 2 3 7 2 4" xfId="20155" xr:uid="{00000000-0005-0000-0000-0000C35F0000}"/>
    <cellStyle name="Normal 4 3 2 3 7 2 5" xfId="34997" xr:uid="{00000000-0005-0000-0000-0000C45F0000}"/>
    <cellStyle name="Normal 4 3 2 3 7 2 6" xfId="17169" xr:uid="{00000000-0005-0000-0000-0000C55F0000}"/>
    <cellStyle name="Normal 4 3 2 3 7 3" xfId="5639" xr:uid="{00000000-0005-0000-0000-0000C65F0000}"/>
    <cellStyle name="Normal 4 3 2 3 7 3 2" xfId="11672" xr:uid="{00000000-0005-0000-0000-0000C75F0000}"/>
    <cellStyle name="Normal 4 3 2 3 7 3 2 2" xfId="42957" xr:uid="{00000000-0005-0000-0000-0000C85F0000}"/>
    <cellStyle name="Normal 4 3 2 3 7 3 2 3" xfId="29547" xr:uid="{00000000-0005-0000-0000-0000C95F0000}"/>
    <cellStyle name="Normal 4 3 2 3 7 3 3" xfId="23575" xr:uid="{00000000-0005-0000-0000-0000CA5F0000}"/>
    <cellStyle name="Normal 4 3 2 3 7 3 4" xfId="34001" xr:uid="{00000000-0005-0000-0000-0000CB5F0000}"/>
    <cellStyle name="Normal 4 3 2 3 7 3 5" xfId="16173" xr:uid="{00000000-0005-0000-0000-0000CC5F0000}"/>
    <cellStyle name="Normal 4 3 2 3 7 4" xfId="3648" xr:uid="{00000000-0005-0000-0000-0000CD5F0000}"/>
    <cellStyle name="Normal 4 3 2 3 7 4 2" xfId="36427" xr:uid="{00000000-0005-0000-0000-0000CE5F0000}"/>
    <cellStyle name="Normal 4 3 2 3 7 4 3" xfId="21585" xr:uid="{00000000-0005-0000-0000-0000CF5F0000}"/>
    <cellStyle name="Normal 4 3 2 3 7 5" xfId="8625" xr:uid="{00000000-0005-0000-0000-0000D05F0000}"/>
    <cellStyle name="Normal 4 3 2 3 7 5 2" xfId="39971" xr:uid="{00000000-0005-0000-0000-0000D15F0000}"/>
    <cellStyle name="Normal 4 3 2 3 7 5 3" xfId="26561" xr:uid="{00000000-0005-0000-0000-0000D25F0000}"/>
    <cellStyle name="Normal 4 3 2 3 7 6" xfId="19159" xr:uid="{00000000-0005-0000-0000-0000D35F0000}"/>
    <cellStyle name="Normal 4 3 2 3 7 7" xfId="32011" xr:uid="{00000000-0005-0000-0000-0000D45F0000}"/>
    <cellStyle name="Normal 4 3 2 3 7 8" xfId="14183" xr:uid="{00000000-0005-0000-0000-0000D55F0000}"/>
    <cellStyle name="Normal 4 3 2 3 8" xfId="1758" xr:uid="{00000000-0005-0000-0000-0000D65F0000}"/>
    <cellStyle name="Normal 4 3 2 3 8 2" xfId="6176" xr:uid="{00000000-0005-0000-0000-0000D75F0000}"/>
    <cellStyle name="Normal 4 3 2 3 8 2 2" xfId="12209" xr:uid="{00000000-0005-0000-0000-0000D85F0000}"/>
    <cellStyle name="Normal 4 3 2 3 8 2 2 2" xfId="43494" xr:uid="{00000000-0005-0000-0000-0000D95F0000}"/>
    <cellStyle name="Normal 4 3 2 3 8 2 2 3" xfId="30084" xr:uid="{00000000-0005-0000-0000-0000DA5F0000}"/>
    <cellStyle name="Normal 4 3 2 3 8 2 3" xfId="37522" xr:uid="{00000000-0005-0000-0000-0000DB5F0000}"/>
    <cellStyle name="Normal 4 3 2 3 8 2 4" xfId="24112" xr:uid="{00000000-0005-0000-0000-0000DC5F0000}"/>
    <cellStyle name="Normal 4 3 2 3 8 3" xfId="9162" xr:uid="{00000000-0005-0000-0000-0000DD5F0000}"/>
    <cellStyle name="Normal 4 3 2 3 8 3 2" xfId="40508" xr:uid="{00000000-0005-0000-0000-0000DE5F0000}"/>
    <cellStyle name="Normal 4 3 2 3 8 3 3" xfId="27098" xr:uid="{00000000-0005-0000-0000-0000DF5F0000}"/>
    <cellStyle name="Normal 4 3 2 3 8 4" xfId="19696" xr:uid="{00000000-0005-0000-0000-0000E05F0000}"/>
    <cellStyle name="Normal 4 3 2 3 8 5" xfId="34538" xr:uid="{00000000-0005-0000-0000-0000E15F0000}"/>
    <cellStyle name="Normal 4 3 2 3 8 6" xfId="16710" xr:uid="{00000000-0005-0000-0000-0000E25F0000}"/>
    <cellStyle name="Normal 4 3 2 3 9" xfId="4643" xr:uid="{00000000-0005-0000-0000-0000E35F0000}"/>
    <cellStyle name="Normal 4 3 2 3 9 2" xfId="13648" xr:uid="{00000000-0005-0000-0000-0000E45F0000}"/>
    <cellStyle name="Normal 4 3 2 3 9 3" xfId="22580" xr:uid="{00000000-0005-0000-0000-0000E55F0000}"/>
    <cellStyle name="Normal 4 3 2 3 9 4" xfId="33006" xr:uid="{00000000-0005-0000-0000-0000E65F0000}"/>
    <cellStyle name="Normal 4 3 2 3 9 5" xfId="15178" xr:uid="{00000000-0005-0000-0000-0000E75F0000}"/>
    <cellStyle name="Normal 4 3 2 4" xfId="190" xr:uid="{00000000-0005-0000-0000-0000E85F0000}"/>
    <cellStyle name="Normal 4 3 2 4 10" xfId="3213" xr:uid="{00000000-0005-0000-0000-0000E95F0000}"/>
    <cellStyle name="Normal 4 3 2 4 10 2" xfId="10701" xr:uid="{00000000-0005-0000-0000-0000EA5F0000}"/>
    <cellStyle name="Normal 4 3 2 4 10 2 2" xfId="41988" xr:uid="{00000000-0005-0000-0000-0000EB5F0000}"/>
    <cellStyle name="Normal 4 3 2 4 10 2 3" xfId="28578" xr:uid="{00000000-0005-0000-0000-0000EC5F0000}"/>
    <cellStyle name="Normal 4 3 2 4 10 3" xfId="35992" xr:uid="{00000000-0005-0000-0000-0000ED5F0000}"/>
    <cellStyle name="Normal 4 3 2 4 10 4" xfId="21150" xr:uid="{00000000-0005-0000-0000-0000EE5F0000}"/>
    <cellStyle name="Normal 4 3 2 4 11" xfId="7654" xr:uid="{00000000-0005-0000-0000-0000EF5F0000}"/>
    <cellStyle name="Normal 4 3 2 4 11 2" xfId="39000" xr:uid="{00000000-0005-0000-0000-0000F05F0000}"/>
    <cellStyle name="Normal 4 3 2 4 11 3" xfId="25590" xr:uid="{00000000-0005-0000-0000-0000F15F0000}"/>
    <cellStyle name="Normal 4 3 2 4 12" xfId="18188" xr:uid="{00000000-0005-0000-0000-0000F25F0000}"/>
    <cellStyle name="Normal 4 3 2 4 13" xfId="31576" xr:uid="{00000000-0005-0000-0000-0000F35F0000}"/>
    <cellStyle name="Normal 4 3 2 4 14" xfId="13748" xr:uid="{00000000-0005-0000-0000-0000F45F0000}"/>
    <cellStyle name="Normal 4 3 2 4 2" xfId="412" xr:uid="{00000000-0005-0000-0000-0000F55F0000}"/>
    <cellStyle name="Normal 4 3 2 4 2 10" xfId="13852" xr:uid="{00000000-0005-0000-0000-0000F65F0000}"/>
    <cellStyle name="Normal 4 3 2 4 2 2" xfId="846" xr:uid="{00000000-0005-0000-0000-0000F75F0000}"/>
    <cellStyle name="Normal 4 3 2 4 2 2 2" xfId="2882" xr:uid="{00000000-0005-0000-0000-0000F85F0000}"/>
    <cellStyle name="Normal 4 3 2 4 2 2 2 2" xfId="7299" xr:uid="{00000000-0005-0000-0000-0000F95F0000}"/>
    <cellStyle name="Normal 4 3 2 4 2 2 2 2 2" xfId="13332" xr:uid="{00000000-0005-0000-0000-0000FA5F0000}"/>
    <cellStyle name="Normal 4 3 2 4 2 2 2 2 2 2" xfId="44617" xr:uid="{00000000-0005-0000-0000-0000FB5F0000}"/>
    <cellStyle name="Normal 4 3 2 4 2 2 2 2 2 3" xfId="31207" xr:uid="{00000000-0005-0000-0000-0000FC5F0000}"/>
    <cellStyle name="Normal 4 3 2 4 2 2 2 2 3" xfId="38645" xr:uid="{00000000-0005-0000-0000-0000FD5F0000}"/>
    <cellStyle name="Normal 4 3 2 4 2 2 2 2 4" xfId="25235" xr:uid="{00000000-0005-0000-0000-0000FE5F0000}"/>
    <cellStyle name="Normal 4 3 2 4 2 2 2 3" xfId="10285" xr:uid="{00000000-0005-0000-0000-0000FF5F0000}"/>
    <cellStyle name="Normal 4 3 2 4 2 2 2 3 2" xfId="41631" xr:uid="{00000000-0005-0000-0000-000000600000}"/>
    <cellStyle name="Normal 4 3 2 4 2 2 2 3 3" xfId="28221" xr:uid="{00000000-0005-0000-0000-000001600000}"/>
    <cellStyle name="Normal 4 3 2 4 2 2 2 4" xfId="20819" xr:uid="{00000000-0005-0000-0000-000002600000}"/>
    <cellStyle name="Normal 4 3 2 4 2 2 2 5" xfId="35661" xr:uid="{00000000-0005-0000-0000-000003600000}"/>
    <cellStyle name="Normal 4 3 2 4 2 2 2 6" xfId="17833" xr:uid="{00000000-0005-0000-0000-000004600000}"/>
    <cellStyle name="Normal 4 3 2 4 2 2 3" xfId="5307" xr:uid="{00000000-0005-0000-0000-000005600000}"/>
    <cellStyle name="Normal 4 3 2 4 2 2 3 2" xfId="11341" xr:uid="{00000000-0005-0000-0000-000006600000}"/>
    <cellStyle name="Normal 4 3 2 4 2 2 3 2 2" xfId="42626" xr:uid="{00000000-0005-0000-0000-000007600000}"/>
    <cellStyle name="Normal 4 3 2 4 2 2 3 2 3" xfId="29216" xr:uid="{00000000-0005-0000-0000-000008600000}"/>
    <cellStyle name="Normal 4 3 2 4 2 2 3 3" xfId="23244" xr:uid="{00000000-0005-0000-0000-000009600000}"/>
    <cellStyle name="Normal 4 3 2 4 2 2 3 4" xfId="33670" xr:uid="{00000000-0005-0000-0000-00000A600000}"/>
    <cellStyle name="Normal 4 3 2 4 2 2 3 5" xfId="15842" xr:uid="{00000000-0005-0000-0000-00000B600000}"/>
    <cellStyle name="Normal 4 3 2 4 2 2 4" xfId="4312" xr:uid="{00000000-0005-0000-0000-00000C600000}"/>
    <cellStyle name="Normal 4 3 2 4 2 2 4 2" xfId="37091" xr:uid="{00000000-0005-0000-0000-00000D600000}"/>
    <cellStyle name="Normal 4 3 2 4 2 2 4 3" xfId="22249" xr:uid="{00000000-0005-0000-0000-00000E600000}"/>
    <cellStyle name="Normal 4 3 2 4 2 2 5" xfId="8294" xr:uid="{00000000-0005-0000-0000-00000F600000}"/>
    <cellStyle name="Normal 4 3 2 4 2 2 5 2" xfId="39640" xr:uid="{00000000-0005-0000-0000-000010600000}"/>
    <cellStyle name="Normal 4 3 2 4 2 2 5 3" xfId="26230" xr:uid="{00000000-0005-0000-0000-000011600000}"/>
    <cellStyle name="Normal 4 3 2 4 2 2 6" xfId="18828" xr:uid="{00000000-0005-0000-0000-000012600000}"/>
    <cellStyle name="Normal 4 3 2 4 2 2 7" xfId="32675" xr:uid="{00000000-0005-0000-0000-000013600000}"/>
    <cellStyle name="Normal 4 3 2 4 2 2 8" xfId="14847" xr:uid="{00000000-0005-0000-0000-000014600000}"/>
    <cellStyle name="Normal 4 3 2 4 2 3" xfId="1451" xr:uid="{00000000-0005-0000-0000-000015600000}"/>
    <cellStyle name="Normal 4 3 2 4 2 3 2" xfId="2448" xr:uid="{00000000-0005-0000-0000-000016600000}"/>
    <cellStyle name="Normal 4 3 2 4 2 3 2 2" xfId="6865" xr:uid="{00000000-0005-0000-0000-000017600000}"/>
    <cellStyle name="Normal 4 3 2 4 2 3 2 2 2" xfId="12898" xr:uid="{00000000-0005-0000-0000-000018600000}"/>
    <cellStyle name="Normal 4 3 2 4 2 3 2 2 2 2" xfId="44183" xr:uid="{00000000-0005-0000-0000-000019600000}"/>
    <cellStyle name="Normal 4 3 2 4 2 3 2 2 2 3" xfId="30773" xr:uid="{00000000-0005-0000-0000-00001A600000}"/>
    <cellStyle name="Normal 4 3 2 4 2 3 2 2 3" xfId="38211" xr:uid="{00000000-0005-0000-0000-00001B600000}"/>
    <cellStyle name="Normal 4 3 2 4 2 3 2 2 4" xfId="24801" xr:uid="{00000000-0005-0000-0000-00001C600000}"/>
    <cellStyle name="Normal 4 3 2 4 2 3 2 3" xfId="9851" xr:uid="{00000000-0005-0000-0000-00001D600000}"/>
    <cellStyle name="Normal 4 3 2 4 2 3 2 3 2" xfId="41197" xr:uid="{00000000-0005-0000-0000-00001E600000}"/>
    <cellStyle name="Normal 4 3 2 4 2 3 2 3 3" xfId="27787" xr:uid="{00000000-0005-0000-0000-00001F600000}"/>
    <cellStyle name="Normal 4 3 2 4 2 3 2 4" xfId="20385" xr:uid="{00000000-0005-0000-0000-000020600000}"/>
    <cellStyle name="Normal 4 3 2 4 2 3 2 5" xfId="35227" xr:uid="{00000000-0005-0000-0000-000021600000}"/>
    <cellStyle name="Normal 4 3 2 4 2 3 2 6" xfId="17399" xr:uid="{00000000-0005-0000-0000-000022600000}"/>
    <cellStyle name="Normal 4 3 2 4 2 3 3" xfId="5869" xr:uid="{00000000-0005-0000-0000-000023600000}"/>
    <cellStyle name="Normal 4 3 2 4 2 3 3 2" xfId="11902" xr:uid="{00000000-0005-0000-0000-000024600000}"/>
    <cellStyle name="Normal 4 3 2 4 2 3 3 2 2" xfId="43187" xr:uid="{00000000-0005-0000-0000-000025600000}"/>
    <cellStyle name="Normal 4 3 2 4 2 3 3 2 3" xfId="29777" xr:uid="{00000000-0005-0000-0000-000026600000}"/>
    <cellStyle name="Normal 4 3 2 4 2 3 3 3" xfId="23805" xr:uid="{00000000-0005-0000-0000-000027600000}"/>
    <cellStyle name="Normal 4 3 2 4 2 3 3 4" xfId="34231" xr:uid="{00000000-0005-0000-0000-000028600000}"/>
    <cellStyle name="Normal 4 3 2 4 2 3 3 5" xfId="16403" xr:uid="{00000000-0005-0000-0000-000029600000}"/>
    <cellStyle name="Normal 4 3 2 4 2 3 4" xfId="3878" xr:uid="{00000000-0005-0000-0000-00002A600000}"/>
    <cellStyle name="Normal 4 3 2 4 2 3 4 2" xfId="36657" xr:uid="{00000000-0005-0000-0000-00002B600000}"/>
    <cellStyle name="Normal 4 3 2 4 2 3 4 3" xfId="21815" xr:uid="{00000000-0005-0000-0000-00002C600000}"/>
    <cellStyle name="Normal 4 3 2 4 2 3 5" xfId="8855" xr:uid="{00000000-0005-0000-0000-00002D600000}"/>
    <cellStyle name="Normal 4 3 2 4 2 3 5 2" xfId="40201" xr:uid="{00000000-0005-0000-0000-00002E600000}"/>
    <cellStyle name="Normal 4 3 2 4 2 3 5 3" xfId="26791" xr:uid="{00000000-0005-0000-0000-00002F600000}"/>
    <cellStyle name="Normal 4 3 2 4 2 3 6" xfId="19389" xr:uid="{00000000-0005-0000-0000-000030600000}"/>
    <cellStyle name="Normal 4 3 2 4 2 3 7" xfId="32241" xr:uid="{00000000-0005-0000-0000-000031600000}"/>
    <cellStyle name="Normal 4 3 2 4 2 3 8" xfId="14413" xr:uid="{00000000-0005-0000-0000-000032600000}"/>
    <cellStyle name="Normal 4 3 2 4 2 4" xfId="1886" xr:uid="{00000000-0005-0000-0000-000033600000}"/>
    <cellStyle name="Normal 4 3 2 4 2 4 2" xfId="6304" xr:uid="{00000000-0005-0000-0000-000034600000}"/>
    <cellStyle name="Normal 4 3 2 4 2 4 2 2" xfId="12337" xr:uid="{00000000-0005-0000-0000-000035600000}"/>
    <cellStyle name="Normal 4 3 2 4 2 4 2 2 2" xfId="43622" xr:uid="{00000000-0005-0000-0000-000036600000}"/>
    <cellStyle name="Normal 4 3 2 4 2 4 2 2 3" xfId="30212" xr:uid="{00000000-0005-0000-0000-000037600000}"/>
    <cellStyle name="Normal 4 3 2 4 2 4 2 3" xfId="37650" xr:uid="{00000000-0005-0000-0000-000038600000}"/>
    <cellStyle name="Normal 4 3 2 4 2 4 2 4" xfId="24240" xr:uid="{00000000-0005-0000-0000-000039600000}"/>
    <cellStyle name="Normal 4 3 2 4 2 4 3" xfId="9290" xr:uid="{00000000-0005-0000-0000-00003A600000}"/>
    <cellStyle name="Normal 4 3 2 4 2 4 3 2" xfId="40636" xr:uid="{00000000-0005-0000-0000-00003B600000}"/>
    <cellStyle name="Normal 4 3 2 4 2 4 3 3" xfId="27226" xr:uid="{00000000-0005-0000-0000-00003C600000}"/>
    <cellStyle name="Normal 4 3 2 4 2 4 4" xfId="19824" xr:uid="{00000000-0005-0000-0000-00003D600000}"/>
    <cellStyle name="Normal 4 3 2 4 2 4 5" xfId="34666" xr:uid="{00000000-0005-0000-0000-00003E600000}"/>
    <cellStyle name="Normal 4 3 2 4 2 4 6" xfId="16838" xr:uid="{00000000-0005-0000-0000-00003F600000}"/>
    <cellStyle name="Normal 4 3 2 4 2 5" xfId="4873" xr:uid="{00000000-0005-0000-0000-000040600000}"/>
    <cellStyle name="Normal 4 3 2 4 2 5 2" xfId="10908" xr:uid="{00000000-0005-0000-0000-000041600000}"/>
    <cellStyle name="Normal 4 3 2 4 2 5 2 2" xfId="42193" xr:uid="{00000000-0005-0000-0000-000042600000}"/>
    <cellStyle name="Normal 4 3 2 4 2 5 2 3" xfId="28783" xr:uid="{00000000-0005-0000-0000-000043600000}"/>
    <cellStyle name="Normal 4 3 2 4 2 5 3" xfId="22810" xr:uid="{00000000-0005-0000-0000-000044600000}"/>
    <cellStyle name="Normal 4 3 2 4 2 5 4" xfId="33236" xr:uid="{00000000-0005-0000-0000-000045600000}"/>
    <cellStyle name="Normal 4 3 2 4 2 5 5" xfId="15408" xr:uid="{00000000-0005-0000-0000-000046600000}"/>
    <cellStyle name="Normal 4 3 2 4 2 6" xfId="3317" xr:uid="{00000000-0005-0000-0000-000047600000}"/>
    <cellStyle name="Normal 4 3 2 4 2 6 2" xfId="36096" xr:uid="{00000000-0005-0000-0000-000048600000}"/>
    <cellStyle name="Normal 4 3 2 4 2 6 3" xfId="21254" xr:uid="{00000000-0005-0000-0000-000049600000}"/>
    <cellStyle name="Normal 4 3 2 4 2 7" xfId="7860" xr:uid="{00000000-0005-0000-0000-00004A600000}"/>
    <cellStyle name="Normal 4 3 2 4 2 7 2" xfId="39206" xr:uid="{00000000-0005-0000-0000-00004B600000}"/>
    <cellStyle name="Normal 4 3 2 4 2 7 3" xfId="25796" xr:uid="{00000000-0005-0000-0000-00004C600000}"/>
    <cellStyle name="Normal 4 3 2 4 2 8" xfId="18394" xr:uid="{00000000-0005-0000-0000-00004D600000}"/>
    <cellStyle name="Normal 4 3 2 4 2 9" xfId="31680" xr:uid="{00000000-0005-0000-0000-00004E600000}"/>
    <cellStyle name="Normal 4 3 2 4 3" xfId="514" xr:uid="{00000000-0005-0000-0000-00004F600000}"/>
    <cellStyle name="Normal 4 3 2 4 3 10" xfId="13954" xr:uid="{00000000-0005-0000-0000-000050600000}"/>
    <cellStyle name="Normal 4 3 2 4 3 2" xfId="948" xr:uid="{00000000-0005-0000-0000-000051600000}"/>
    <cellStyle name="Normal 4 3 2 4 3 2 2" xfId="2984" xr:uid="{00000000-0005-0000-0000-000052600000}"/>
    <cellStyle name="Normal 4 3 2 4 3 2 2 2" xfId="7401" xr:uid="{00000000-0005-0000-0000-000053600000}"/>
    <cellStyle name="Normal 4 3 2 4 3 2 2 2 2" xfId="13434" xr:uid="{00000000-0005-0000-0000-000054600000}"/>
    <cellStyle name="Normal 4 3 2 4 3 2 2 2 2 2" xfId="44719" xr:uid="{00000000-0005-0000-0000-000055600000}"/>
    <cellStyle name="Normal 4 3 2 4 3 2 2 2 2 3" xfId="31309" xr:uid="{00000000-0005-0000-0000-000056600000}"/>
    <cellStyle name="Normal 4 3 2 4 3 2 2 2 3" xfId="38747" xr:uid="{00000000-0005-0000-0000-000057600000}"/>
    <cellStyle name="Normal 4 3 2 4 3 2 2 2 4" xfId="25337" xr:uid="{00000000-0005-0000-0000-000058600000}"/>
    <cellStyle name="Normal 4 3 2 4 3 2 2 3" xfId="10387" xr:uid="{00000000-0005-0000-0000-000059600000}"/>
    <cellStyle name="Normal 4 3 2 4 3 2 2 3 2" xfId="41733" xr:uid="{00000000-0005-0000-0000-00005A600000}"/>
    <cellStyle name="Normal 4 3 2 4 3 2 2 3 3" xfId="28323" xr:uid="{00000000-0005-0000-0000-00005B600000}"/>
    <cellStyle name="Normal 4 3 2 4 3 2 2 4" xfId="20921" xr:uid="{00000000-0005-0000-0000-00005C600000}"/>
    <cellStyle name="Normal 4 3 2 4 3 2 2 5" xfId="35763" xr:uid="{00000000-0005-0000-0000-00005D600000}"/>
    <cellStyle name="Normal 4 3 2 4 3 2 2 6" xfId="17935" xr:uid="{00000000-0005-0000-0000-00005E600000}"/>
    <cellStyle name="Normal 4 3 2 4 3 2 3" xfId="5409" xr:uid="{00000000-0005-0000-0000-00005F600000}"/>
    <cellStyle name="Normal 4 3 2 4 3 2 3 2" xfId="11443" xr:uid="{00000000-0005-0000-0000-000060600000}"/>
    <cellStyle name="Normal 4 3 2 4 3 2 3 2 2" xfId="42728" xr:uid="{00000000-0005-0000-0000-000061600000}"/>
    <cellStyle name="Normal 4 3 2 4 3 2 3 2 3" xfId="29318" xr:uid="{00000000-0005-0000-0000-000062600000}"/>
    <cellStyle name="Normal 4 3 2 4 3 2 3 3" xfId="23346" xr:uid="{00000000-0005-0000-0000-000063600000}"/>
    <cellStyle name="Normal 4 3 2 4 3 2 3 4" xfId="33772" xr:uid="{00000000-0005-0000-0000-000064600000}"/>
    <cellStyle name="Normal 4 3 2 4 3 2 3 5" xfId="15944" xr:uid="{00000000-0005-0000-0000-000065600000}"/>
    <cellStyle name="Normal 4 3 2 4 3 2 4" xfId="4414" xr:uid="{00000000-0005-0000-0000-000066600000}"/>
    <cellStyle name="Normal 4 3 2 4 3 2 4 2" xfId="37193" xr:uid="{00000000-0005-0000-0000-000067600000}"/>
    <cellStyle name="Normal 4 3 2 4 3 2 4 3" xfId="22351" xr:uid="{00000000-0005-0000-0000-000068600000}"/>
    <cellStyle name="Normal 4 3 2 4 3 2 5" xfId="8396" xr:uid="{00000000-0005-0000-0000-000069600000}"/>
    <cellStyle name="Normal 4 3 2 4 3 2 5 2" xfId="39742" xr:uid="{00000000-0005-0000-0000-00006A600000}"/>
    <cellStyle name="Normal 4 3 2 4 3 2 5 3" xfId="26332" xr:uid="{00000000-0005-0000-0000-00006B600000}"/>
    <cellStyle name="Normal 4 3 2 4 3 2 6" xfId="18930" xr:uid="{00000000-0005-0000-0000-00006C600000}"/>
    <cellStyle name="Normal 4 3 2 4 3 2 7" xfId="32777" xr:uid="{00000000-0005-0000-0000-00006D600000}"/>
    <cellStyle name="Normal 4 3 2 4 3 2 8" xfId="14949" xr:uid="{00000000-0005-0000-0000-00006E600000}"/>
    <cellStyle name="Normal 4 3 2 4 3 3" xfId="1553" xr:uid="{00000000-0005-0000-0000-00006F600000}"/>
    <cellStyle name="Normal 4 3 2 4 3 3 2" xfId="2550" xr:uid="{00000000-0005-0000-0000-000070600000}"/>
    <cellStyle name="Normal 4 3 2 4 3 3 2 2" xfId="6967" xr:uid="{00000000-0005-0000-0000-000071600000}"/>
    <cellStyle name="Normal 4 3 2 4 3 3 2 2 2" xfId="13000" xr:uid="{00000000-0005-0000-0000-000072600000}"/>
    <cellStyle name="Normal 4 3 2 4 3 3 2 2 2 2" xfId="44285" xr:uid="{00000000-0005-0000-0000-000073600000}"/>
    <cellStyle name="Normal 4 3 2 4 3 3 2 2 2 3" xfId="30875" xr:uid="{00000000-0005-0000-0000-000074600000}"/>
    <cellStyle name="Normal 4 3 2 4 3 3 2 2 3" xfId="38313" xr:uid="{00000000-0005-0000-0000-000075600000}"/>
    <cellStyle name="Normal 4 3 2 4 3 3 2 2 4" xfId="24903" xr:uid="{00000000-0005-0000-0000-000076600000}"/>
    <cellStyle name="Normal 4 3 2 4 3 3 2 3" xfId="9953" xr:uid="{00000000-0005-0000-0000-000077600000}"/>
    <cellStyle name="Normal 4 3 2 4 3 3 2 3 2" xfId="41299" xr:uid="{00000000-0005-0000-0000-000078600000}"/>
    <cellStyle name="Normal 4 3 2 4 3 3 2 3 3" xfId="27889" xr:uid="{00000000-0005-0000-0000-000079600000}"/>
    <cellStyle name="Normal 4 3 2 4 3 3 2 4" xfId="20487" xr:uid="{00000000-0005-0000-0000-00007A600000}"/>
    <cellStyle name="Normal 4 3 2 4 3 3 2 5" xfId="35329" xr:uid="{00000000-0005-0000-0000-00007B600000}"/>
    <cellStyle name="Normal 4 3 2 4 3 3 2 6" xfId="17501" xr:uid="{00000000-0005-0000-0000-00007C600000}"/>
    <cellStyle name="Normal 4 3 2 4 3 3 3" xfId="5971" xr:uid="{00000000-0005-0000-0000-00007D600000}"/>
    <cellStyle name="Normal 4 3 2 4 3 3 3 2" xfId="12004" xr:uid="{00000000-0005-0000-0000-00007E600000}"/>
    <cellStyle name="Normal 4 3 2 4 3 3 3 2 2" xfId="43289" xr:uid="{00000000-0005-0000-0000-00007F600000}"/>
    <cellStyle name="Normal 4 3 2 4 3 3 3 2 3" xfId="29879" xr:uid="{00000000-0005-0000-0000-000080600000}"/>
    <cellStyle name="Normal 4 3 2 4 3 3 3 3" xfId="23907" xr:uid="{00000000-0005-0000-0000-000081600000}"/>
    <cellStyle name="Normal 4 3 2 4 3 3 3 4" xfId="34333" xr:uid="{00000000-0005-0000-0000-000082600000}"/>
    <cellStyle name="Normal 4 3 2 4 3 3 3 5" xfId="16505" xr:uid="{00000000-0005-0000-0000-000083600000}"/>
    <cellStyle name="Normal 4 3 2 4 3 3 4" xfId="3980" xr:uid="{00000000-0005-0000-0000-000084600000}"/>
    <cellStyle name="Normal 4 3 2 4 3 3 4 2" xfId="36759" xr:uid="{00000000-0005-0000-0000-000085600000}"/>
    <cellStyle name="Normal 4 3 2 4 3 3 4 3" xfId="21917" xr:uid="{00000000-0005-0000-0000-000086600000}"/>
    <cellStyle name="Normal 4 3 2 4 3 3 5" xfId="8957" xr:uid="{00000000-0005-0000-0000-000087600000}"/>
    <cellStyle name="Normal 4 3 2 4 3 3 5 2" xfId="40303" xr:uid="{00000000-0005-0000-0000-000088600000}"/>
    <cellStyle name="Normal 4 3 2 4 3 3 5 3" xfId="26893" xr:uid="{00000000-0005-0000-0000-000089600000}"/>
    <cellStyle name="Normal 4 3 2 4 3 3 6" xfId="19491" xr:uid="{00000000-0005-0000-0000-00008A600000}"/>
    <cellStyle name="Normal 4 3 2 4 3 3 7" xfId="32343" xr:uid="{00000000-0005-0000-0000-00008B600000}"/>
    <cellStyle name="Normal 4 3 2 4 3 3 8" xfId="14515" xr:uid="{00000000-0005-0000-0000-00008C600000}"/>
    <cellStyle name="Normal 4 3 2 4 3 4" xfId="1988" xr:uid="{00000000-0005-0000-0000-00008D600000}"/>
    <cellStyle name="Normal 4 3 2 4 3 4 2" xfId="6406" xr:uid="{00000000-0005-0000-0000-00008E600000}"/>
    <cellStyle name="Normal 4 3 2 4 3 4 2 2" xfId="12439" xr:uid="{00000000-0005-0000-0000-00008F600000}"/>
    <cellStyle name="Normal 4 3 2 4 3 4 2 2 2" xfId="43724" xr:uid="{00000000-0005-0000-0000-000090600000}"/>
    <cellStyle name="Normal 4 3 2 4 3 4 2 2 3" xfId="30314" xr:uid="{00000000-0005-0000-0000-000091600000}"/>
    <cellStyle name="Normal 4 3 2 4 3 4 2 3" xfId="37752" xr:uid="{00000000-0005-0000-0000-000092600000}"/>
    <cellStyle name="Normal 4 3 2 4 3 4 2 4" xfId="24342" xr:uid="{00000000-0005-0000-0000-000093600000}"/>
    <cellStyle name="Normal 4 3 2 4 3 4 3" xfId="9392" xr:uid="{00000000-0005-0000-0000-000094600000}"/>
    <cellStyle name="Normal 4 3 2 4 3 4 3 2" xfId="40738" xr:uid="{00000000-0005-0000-0000-000095600000}"/>
    <cellStyle name="Normal 4 3 2 4 3 4 3 3" xfId="27328" xr:uid="{00000000-0005-0000-0000-000096600000}"/>
    <cellStyle name="Normal 4 3 2 4 3 4 4" xfId="19926" xr:uid="{00000000-0005-0000-0000-000097600000}"/>
    <cellStyle name="Normal 4 3 2 4 3 4 5" xfId="34768" xr:uid="{00000000-0005-0000-0000-000098600000}"/>
    <cellStyle name="Normal 4 3 2 4 3 4 6" xfId="16940" xr:uid="{00000000-0005-0000-0000-000099600000}"/>
    <cellStyle name="Normal 4 3 2 4 3 5" xfId="4975" xr:uid="{00000000-0005-0000-0000-00009A600000}"/>
    <cellStyle name="Normal 4 3 2 4 3 5 2" xfId="11010" xr:uid="{00000000-0005-0000-0000-00009B600000}"/>
    <cellStyle name="Normal 4 3 2 4 3 5 2 2" xfId="42295" xr:uid="{00000000-0005-0000-0000-00009C600000}"/>
    <cellStyle name="Normal 4 3 2 4 3 5 2 3" xfId="28885" xr:uid="{00000000-0005-0000-0000-00009D600000}"/>
    <cellStyle name="Normal 4 3 2 4 3 5 3" xfId="22912" xr:uid="{00000000-0005-0000-0000-00009E600000}"/>
    <cellStyle name="Normal 4 3 2 4 3 5 4" xfId="33338" xr:uid="{00000000-0005-0000-0000-00009F600000}"/>
    <cellStyle name="Normal 4 3 2 4 3 5 5" xfId="15510" xr:uid="{00000000-0005-0000-0000-0000A0600000}"/>
    <cellStyle name="Normal 4 3 2 4 3 6" xfId="3419" xr:uid="{00000000-0005-0000-0000-0000A1600000}"/>
    <cellStyle name="Normal 4 3 2 4 3 6 2" xfId="36198" xr:uid="{00000000-0005-0000-0000-0000A2600000}"/>
    <cellStyle name="Normal 4 3 2 4 3 6 3" xfId="21356" xr:uid="{00000000-0005-0000-0000-0000A3600000}"/>
    <cellStyle name="Normal 4 3 2 4 3 7" xfId="7962" xr:uid="{00000000-0005-0000-0000-0000A4600000}"/>
    <cellStyle name="Normal 4 3 2 4 3 7 2" xfId="39308" xr:uid="{00000000-0005-0000-0000-0000A5600000}"/>
    <cellStyle name="Normal 4 3 2 4 3 7 3" xfId="25898" xr:uid="{00000000-0005-0000-0000-0000A6600000}"/>
    <cellStyle name="Normal 4 3 2 4 3 8" xfId="18496" xr:uid="{00000000-0005-0000-0000-0000A7600000}"/>
    <cellStyle name="Normal 4 3 2 4 3 9" xfId="31782" xr:uid="{00000000-0005-0000-0000-0000A8600000}"/>
    <cellStyle name="Normal 4 3 2 4 4" xfId="640" xr:uid="{00000000-0005-0000-0000-0000A9600000}"/>
    <cellStyle name="Normal 4 3 2 4 4 10" xfId="14080" xr:uid="{00000000-0005-0000-0000-0000AA600000}"/>
    <cellStyle name="Normal 4 3 2 4 4 2" xfId="1074" xr:uid="{00000000-0005-0000-0000-0000AB600000}"/>
    <cellStyle name="Normal 4 3 2 4 4 2 2" xfId="3110" xr:uid="{00000000-0005-0000-0000-0000AC600000}"/>
    <cellStyle name="Normal 4 3 2 4 4 2 2 2" xfId="7527" xr:uid="{00000000-0005-0000-0000-0000AD600000}"/>
    <cellStyle name="Normal 4 3 2 4 4 2 2 2 2" xfId="13560" xr:uid="{00000000-0005-0000-0000-0000AE600000}"/>
    <cellStyle name="Normal 4 3 2 4 4 2 2 2 2 2" xfId="44845" xr:uid="{00000000-0005-0000-0000-0000AF600000}"/>
    <cellStyle name="Normal 4 3 2 4 4 2 2 2 2 3" xfId="31435" xr:uid="{00000000-0005-0000-0000-0000B0600000}"/>
    <cellStyle name="Normal 4 3 2 4 4 2 2 2 3" xfId="38873" xr:uid="{00000000-0005-0000-0000-0000B1600000}"/>
    <cellStyle name="Normal 4 3 2 4 4 2 2 2 4" xfId="25463" xr:uid="{00000000-0005-0000-0000-0000B2600000}"/>
    <cellStyle name="Normal 4 3 2 4 4 2 2 3" xfId="10513" xr:uid="{00000000-0005-0000-0000-0000B3600000}"/>
    <cellStyle name="Normal 4 3 2 4 4 2 2 3 2" xfId="41859" xr:uid="{00000000-0005-0000-0000-0000B4600000}"/>
    <cellStyle name="Normal 4 3 2 4 4 2 2 3 3" xfId="28449" xr:uid="{00000000-0005-0000-0000-0000B5600000}"/>
    <cellStyle name="Normal 4 3 2 4 4 2 2 4" xfId="21047" xr:uid="{00000000-0005-0000-0000-0000B6600000}"/>
    <cellStyle name="Normal 4 3 2 4 4 2 2 5" xfId="35889" xr:uid="{00000000-0005-0000-0000-0000B7600000}"/>
    <cellStyle name="Normal 4 3 2 4 4 2 2 6" xfId="18061" xr:uid="{00000000-0005-0000-0000-0000B8600000}"/>
    <cellStyle name="Normal 4 3 2 4 4 2 3" xfId="5535" xr:uid="{00000000-0005-0000-0000-0000B9600000}"/>
    <cellStyle name="Normal 4 3 2 4 4 2 3 2" xfId="11569" xr:uid="{00000000-0005-0000-0000-0000BA600000}"/>
    <cellStyle name="Normal 4 3 2 4 4 2 3 2 2" xfId="42854" xr:uid="{00000000-0005-0000-0000-0000BB600000}"/>
    <cellStyle name="Normal 4 3 2 4 4 2 3 2 3" xfId="29444" xr:uid="{00000000-0005-0000-0000-0000BC600000}"/>
    <cellStyle name="Normal 4 3 2 4 4 2 3 3" xfId="23472" xr:uid="{00000000-0005-0000-0000-0000BD600000}"/>
    <cellStyle name="Normal 4 3 2 4 4 2 3 4" xfId="33898" xr:uid="{00000000-0005-0000-0000-0000BE600000}"/>
    <cellStyle name="Normal 4 3 2 4 4 2 3 5" xfId="16070" xr:uid="{00000000-0005-0000-0000-0000BF600000}"/>
    <cellStyle name="Normal 4 3 2 4 4 2 4" xfId="4540" xr:uid="{00000000-0005-0000-0000-0000C0600000}"/>
    <cellStyle name="Normal 4 3 2 4 4 2 4 2" xfId="37319" xr:uid="{00000000-0005-0000-0000-0000C1600000}"/>
    <cellStyle name="Normal 4 3 2 4 4 2 4 3" xfId="22477" xr:uid="{00000000-0005-0000-0000-0000C2600000}"/>
    <cellStyle name="Normal 4 3 2 4 4 2 5" xfId="8522" xr:uid="{00000000-0005-0000-0000-0000C3600000}"/>
    <cellStyle name="Normal 4 3 2 4 4 2 5 2" xfId="39868" xr:uid="{00000000-0005-0000-0000-0000C4600000}"/>
    <cellStyle name="Normal 4 3 2 4 4 2 5 3" xfId="26458" xr:uid="{00000000-0005-0000-0000-0000C5600000}"/>
    <cellStyle name="Normal 4 3 2 4 4 2 6" xfId="19056" xr:uid="{00000000-0005-0000-0000-0000C6600000}"/>
    <cellStyle name="Normal 4 3 2 4 4 2 7" xfId="32903" xr:uid="{00000000-0005-0000-0000-0000C7600000}"/>
    <cellStyle name="Normal 4 3 2 4 4 2 8" xfId="15075" xr:uid="{00000000-0005-0000-0000-0000C8600000}"/>
    <cellStyle name="Normal 4 3 2 4 4 3" xfId="1679" xr:uid="{00000000-0005-0000-0000-0000C9600000}"/>
    <cellStyle name="Normal 4 3 2 4 4 3 2" xfId="2676" xr:uid="{00000000-0005-0000-0000-0000CA600000}"/>
    <cellStyle name="Normal 4 3 2 4 4 3 2 2" xfId="7093" xr:uid="{00000000-0005-0000-0000-0000CB600000}"/>
    <cellStyle name="Normal 4 3 2 4 4 3 2 2 2" xfId="13126" xr:uid="{00000000-0005-0000-0000-0000CC600000}"/>
    <cellStyle name="Normal 4 3 2 4 4 3 2 2 2 2" xfId="44411" xr:uid="{00000000-0005-0000-0000-0000CD600000}"/>
    <cellStyle name="Normal 4 3 2 4 4 3 2 2 2 3" xfId="31001" xr:uid="{00000000-0005-0000-0000-0000CE600000}"/>
    <cellStyle name="Normal 4 3 2 4 4 3 2 2 3" xfId="38439" xr:uid="{00000000-0005-0000-0000-0000CF600000}"/>
    <cellStyle name="Normal 4 3 2 4 4 3 2 2 4" xfId="25029" xr:uid="{00000000-0005-0000-0000-0000D0600000}"/>
    <cellStyle name="Normal 4 3 2 4 4 3 2 3" xfId="10079" xr:uid="{00000000-0005-0000-0000-0000D1600000}"/>
    <cellStyle name="Normal 4 3 2 4 4 3 2 3 2" xfId="41425" xr:uid="{00000000-0005-0000-0000-0000D2600000}"/>
    <cellStyle name="Normal 4 3 2 4 4 3 2 3 3" xfId="28015" xr:uid="{00000000-0005-0000-0000-0000D3600000}"/>
    <cellStyle name="Normal 4 3 2 4 4 3 2 4" xfId="20613" xr:uid="{00000000-0005-0000-0000-0000D4600000}"/>
    <cellStyle name="Normal 4 3 2 4 4 3 2 5" xfId="35455" xr:uid="{00000000-0005-0000-0000-0000D5600000}"/>
    <cellStyle name="Normal 4 3 2 4 4 3 2 6" xfId="17627" xr:uid="{00000000-0005-0000-0000-0000D6600000}"/>
    <cellStyle name="Normal 4 3 2 4 4 3 3" xfId="6097" xr:uid="{00000000-0005-0000-0000-0000D7600000}"/>
    <cellStyle name="Normal 4 3 2 4 4 3 3 2" xfId="12130" xr:uid="{00000000-0005-0000-0000-0000D8600000}"/>
    <cellStyle name="Normal 4 3 2 4 4 3 3 2 2" xfId="43415" xr:uid="{00000000-0005-0000-0000-0000D9600000}"/>
    <cellStyle name="Normal 4 3 2 4 4 3 3 2 3" xfId="30005" xr:uid="{00000000-0005-0000-0000-0000DA600000}"/>
    <cellStyle name="Normal 4 3 2 4 4 3 3 3" xfId="24033" xr:uid="{00000000-0005-0000-0000-0000DB600000}"/>
    <cellStyle name="Normal 4 3 2 4 4 3 3 4" xfId="34459" xr:uid="{00000000-0005-0000-0000-0000DC600000}"/>
    <cellStyle name="Normal 4 3 2 4 4 3 3 5" xfId="16631" xr:uid="{00000000-0005-0000-0000-0000DD600000}"/>
    <cellStyle name="Normal 4 3 2 4 4 3 4" xfId="4106" xr:uid="{00000000-0005-0000-0000-0000DE600000}"/>
    <cellStyle name="Normal 4 3 2 4 4 3 4 2" xfId="36885" xr:uid="{00000000-0005-0000-0000-0000DF600000}"/>
    <cellStyle name="Normal 4 3 2 4 4 3 4 3" xfId="22043" xr:uid="{00000000-0005-0000-0000-0000E0600000}"/>
    <cellStyle name="Normal 4 3 2 4 4 3 5" xfId="9083" xr:uid="{00000000-0005-0000-0000-0000E1600000}"/>
    <cellStyle name="Normal 4 3 2 4 4 3 5 2" xfId="40429" xr:uid="{00000000-0005-0000-0000-0000E2600000}"/>
    <cellStyle name="Normal 4 3 2 4 4 3 5 3" xfId="27019" xr:uid="{00000000-0005-0000-0000-0000E3600000}"/>
    <cellStyle name="Normal 4 3 2 4 4 3 6" xfId="19617" xr:uid="{00000000-0005-0000-0000-0000E4600000}"/>
    <cellStyle name="Normal 4 3 2 4 4 3 7" xfId="32469" xr:uid="{00000000-0005-0000-0000-0000E5600000}"/>
    <cellStyle name="Normal 4 3 2 4 4 3 8" xfId="14641" xr:uid="{00000000-0005-0000-0000-0000E6600000}"/>
    <cellStyle name="Normal 4 3 2 4 4 4" xfId="2114" xr:uid="{00000000-0005-0000-0000-0000E7600000}"/>
    <cellStyle name="Normal 4 3 2 4 4 4 2" xfId="6532" xr:uid="{00000000-0005-0000-0000-0000E8600000}"/>
    <cellStyle name="Normal 4 3 2 4 4 4 2 2" xfId="12565" xr:uid="{00000000-0005-0000-0000-0000E9600000}"/>
    <cellStyle name="Normal 4 3 2 4 4 4 2 2 2" xfId="43850" xr:uid="{00000000-0005-0000-0000-0000EA600000}"/>
    <cellStyle name="Normal 4 3 2 4 4 4 2 2 3" xfId="30440" xr:uid="{00000000-0005-0000-0000-0000EB600000}"/>
    <cellStyle name="Normal 4 3 2 4 4 4 2 3" xfId="37878" xr:uid="{00000000-0005-0000-0000-0000EC600000}"/>
    <cellStyle name="Normal 4 3 2 4 4 4 2 4" xfId="24468" xr:uid="{00000000-0005-0000-0000-0000ED600000}"/>
    <cellStyle name="Normal 4 3 2 4 4 4 3" xfId="9518" xr:uid="{00000000-0005-0000-0000-0000EE600000}"/>
    <cellStyle name="Normal 4 3 2 4 4 4 3 2" xfId="40864" xr:uid="{00000000-0005-0000-0000-0000EF600000}"/>
    <cellStyle name="Normal 4 3 2 4 4 4 3 3" xfId="27454" xr:uid="{00000000-0005-0000-0000-0000F0600000}"/>
    <cellStyle name="Normal 4 3 2 4 4 4 4" xfId="20052" xr:uid="{00000000-0005-0000-0000-0000F1600000}"/>
    <cellStyle name="Normal 4 3 2 4 4 4 5" xfId="34894" xr:uid="{00000000-0005-0000-0000-0000F2600000}"/>
    <cellStyle name="Normal 4 3 2 4 4 4 6" xfId="17066" xr:uid="{00000000-0005-0000-0000-0000F3600000}"/>
    <cellStyle name="Normal 4 3 2 4 4 5" xfId="5101" xr:uid="{00000000-0005-0000-0000-0000F4600000}"/>
    <cellStyle name="Normal 4 3 2 4 4 5 2" xfId="11136" xr:uid="{00000000-0005-0000-0000-0000F5600000}"/>
    <cellStyle name="Normal 4 3 2 4 4 5 2 2" xfId="42421" xr:uid="{00000000-0005-0000-0000-0000F6600000}"/>
    <cellStyle name="Normal 4 3 2 4 4 5 2 3" xfId="29011" xr:uid="{00000000-0005-0000-0000-0000F7600000}"/>
    <cellStyle name="Normal 4 3 2 4 4 5 3" xfId="23038" xr:uid="{00000000-0005-0000-0000-0000F8600000}"/>
    <cellStyle name="Normal 4 3 2 4 4 5 4" xfId="33464" xr:uid="{00000000-0005-0000-0000-0000F9600000}"/>
    <cellStyle name="Normal 4 3 2 4 4 5 5" xfId="15636" xr:uid="{00000000-0005-0000-0000-0000FA600000}"/>
    <cellStyle name="Normal 4 3 2 4 4 6" xfId="3545" xr:uid="{00000000-0005-0000-0000-0000FB600000}"/>
    <cellStyle name="Normal 4 3 2 4 4 6 2" xfId="36324" xr:uid="{00000000-0005-0000-0000-0000FC600000}"/>
    <cellStyle name="Normal 4 3 2 4 4 6 3" xfId="21482" xr:uid="{00000000-0005-0000-0000-0000FD600000}"/>
    <cellStyle name="Normal 4 3 2 4 4 7" xfId="8088" xr:uid="{00000000-0005-0000-0000-0000FE600000}"/>
    <cellStyle name="Normal 4 3 2 4 4 7 2" xfId="39434" xr:uid="{00000000-0005-0000-0000-0000FF600000}"/>
    <cellStyle name="Normal 4 3 2 4 4 7 3" xfId="26024" xr:uid="{00000000-0005-0000-0000-000000610000}"/>
    <cellStyle name="Normal 4 3 2 4 4 8" xfId="18622" xr:uid="{00000000-0005-0000-0000-000001610000}"/>
    <cellStyle name="Normal 4 3 2 4 4 9" xfId="31908" xr:uid="{00000000-0005-0000-0000-000002610000}"/>
    <cellStyle name="Normal 4 3 2 4 5" xfId="292" xr:uid="{00000000-0005-0000-0000-000003610000}"/>
    <cellStyle name="Normal 4 3 2 4 5 2" xfId="1347" xr:uid="{00000000-0005-0000-0000-000004610000}"/>
    <cellStyle name="Normal 4 3 2 4 5 2 2" xfId="5765" xr:uid="{00000000-0005-0000-0000-000005610000}"/>
    <cellStyle name="Normal 4 3 2 4 5 2 2 2" xfId="11798" xr:uid="{00000000-0005-0000-0000-000006610000}"/>
    <cellStyle name="Normal 4 3 2 4 5 2 2 2 2" xfId="43083" xr:uid="{00000000-0005-0000-0000-000007610000}"/>
    <cellStyle name="Normal 4 3 2 4 5 2 2 2 3" xfId="29673" xr:uid="{00000000-0005-0000-0000-000008610000}"/>
    <cellStyle name="Normal 4 3 2 4 5 2 2 3" xfId="37422" xr:uid="{00000000-0005-0000-0000-000009610000}"/>
    <cellStyle name="Normal 4 3 2 4 5 2 2 4" xfId="23701" xr:uid="{00000000-0005-0000-0000-00000A610000}"/>
    <cellStyle name="Normal 4 3 2 4 5 2 3" xfId="8751" xr:uid="{00000000-0005-0000-0000-00000B610000}"/>
    <cellStyle name="Normal 4 3 2 4 5 2 3 2" xfId="40097" xr:uid="{00000000-0005-0000-0000-00000C610000}"/>
    <cellStyle name="Normal 4 3 2 4 5 2 3 3" xfId="26687" xr:uid="{00000000-0005-0000-0000-00000D610000}"/>
    <cellStyle name="Normal 4 3 2 4 5 2 4" xfId="19285" xr:uid="{00000000-0005-0000-0000-00000E610000}"/>
    <cellStyle name="Normal 4 3 2 4 5 2 5" xfId="34127" xr:uid="{00000000-0005-0000-0000-00000F610000}"/>
    <cellStyle name="Normal 4 3 2 4 5 2 6" xfId="16299" xr:uid="{00000000-0005-0000-0000-000010610000}"/>
    <cellStyle name="Normal 4 3 2 4 5 3" xfId="2344" xr:uid="{00000000-0005-0000-0000-000011610000}"/>
    <cellStyle name="Normal 4 3 2 4 5 3 2" xfId="6761" xr:uid="{00000000-0005-0000-0000-000012610000}"/>
    <cellStyle name="Normal 4 3 2 4 5 3 2 2" xfId="12794" xr:uid="{00000000-0005-0000-0000-000013610000}"/>
    <cellStyle name="Normal 4 3 2 4 5 3 2 2 2" xfId="44079" xr:uid="{00000000-0005-0000-0000-000014610000}"/>
    <cellStyle name="Normal 4 3 2 4 5 3 2 2 3" xfId="30669" xr:uid="{00000000-0005-0000-0000-000015610000}"/>
    <cellStyle name="Normal 4 3 2 4 5 3 2 3" xfId="38107" xr:uid="{00000000-0005-0000-0000-000016610000}"/>
    <cellStyle name="Normal 4 3 2 4 5 3 2 4" xfId="24697" xr:uid="{00000000-0005-0000-0000-000017610000}"/>
    <cellStyle name="Normal 4 3 2 4 5 3 3" xfId="9747" xr:uid="{00000000-0005-0000-0000-000018610000}"/>
    <cellStyle name="Normal 4 3 2 4 5 3 3 2" xfId="41093" xr:uid="{00000000-0005-0000-0000-000019610000}"/>
    <cellStyle name="Normal 4 3 2 4 5 3 3 3" xfId="27683" xr:uid="{00000000-0005-0000-0000-00001A610000}"/>
    <cellStyle name="Normal 4 3 2 4 5 3 4" xfId="20281" xr:uid="{00000000-0005-0000-0000-00001B610000}"/>
    <cellStyle name="Normal 4 3 2 4 5 3 5" xfId="35123" xr:uid="{00000000-0005-0000-0000-00001C610000}"/>
    <cellStyle name="Normal 4 3 2 4 5 3 6" xfId="17295" xr:uid="{00000000-0005-0000-0000-00001D610000}"/>
    <cellStyle name="Normal 4 3 2 4 5 4" xfId="4769" xr:uid="{00000000-0005-0000-0000-00001E610000}"/>
    <cellStyle name="Normal 4 3 2 4 5 4 2" xfId="10803" xr:uid="{00000000-0005-0000-0000-00001F610000}"/>
    <cellStyle name="Normal 4 3 2 4 5 4 2 2" xfId="42090" xr:uid="{00000000-0005-0000-0000-000020610000}"/>
    <cellStyle name="Normal 4 3 2 4 5 4 2 3" xfId="28680" xr:uid="{00000000-0005-0000-0000-000021610000}"/>
    <cellStyle name="Normal 4 3 2 4 5 4 3" xfId="22706" xr:uid="{00000000-0005-0000-0000-000022610000}"/>
    <cellStyle name="Normal 4 3 2 4 5 4 4" xfId="33132" xr:uid="{00000000-0005-0000-0000-000023610000}"/>
    <cellStyle name="Normal 4 3 2 4 5 4 5" xfId="15304" xr:uid="{00000000-0005-0000-0000-000024610000}"/>
    <cellStyle name="Normal 4 3 2 4 5 5" xfId="3774" xr:uid="{00000000-0005-0000-0000-000025610000}"/>
    <cellStyle name="Normal 4 3 2 4 5 5 2" xfId="36553" xr:uid="{00000000-0005-0000-0000-000026610000}"/>
    <cellStyle name="Normal 4 3 2 4 5 5 3" xfId="21711" xr:uid="{00000000-0005-0000-0000-000027610000}"/>
    <cellStyle name="Normal 4 3 2 4 5 6" xfId="7756" xr:uid="{00000000-0005-0000-0000-000028610000}"/>
    <cellStyle name="Normal 4 3 2 4 5 6 2" xfId="39102" xr:uid="{00000000-0005-0000-0000-000029610000}"/>
    <cellStyle name="Normal 4 3 2 4 5 6 3" xfId="25692" xr:uid="{00000000-0005-0000-0000-00002A610000}"/>
    <cellStyle name="Normal 4 3 2 4 5 7" xfId="18290" xr:uid="{00000000-0005-0000-0000-00002B610000}"/>
    <cellStyle name="Normal 4 3 2 4 5 8" xfId="32137" xr:uid="{00000000-0005-0000-0000-00002C610000}"/>
    <cellStyle name="Normal 4 3 2 4 5 9" xfId="14309" xr:uid="{00000000-0005-0000-0000-00002D610000}"/>
    <cellStyle name="Normal 4 3 2 4 6" xfId="742" xr:uid="{00000000-0005-0000-0000-00002E610000}"/>
    <cellStyle name="Normal 4 3 2 4 6 2" xfId="2778" xr:uid="{00000000-0005-0000-0000-00002F610000}"/>
    <cellStyle name="Normal 4 3 2 4 6 2 2" xfId="7195" xr:uid="{00000000-0005-0000-0000-000030610000}"/>
    <cellStyle name="Normal 4 3 2 4 6 2 2 2" xfId="13228" xr:uid="{00000000-0005-0000-0000-000031610000}"/>
    <cellStyle name="Normal 4 3 2 4 6 2 2 2 2" xfId="44513" xr:uid="{00000000-0005-0000-0000-000032610000}"/>
    <cellStyle name="Normal 4 3 2 4 6 2 2 2 3" xfId="31103" xr:uid="{00000000-0005-0000-0000-000033610000}"/>
    <cellStyle name="Normal 4 3 2 4 6 2 2 3" xfId="38541" xr:uid="{00000000-0005-0000-0000-000034610000}"/>
    <cellStyle name="Normal 4 3 2 4 6 2 2 4" xfId="25131" xr:uid="{00000000-0005-0000-0000-000035610000}"/>
    <cellStyle name="Normal 4 3 2 4 6 2 3" xfId="10181" xr:uid="{00000000-0005-0000-0000-000036610000}"/>
    <cellStyle name="Normal 4 3 2 4 6 2 3 2" xfId="41527" xr:uid="{00000000-0005-0000-0000-000037610000}"/>
    <cellStyle name="Normal 4 3 2 4 6 2 3 3" xfId="28117" xr:uid="{00000000-0005-0000-0000-000038610000}"/>
    <cellStyle name="Normal 4 3 2 4 6 2 4" xfId="20715" xr:uid="{00000000-0005-0000-0000-000039610000}"/>
    <cellStyle name="Normal 4 3 2 4 6 2 5" xfId="35557" xr:uid="{00000000-0005-0000-0000-00003A610000}"/>
    <cellStyle name="Normal 4 3 2 4 6 2 6" xfId="17729" xr:uid="{00000000-0005-0000-0000-00003B610000}"/>
    <cellStyle name="Normal 4 3 2 4 6 3" xfId="5203" xr:uid="{00000000-0005-0000-0000-00003C610000}"/>
    <cellStyle name="Normal 4 3 2 4 6 3 2" xfId="11238" xr:uid="{00000000-0005-0000-0000-00003D610000}"/>
    <cellStyle name="Normal 4 3 2 4 6 3 2 2" xfId="42523" xr:uid="{00000000-0005-0000-0000-00003E610000}"/>
    <cellStyle name="Normal 4 3 2 4 6 3 2 3" xfId="29113" xr:uid="{00000000-0005-0000-0000-00003F610000}"/>
    <cellStyle name="Normal 4 3 2 4 6 3 3" xfId="23140" xr:uid="{00000000-0005-0000-0000-000040610000}"/>
    <cellStyle name="Normal 4 3 2 4 6 3 4" xfId="33566" xr:uid="{00000000-0005-0000-0000-000041610000}"/>
    <cellStyle name="Normal 4 3 2 4 6 3 5" xfId="15738" xr:uid="{00000000-0005-0000-0000-000042610000}"/>
    <cellStyle name="Normal 4 3 2 4 6 4" xfId="4208" xr:uid="{00000000-0005-0000-0000-000043610000}"/>
    <cellStyle name="Normal 4 3 2 4 6 4 2" xfId="36987" xr:uid="{00000000-0005-0000-0000-000044610000}"/>
    <cellStyle name="Normal 4 3 2 4 6 4 3" xfId="22145" xr:uid="{00000000-0005-0000-0000-000045610000}"/>
    <cellStyle name="Normal 4 3 2 4 6 5" xfId="8190" xr:uid="{00000000-0005-0000-0000-000046610000}"/>
    <cellStyle name="Normal 4 3 2 4 6 5 2" xfId="39536" xr:uid="{00000000-0005-0000-0000-000047610000}"/>
    <cellStyle name="Normal 4 3 2 4 6 5 3" xfId="26126" xr:uid="{00000000-0005-0000-0000-000048610000}"/>
    <cellStyle name="Normal 4 3 2 4 6 6" xfId="18724" xr:uid="{00000000-0005-0000-0000-000049610000}"/>
    <cellStyle name="Normal 4 3 2 4 6 7" xfId="32571" xr:uid="{00000000-0005-0000-0000-00004A610000}"/>
    <cellStyle name="Normal 4 3 2 4 6 8" xfId="14743" xr:uid="{00000000-0005-0000-0000-00004B610000}"/>
    <cellStyle name="Normal 4 3 2 4 7" xfId="1245" xr:uid="{00000000-0005-0000-0000-00004C610000}"/>
    <cellStyle name="Normal 4 3 2 4 7 2" xfId="2242" xr:uid="{00000000-0005-0000-0000-00004D610000}"/>
    <cellStyle name="Normal 4 3 2 4 7 2 2" xfId="6659" xr:uid="{00000000-0005-0000-0000-00004E610000}"/>
    <cellStyle name="Normal 4 3 2 4 7 2 2 2" xfId="12692" xr:uid="{00000000-0005-0000-0000-00004F610000}"/>
    <cellStyle name="Normal 4 3 2 4 7 2 2 2 2" xfId="43977" xr:uid="{00000000-0005-0000-0000-000050610000}"/>
    <cellStyle name="Normal 4 3 2 4 7 2 2 2 3" xfId="30567" xr:uid="{00000000-0005-0000-0000-000051610000}"/>
    <cellStyle name="Normal 4 3 2 4 7 2 2 3" xfId="38005" xr:uid="{00000000-0005-0000-0000-000052610000}"/>
    <cellStyle name="Normal 4 3 2 4 7 2 2 4" xfId="24595" xr:uid="{00000000-0005-0000-0000-000053610000}"/>
    <cellStyle name="Normal 4 3 2 4 7 2 3" xfId="9645" xr:uid="{00000000-0005-0000-0000-000054610000}"/>
    <cellStyle name="Normal 4 3 2 4 7 2 3 2" xfId="40991" xr:uid="{00000000-0005-0000-0000-000055610000}"/>
    <cellStyle name="Normal 4 3 2 4 7 2 3 3" xfId="27581" xr:uid="{00000000-0005-0000-0000-000056610000}"/>
    <cellStyle name="Normal 4 3 2 4 7 2 4" xfId="20179" xr:uid="{00000000-0005-0000-0000-000057610000}"/>
    <cellStyle name="Normal 4 3 2 4 7 2 5" xfId="35021" xr:uid="{00000000-0005-0000-0000-000058610000}"/>
    <cellStyle name="Normal 4 3 2 4 7 2 6" xfId="17193" xr:uid="{00000000-0005-0000-0000-000059610000}"/>
    <cellStyle name="Normal 4 3 2 4 7 3" xfId="5663" xr:uid="{00000000-0005-0000-0000-00005A610000}"/>
    <cellStyle name="Normal 4 3 2 4 7 3 2" xfId="11696" xr:uid="{00000000-0005-0000-0000-00005B610000}"/>
    <cellStyle name="Normal 4 3 2 4 7 3 2 2" xfId="42981" xr:uid="{00000000-0005-0000-0000-00005C610000}"/>
    <cellStyle name="Normal 4 3 2 4 7 3 2 3" xfId="29571" xr:uid="{00000000-0005-0000-0000-00005D610000}"/>
    <cellStyle name="Normal 4 3 2 4 7 3 3" xfId="23599" xr:uid="{00000000-0005-0000-0000-00005E610000}"/>
    <cellStyle name="Normal 4 3 2 4 7 3 4" xfId="34025" xr:uid="{00000000-0005-0000-0000-00005F610000}"/>
    <cellStyle name="Normal 4 3 2 4 7 3 5" xfId="16197" xr:uid="{00000000-0005-0000-0000-000060610000}"/>
    <cellStyle name="Normal 4 3 2 4 7 4" xfId="3672" xr:uid="{00000000-0005-0000-0000-000061610000}"/>
    <cellStyle name="Normal 4 3 2 4 7 4 2" xfId="36451" xr:uid="{00000000-0005-0000-0000-000062610000}"/>
    <cellStyle name="Normal 4 3 2 4 7 4 3" xfId="21609" xr:uid="{00000000-0005-0000-0000-000063610000}"/>
    <cellStyle name="Normal 4 3 2 4 7 5" xfId="8649" xr:uid="{00000000-0005-0000-0000-000064610000}"/>
    <cellStyle name="Normal 4 3 2 4 7 5 2" xfId="39995" xr:uid="{00000000-0005-0000-0000-000065610000}"/>
    <cellStyle name="Normal 4 3 2 4 7 5 3" xfId="26585" xr:uid="{00000000-0005-0000-0000-000066610000}"/>
    <cellStyle name="Normal 4 3 2 4 7 6" xfId="19183" xr:uid="{00000000-0005-0000-0000-000067610000}"/>
    <cellStyle name="Normal 4 3 2 4 7 7" xfId="32035" xr:uid="{00000000-0005-0000-0000-000068610000}"/>
    <cellStyle name="Normal 4 3 2 4 7 8" xfId="14207" xr:uid="{00000000-0005-0000-0000-000069610000}"/>
    <cellStyle name="Normal 4 3 2 4 8" xfId="1782" xr:uid="{00000000-0005-0000-0000-00006A610000}"/>
    <cellStyle name="Normal 4 3 2 4 8 2" xfId="6200" xr:uid="{00000000-0005-0000-0000-00006B610000}"/>
    <cellStyle name="Normal 4 3 2 4 8 2 2" xfId="12233" xr:uid="{00000000-0005-0000-0000-00006C610000}"/>
    <cellStyle name="Normal 4 3 2 4 8 2 2 2" xfId="43518" xr:uid="{00000000-0005-0000-0000-00006D610000}"/>
    <cellStyle name="Normal 4 3 2 4 8 2 2 3" xfId="30108" xr:uid="{00000000-0005-0000-0000-00006E610000}"/>
    <cellStyle name="Normal 4 3 2 4 8 2 3" xfId="37546" xr:uid="{00000000-0005-0000-0000-00006F610000}"/>
    <cellStyle name="Normal 4 3 2 4 8 2 4" xfId="24136" xr:uid="{00000000-0005-0000-0000-000070610000}"/>
    <cellStyle name="Normal 4 3 2 4 8 3" xfId="9186" xr:uid="{00000000-0005-0000-0000-000071610000}"/>
    <cellStyle name="Normal 4 3 2 4 8 3 2" xfId="40532" xr:uid="{00000000-0005-0000-0000-000072610000}"/>
    <cellStyle name="Normal 4 3 2 4 8 3 3" xfId="27122" xr:uid="{00000000-0005-0000-0000-000073610000}"/>
    <cellStyle name="Normal 4 3 2 4 8 4" xfId="19720" xr:uid="{00000000-0005-0000-0000-000074610000}"/>
    <cellStyle name="Normal 4 3 2 4 8 5" xfId="34562" xr:uid="{00000000-0005-0000-0000-000075610000}"/>
    <cellStyle name="Normal 4 3 2 4 8 6" xfId="16734" xr:uid="{00000000-0005-0000-0000-000076610000}"/>
    <cellStyle name="Normal 4 3 2 4 9" xfId="4667" xr:uid="{00000000-0005-0000-0000-000077610000}"/>
    <cellStyle name="Normal 4 3 2 4 9 2" xfId="13637" xr:uid="{00000000-0005-0000-0000-000078610000}"/>
    <cellStyle name="Normal 4 3 2 4 9 3" xfId="22604" xr:uid="{00000000-0005-0000-0000-000079610000}"/>
    <cellStyle name="Normal 4 3 2 4 9 4" xfId="33030" xr:uid="{00000000-0005-0000-0000-00007A610000}"/>
    <cellStyle name="Normal 4 3 2 4 9 5" xfId="15202" xr:uid="{00000000-0005-0000-0000-00007B610000}"/>
    <cellStyle name="Normal 4 3 2 5" xfId="214" xr:uid="{00000000-0005-0000-0000-00007C610000}"/>
    <cellStyle name="Normal 4 3 2 5 10" xfId="3237" xr:uid="{00000000-0005-0000-0000-00007D610000}"/>
    <cellStyle name="Normal 4 3 2 5 10 2" xfId="36016" xr:uid="{00000000-0005-0000-0000-00007E610000}"/>
    <cellStyle name="Normal 4 3 2 5 10 3" xfId="21174" xr:uid="{00000000-0005-0000-0000-00007F610000}"/>
    <cellStyle name="Normal 4 3 2 5 11" xfId="7678" xr:uid="{00000000-0005-0000-0000-000080610000}"/>
    <cellStyle name="Normal 4 3 2 5 11 2" xfId="39024" xr:uid="{00000000-0005-0000-0000-000081610000}"/>
    <cellStyle name="Normal 4 3 2 5 11 3" xfId="25614" xr:uid="{00000000-0005-0000-0000-000082610000}"/>
    <cellStyle name="Normal 4 3 2 5 12" xfId="18212" xr:uid="{00000000-0005-0000-0000-000083610000}"/>
    <cellStyle name="Normal 4 3 2 5 13" xfId="31600" xr:uid="{00000000-0005-0000-0000-000084610000}"/>
    <cellStyle name="Normal 4 3 2 5 14" xfId="13772" xr:uid="{00000000-0005-0000-0000-000085610000}"/>
    <cellStyle name="Normal 4 3 2 5 2" xfId="436" xr:uid="{00000000-0005-0000-0000-000086610000}"/>
    <cellStyle name="Normal 4 3 2 5 2 10" xfId="13876" xr:uid="{00000000-0005-0000-0000-000087610000}"/>
    <cellStyle name="Normal 4 3 2 5 2 2" xfId="870" xr:uid="{00000000-0005-0000-0000-000088610000}"/>
    <cellStyle name="Normal 4 3 2 5 2 2 2" xfId="2906" xr:uid="{00000000-0005-0000-0000-000089610000}"/>
    <cellStyle name="Normal 4 3 2 5 2 2 2 2" xfId="7323" xr:uid="{00000000-0005-0000-0000-00008A610000}"/>
    <cellStyle name="Normal 4 3 2 5 2 2 2 2 2" xfId="13356" xr:uid="{00000000-0005-0000-0000-00008B610000}"/>
    <cellStyle name="Normal 4 3 2 5 2 2 2 2 2 2" xfId="44641" xr:uid="{00000000-0005-0000-0000-00008C610000}"/>
    <cellStyle name="Normal 4 3 2 5 2 2 2 2 2 3" xfId="31231" xr:uid="{00000000-0005-0000-0000-00008D610000}"/>
    <cellStyle name="Normal 4 3 2 5 2 2 2 2 3" xfId="38669" xr:uid="{00000000-0005-0000-0000-00008E610000}"/>
    <cellStyle name="Normal 4 3 2 5 2 2 2 2 4" xfId="25259" xr:uid="{00000000-0005-0000-0000-00008F610000}"/>
    <cellStyle name="Normal 4 3 2 5 2 2 2 3" xfId="10309" xr:uid="{00000000-0005-0000-0000-000090610000}"/>
    <cellStyle name="Normal 4 3 2 5 2 2 2 3 2" xfId="41655" xr:uid="{00000000-0005-0000-0000-000091610000}"/>
    <cellStyle name="Normal 4 3 2 5 2 2 2 3 3" xfId="28245" xr:uid="{00000000-0005-0000-0000-000092610000}"/>
    <cellStyle name="Normal 4 3 2 5 2 2 2 4" xfId="20843" xr:uid="{00000000-0005-0000-0000-000093610000}"/>
    <cellStyle name="Normal 4 3 2 5 2 2 2 5" xfId="35685" xr:uid="{00000000-0005-0000-0000-000094610000}"/>
    <cellStyle name="Normal 4 3 2 5 2 2 2 6" xfId="17857" xr:uid="{00000000-0005-0000-0000-000095610000}"/>
    <cellStyle name="Normal 4 3 2 5 2 2 3" xfId="5331" xr:uid="{00000000-0005-0000-0000-000096610000}"/>
    <cellStyle name="Normal 4 3 2 5 2 2 3 2" xfId="11365" xr:uid="{00000000-0005-0000-0000-000097610000}"/>
    <cellStyle name="Normal 4 3 2 5 2 2 3 2 2" xfId="42650" xr:uid="{00000000-0005-0000-0000-000098610000}"/>
    <cellStyle name="Normal 4 3 2 5 2 2 3 2 3" xfId="29240" xr:uid="{00000000-0005-0000-0000-000099610000}"/>
    <cellStyle name="Normal 4 3 2 5 2 2 3 3" xfId="23268" xr:uid="{00000000-0005-0000-0000-00009A610000}"/>
    <cellStyle name="Normal 4 3 2 5 2 2 3 4" xfId="33694" xr:uid="{00000000-0005-0000-0000-00009B610000}"/>
    <cellStyle name="Normal 4 3 2 5 2 2 3 5" xfId="15866" xr:uid="{00000000-0005-0000-0000-00009C610000}"/>
    <cellStyle name="Normal 4 3 2 5 2 2 4" xfId="4336" xr:uid="{00000000-0005-0000-0000-00009D610000}"/>
    <cellStyle name="Normal 4 3 2 5 2 2 4 2" xfId="37115" xr:uid="{00000000-0005-0000-0000-00009E610000}"/>
    <cellStyle name="Normal 4 3 2 5 2 2 4 3" xfId="22273" xr:uid="{00000000-0005-0000-0000-00009F610000}"/>
    <cellStyle name="Normal 4 3 2 5 2 2 5" xfId="8318" xr:uid="{00000000-0005-0000-0000-0000A0610000}"/>
    <cellStyle name="Normal 4 3 2 5 2 2 5 2" xfId="39664" xr:uid="{00000000-0005-0000-0000-0000A1610000}"/>
    <cellStyle name="Normal 4 3 2 5 2 2 5 3" xfId="26254" xr:uid="{00000000-0005-0000-0000-0000A2610000}"/>
    <cellStyle name="Normal 4 3 2 5 2 2 6" xfId="18852" xr:uid="{00000000-0005-0000-0000-0000A3610000}"/>
    <cellStyle name="Normal 4 3 2 5 2 2 7" xfId="32699" xr:uid="{00000000-0005-0000-0000-0000A4610000}"/>
    <cellStyle name="Normal 4 3 2 5 2 2 8" xfId="14871" xr:uid="{00000000-0005-0000-0000-0000A5610000}"/>
    <cellStyle name="Normal 4 3 2 5 2 3" xfId="1475" xr:uid="{00000000-0005-0000-0000-0000A6610000}"/>
    <cellStyle name="Normal 4 3 2 5 2 3 2" xfId="2472" xr:uid="{00000000-0005-0000-0000-0000A7610000}"/>
    <cellStyle name="Normal 4 3 2 5 2 3 2 2" xfId="6889" xr:uid="{00000000-0005-0000-0000-0000A8610000}"/>
    <cellStyle name="Normal 4 3 2 5 2 3 2 2 2" xfId="12922" xr:uid="{00000000-0005-0000-0000-0000A9610000}"/>
    <cellStyle name="Normal 4 3 2 5 2 3 2 2 2 2" xfId="44207" xr:uid="{00000000-0005-0000-0000-0000AA610000}"/>
    <cellStyle name="Normal 4 3 2 5 2 3 2 2 2 3" xfId="30797" xr:uid="{00000000-0005-0000-0000-0000AB610000}"/>
    <cellStyle name="Normal 4 3 2 5 2 3 2 2 3" xfId="38235" xr:uid="{00000000-0005-0000-0000-0000AC610000}"/>
    <cellStyle name="Normal 4 3 2 5 2 3 2 2 4" xfId="24825" xr:uid="{00000000-0005-0000-0000-0000AD610000}"/>
    <cellStyle name="Normal 4 3 2 5 2 3 2 3" xfId="9875" xr:uid="{00000000-0005-0000-0000-0000AE610000}"/>
    <cellStyle name="Normal 4 3 2 5 2 3 2 3 2" xfId="41221" xr:uid="{00000000-0005-0000-0000-0000AF610000}"/>
    <cellStyle name="Normal 4 3 2 5 2 3 2 3 3" xfId="27811" xr:uid="{00000000-0005-0000-0000-0000B0610000}"/>
    <cellStyle name="Normal 4 3 2 5 2 3 2 4" xfId="20409" xr:uid="{00000000-0005-0000-0000-0000B1610000}"/>
    <cellStyle name="Normal 4 3 2 5 2 3 2 5" xfId="35251" xr:uid="{00000000-0005-0000-0000-0000B2610000}"/>
    <cellStyle name="Normal 4 3 2 5 2 3 2 6" xfId="17423" xr:uid="{00000000-0005-0000-0000-0000B3610000}"/>
    <cellStyle name="Normal 4 3 2 5 2 3 3" xfId="5893" xr:uid="{00000000-0005-0000-0000-0000B4610000}"/>
    <cellStyle name="Normal 4 3 2 5 2 3 3 2" xfId="11926" xr:uid="{00000000-0005-0000-0000-0000B5610000}"/>
    <cellStyle name="Normal 4 3 2 5 2 3 3 2 2" xfId="43211" xr:uid="{00000000-0005-0000-0000-0000B6610000}"/>
    <cellStyle name="Normal 4 3 2 5 2 3 3 2 3" xfId="29801" xr:uid="{00000000-0005-0000-0000-0000B7610000}"/>
    <cellStyle name="Normal 4 3 2 5 2 3 3 3" xfId="23829" xr:uid="{00000000-0005-0000-0000-0000B8610000}"/>
    <cellStyle name="Normal 4 3 2 5 2 3 3 4" xfId="34255" xr:uid="{00000000-0005-0000-0000-0000B9610000}"/>
    <cellStyle name="Normal 4 3 2 5 2 3 3 5" xfId="16427" xr:uid="{00000000-0005-0000-0000-0000BA610000}"/>
    <cellStyle name="Normal 4 3 2 5 2 3 4" xfId="3902" xr:uid="{00000000-0005-0000-0000-0000BB610000}"/>
    <cellStyle name="Normal 4 3 2 5 2 3 4 2" xfId="36681" xr:uid="{00000000-0005-0000-0000-0000BC610000}"/>
    <cellStyle name="Normal 4 3 2 5 2 3 4 3" xfId="21839" xr:uid="{00000000-0005-0000-0000-0000BD610000}"/>
    <cellStyle name="Normal 4 3 2 5 2 3 5" xfId="8879" xr:uid="{00000000-0005-0000-0000-0000BE610000}"/>
    <cellStyle name="Normal 4 3 2 5 2 3 5 2" xfId="40225" xr:uid="{00000000-0005-0000-0000-0000BF610000}"/>
    <cellStyle name="Normal 4 3 2 5 2 3 5 3" xfId="26815" xr:uid="{00000000-0005-0000-0000-0000C0610000}"/>
    <cellStyle name="Normal 4 3 2 5 2 3 6" xfId="19413" xr:uid="{00000000-0005-0000-0000-0000C1610000}"/>
    <cellStyle name="Normal 4 3 2 5 2 3 7" xfId="32265" xr:uid="{00000000-0005-0000-0000-0000C2610000}"/>
    <cellStyle name="Normal 4 3 2 5 2 3 8" xfId="14437" xr:uid="{00000000-0005-0000-0000-0000C3610000}"/>
    <cellStyle name="Normal 4 3 2 5 2 4" xfId="1910" xr:uid="{00000000-0005-0000-0000-0000C4610000}"/>
    <cellStyle name="Normal 4 3 2 5 2 4 2" xfId="6328" xr:uid="{00000000-0005-0000-0000-0000C5610000}"/>
    <cellStyle name="Normal 4 3 2 5 2 4 2 2" xfId="12361" xr:uid="{00000000-0005-0000-0000-0000C6610000}"/>
    <cellStyle name="Normal 4 3 2 5 2 4 2 2 2" xfId="43646" xr:uid="{00000000-0005-0000-0000-0000C7610000}"/>
    <cellStyle name="Normal 4 3 2 5 2 4 2 2 3" xfId="30236" xr:uid="{00000000-0005-0000-0000-0000C8610000}"/>
    <cellStyle name="Normal 4 3 2 5 2 4 2 3" xfId="37674" xr:uid="{00000000-0005-0000-0000-0000C9610000}"/>
    <cellStyle name="Normal 4 3 2 5 2 4 2 4" xfId="24264" xr:uid="{00000000-0005-0000-0000-0000CA610000}"/>
    <cellStyle name="Normal 4 3 2 5 2 4 3" xfId="9314" xr:uid="{00000000-0005-0000-0000-0000CB610000}"/>
    <cellStyle name="Normal 4 3 2 5 2 4 3 2" xfId="40660" xr:uid="{00000000-0005-0000-0000-0000CC610000}"/>
    <cellStyle name="Normal 4 3 2 5 2 4 3 3" xfId="27250" xr:uid="{00000000-0005-0000-0000-0000CD610000}"/>
    <cellStyle name="Normal 4 3 2 5 2 4 4" xfId="19848" xr:uid="{00000000-0005-0000-0000-0000CE610000}"/>
    <cellStyle name="Normal 4 3 2 5 2 4 5" xfId="34690" xr:uid="{00000000-0005-0000-0000-0000CF610000}"/>
    <cellStyle name="Normal 4 3 2 5 2 4 6" xfId="16862" xr:uid="{00000000-0005-0000-0000-0000D0610000}"/>
    <cellStyle name="Normal 4 3 2 5 2 5" xfId="4897" xr:uid="{00000000-0005-0000-0000-0000D1610000}"/>
    <cellStyle name="Normal 4 3 2 5 2 5 2" xfId="10932" xr:uid="{00000000-0005-0000-0000-0000D2610000}"/>
    <cellStyle name="Normal 4 3 2 5 2 5 2 2" xfId="42217" xr:uid="{00000000-0005-0000-0000-0000D3610000}"/>
    <cellStyle name="Normal 4 3 2 5 2 5 2 3" xfId="28807" xr:uid="{00000000-0005-0000-0000-0000D4610000}"/>
    <cellStyle name="Normal 4 3 2 5 2 5 3" xfId="22834" xr:uid="{00000000-0005-0000-0000-0000D5610000}"/>
    <cellStyle name="Normal 4 3 2 5 2 5 4" xfId="33260" xr:uid="{00000000-0005-0000-0000-0000D6610000}"/>
    <cellStyle name="Normal 4 3 2 5 2 5 5" xfId="15432" xr:uid="{00000000-0005-0000-0000-0000D7610000}"/>
    <cellStyle name="Normal 4 3 2 5 2 6" xfId="3341" xr:uid="{00000000-0005-0000-0000-0000D8610000}"/>
    <cellStyle name="Normal 4 3 2 5 2 6 2" xfId="36120" xr:uid="{00000000-0005-0000-0000-0000D9610000}"/>
    <cellStyle name="Normal 4 3 2 5 2 6 3" xfId="21278" xr:uid="{00000000-0005-0000-0000-0000DA610000}"/>
    <cellStyle name="Normal 4 3 2 5 2 7" xfId="7884" xr:uid="{00000000-0005-0000-0000-0000DB610000}"/>
    <cellStyle name="Normal 4 3 2 5 2 7 2" xfId="39230" xr:uid="{00000000-0005-0000-0000-0000DC610000}"/>
    <cellStyle name="Normal 4 3 2 5 2 7 3" xfId="25820" xr:uid="{00000000-0005-0000-0000-0000DD610000}"/>
    <cellStyle name="Normal 4 3 2 5 2 8" xfId="18418" xr:uid="{00000000-0005-0000-0000-0000DE610000}"/>
    <cellStyle name="Normal 4 3 2 5 2 9" xfId="31704" xr:uid="{00000000-0005-0000-0000-0000DF610000}"/>
    <cellStyle name="Normal 4 3 2 5 3" xfId="538" xr:uid="{00000000-0005-0000-0000-0000E0610000}"/>
    <cellStyle name="Normal 4 3 2 5 3 10" xfId="13978" xr:uid="{00000000-0005-0000-0000-0000E1610000}"/>
    <cellStyle name="Normal 4 3 2 5 3 2" xfId="972" xr:uid="{00000000-0005-0000-0000-0000E2610000}"/>
    <cellStyle name="Normal 4 3 2 5 3 2 2" xfId="3008" xr:uid="{00000000-0005-0000-0000-0000E3610000}"/>
    <cellStyle name="Normal 4 3 2 5 3 2 2 2" xfId="7425" xr:uid="{00000000-0005-0000-0000-0000E4610000}"/>
    <cellStyle name="Normal 4 3 2 5 3 2 2 2 2" xfId="13458" xr:uid="{00000000-0005-0000-0000-0000E5610000}"/>
    <cellStyle name="Normal 4 3 2 5 3 2 2 2 2 2" xfId="44743" xr:uid="{00000000-0005-0000-0000-0000E6610000}"/>
    <cellStyle name="Normal 4 3 2 5 3 2 2 2 2 3" xfId="31333" xr:uid="{00000000-0005-0000-0000-0000E7610000}"/>
    <cellStyle name="Normal 4 3 2 5 3 2 2 2 3" xfId="38771" xr:uid="{00000000-0005-0000-0000-0000E8610000}"/>
    <cellStyle name="Normal 4 3 2 5 3 2 2 2 4" xfId="25361" xr:uid="{00000000-0005-0000-0000-0000E9610000}"/>
    <cellStyle name="Normal 4 3 2 5 3 2 2 3" xfId="10411" xr:uid="{00000000-0005-0000-0000-0000EA610000}"/>
    <cellStyle name="Normal 4 3 2 5 3 2 2 3 2" xfId="41757" xr:uid="{00000000-0005-0000-0000-0000EB610000}"/>
    <cellStyle name="Normal 4 3 2 5 3 2 2 3 3" xfId="28347" xr:uid="{00000000-0005-0000-0000-0000EC610000}"/>
    <cellStyle name="Normal 4 3 2 5 3 2 2 4" xfId="20945" xr:uid="{00000000-0005-0000-0000-0000ED610000}"/>
    <cellStyle name="Normal 4 3 2 5 3 2 2 5" xfId="35787" xr:uid="{00000000-0005-0000-0000-0000EE610000}"/>
    <cellStyle name="Normal 4 3 2 5 3 2 2 6" xfId="17959" xr:uid="{00000000-0005-0000-0000-0000EF610000}"/>
    <cellStyle name="Normal 4 3 2 5 3 2 3" xfId="5433" xr:uid="{00000000-0005-0000-0000-0000F0610000}"/>
    <cellStyle name="Normal 4 3 2 5 3 2 3 2" xfId="11467" xr:uid="{00000000-0005-0000-0000-0000F1610000}"/>
    <cellStyle name="Normal 4 3 2 5 3 2 3 2 2" xfId="42752" xr:uid="{00000000-0005-0000-0000-0000F2610000}"/>
    <cellStyle name="Normal 4 3 2 5 3 2 3 2 3" xfId="29342" xr:uid="{00000000-0005-0000-0000-0000F3610000}"/>
    <cellStyle name="Normal 4 3 2 5 3 2 3 3" xfId="23370" xr:uid="{00000000-0005-0000-0000-0000F4610000}"/>
    <cellStyle name="Normal 4 3 2 5 3 2 3 4" xfId="33796" xr:uid="{00000000-0005-0000-0000-0000F5610000}"/>
    <cellStyle name="Normal 4 3 2 5 3 2 3 5" xfId="15968" xr:uid="{00000000-0005-0000-0000-0000F6610000}"/>
    <cellStyle name="Normal 4 3 2 5 3 2 4" xfId="4438" xr:uid="{00000000-0005-0000-0000-0000F7610000}"/>
    <cellStyle name="Normal 4 3 2 5 3 2 4 2" xfId="37217" xr:uid="{00000000-0005-0000-0000-0000F8610000}"/>
    <cellStyle name="Normal 4 3 2 5 3 2 4 3" xfId="22375" xr:uid="{00000000-0005-0000-0000-0000F9610000}"/>
    <cellStyle name="Normal 4 3 2 5 3 2 5" xfId="8420" xr:uid="{00000000-0005-0000-0000-0000FA610000}"/>
    <cellStyle name="Normal 4 3 2 5 3 2 5 2" xfId="39766" xr:uid="{00000000-0005-0000-0000-0000FB610000}"/>
    <cellStyle name="Normal 4 3 2 5 3 2 5 3" xfId="26356" xr:uid="{00000000-0005-0000-0000-0000FC610000}"/>
    <cellStyle name="Normal 4 3 2 5 3 2 6" xfId="18954" xr:uid="{00000000-0005-0000-0000-0000FD610000}"/>
    <cellStyle name="Normal 4 3 2 5 3 2 7" xfId="32801" xr:uid="{00000000-0005-0000-0000-0000FE610000}"/>
    <cellStyle name="Normal 4 3 2 5 3 2 8" xfId="14973" xr:uid="{00000000-0005-0000-0000-0000FF610000}"/>
    <cellStyle name="Normal 4 3 2 5 3 3" xfId="1577" xr:uid="{00000000-0005-0000-0000-000000620000}"/>
    <cellStyle name="Normal 4 3 2 5 3 3 2" xfId="2574" xr:uid="{00000000-0005-0000-0000-000001620000}"/>
    <cellStyle name="Normal 4 3 2 5 3 3 2 2" xfId="6991" xr:uid="{00000000-0005-0000-0000-000002620000}"/>
    <cellStyle name="Normal 4 3 2 5 3 3 2 2 2" xfId="13024" xr:uid="{00000000-0005-0000-0000-000003620000}"/>
    <cellStyle name="Normal 4 3 2 5 3 3 2 2 2 2" xfId="44309" xr:uid="{00000000-0005-0000-0000-000004620000}"/>
    <cellStyle name="Normal 4 3 2 5 3 3 2 2 2 3" xfId="30899" xr:uid="{00000000-0005-0000-0000-000005620000}"/>
    <cellStyle name="Normal 4 3 2 5 3 3 2 2 3" xfId="38337" xr:uid="{00000000-0005-0000-0000-000006620000}"/>
    <cellStyle name="Normal 4 3 2 5 3 3 2 2 4" xfId="24927" xr:uid="{00000000-0005-0000-0000-000007620000}"/>
    <cellStyle name="Normal 4 3 2 5 3 3 2 3" xfId="9977" xr:uid="{00000000-0005-0000-0000-000008620000}"/>
    <cellStyle name="Normal 4 3 2 5 3 3 2 3 2" xfId="41323" xr:uid="{00000000-0005-0000-0000-000009620000}"/>
    <cellStyle name="Normal 4 3 2 5 3 3 2 3 3" xfId="27913" xr:uid="{00000000-0005-0000-0000-00000A620000}"/>
    <cellStyle name="Normal 4 3 2 5 3 3 2 4" xfId="20511" xr:uid="{00000000-0005-0000-0000-00000B620000}"/>
    <cellStyle name="Normal 4 3 2 5 3 3 2 5" xfId="35353" xr:uid="{00000000-0005-0000-0000-00000C620000}"/>
    <cellStyle name="Normal 4 3 2 5 3 3 2 6" xfId="17525" xr:uid="{00000000-0005-0000-0000-00000D620000}"/>
    <cellStyle name="Normal 4 3 2 5 3 3 3" xfId="5995" xr:uid="{00000000-0005-0000-0000-00000E620000}"/>
    <cellStyle name="Normal 4 3 2 5 3 3 3 2" xfId="12028" xr:uid="{00000000-0005-0000-0000-00000F620000}"/>
    <cellStyle name="Normal 4 3 2 5 3 3 3 2 2" xfId="43313" xr:uid="{00000000-0005-0000-0000-000010620000}"/>
    <cellStyle name="Normal 4 3 2 5 3 3 3 2 3" xfId="29903" xr:uid="{00000000-0005-0000-0000-000011620000}"/>
    <cellStyle name="Normal 4 3 2 5 3 3 3 3" xfId="23931" xr:uid="{00000000-0005-0000-0000-000012620000}"/>
    <cellStyle name="Normal 4 3 2 5 3 3 3 4" xfId="34357" xr:uid="{00000000-0005-0000-0000-000013620000}"/>
    <cellStyle name="Normal 4 3 2 5 3 3 3 5" xfId="16529" xr:uid="{00000000-0005-0000-0000-000014620000}"/>
    <cellStyle name="Normal 4 3 2 5 3 3 4" xfId="4004" xr:uid="{00000000-0005-0000-0000-000015620000}"/>
    <cellStyle name="Normal 4 3 2 5 3 3 4 2" xfId="36783" xr:uid="{00000000-0005-0000-0000-000016620000}"/>
    <cellStyle name="Normal 4 3 2 5 3 3 4 3" xfId="21941" xr:uid="{00000000-0005-0000-0000-000017620000}"/>
    <cellStyle name="Normal 4 3 2 5 3 3 5" xfId="8981" xr:uid="{00000000-0005-0000-0000-000018620000}"/>
    <cellStyle name="Normal 4 3 2 5 3 3 5 2" xfId="40327" xr:uid="{00000000-0005-0000-0000-000019620000}"/>
    <cellStyle name="Normal 4 3 2 5 3 3 5 3" xfId="26917" xr:uid="{00000000-0005-0000-0000-00001A620000}"/>
    <cellStyle name="Normal 4 3 2 5 3 3 6" xfId="19515" xr:uid="{00000000-0005-0000-0000-00001B620000}"/>
    <cellStyle name="Normal 4 3 2 5 3 3 7" xfId="32367" xr:uid="{00000000-0005-0000-0000-00001C620000}"/>
    <cellStyle name="Normal 4 3 2 5 3 3 8" xfId="14539" xr:uid="{00000000-0005-0000-0000-00001D620000}"/>
    <cellStyle name="Normal 4 3 2 5 3 4" xfId="2012" xr:uid="{00000000-0005-0000-0000-00001E620000}"/>
    <cellStyle name="Normal 4 3 2 5 3 4 2" xfId="6430" xr:uid="{00000000-0005-0000-0000-00001F620000}"/>
    <cellStyle name="Normal 4 3 2 5 3 4 2 2" xfId="12463" xr:uid="{00000000-0005-0000-0000-000020620000}"/>
    <cellStyle name="Normal 4 3 2 5 3 4 2 2 2" xfId="43748" xr:uid="{00000000-0005-0000-0000-000021620000}"/>
    <cellStyle name="Normal 4 3 2 5 3 4 2 2 3" xfId="30338" xr:uid="{00000000-0005-0000-0000-000022620000}"/>
    <cellStyle name="Normal 4 3 2 5 3 4 2 3" xfId="37776" xr:uid="{00000000-0005-0000-0000-000023620000}"/>
    <cellStyle name="Normal 4 3 2 5 3 4 2 4" xfId="24366" xr:uid="{00000000-0005-0000-0000-000024620000}"/>
    <cellStyle name="Normal 4 3 2 5 3 4 3" xfId="9416" xr:uid="{00000000-0005-0000-0000-000025620000}"/>
    <cellStyle name="Normal 4 3 2 5 3 4 3 2" xfId="40762" xr:uid="{00000000-0005-0000-0000-000026620000}"/>
    <cellStyle name="Normal 4 3 2 5 3 4 3 3" xfId="27352" xr:uid="{00000000-0005-0000-0000-000027620000}"/>
    <cellStyle name="Normal 4 3 2 5 3 4 4" xfId="19950" xr:uid="{00000000-0005-0000-0000-000028620000}"/>
    <cellStyle name="Normal 4 3 2 5 3 4 5" xfId="34792" xr:uid="{00000000-0005-0000-0000-000029620000}"/>
    <cellStyle name="Normal 4 3 2 5 3 4 6" xfId="16964" xr:uid="{00000000-0005-0000-0000-00002A620000}"/>
    <cellStyle name="Normal 4 3 2 5 3 5" xfId="4999" xr:uid="{00000000-0005-0000-0000-00002B620000}"/>
    <cellStyle name="Normal 4 3 2 5 3 5 2" xfId="11034" xr:uid="{00000000-0005-0000-0000-00002C620000}"/>
    <cellStyle name="Normal 4 3 2 5 3 5 2 2" xfId="42319" xr:uid="{00000000-0005-0000-0000-00002D620000}"/>
    <cellStyle name="Normal 4 3 2 5 3 5 2 3" xfId="28909" xr:uid="{00000000-0005-0000-0000-00002E620000}"/>
    <cellStyle name="Normal 4 3 2 5 3 5 3" xfId="22936" xr:uid="{00000000-0005-0000-0000-00002F620000}"/>
    <cellStyle name="Normal 4 3 2 5 3 5 4" xfId="33362" xr:uid="{00000000-0005-0000-0000-000030620000}"/>
    <cellStyle name="Normal 4 3 2 5 3 5 5" xfId="15534" xr:uid="{00000000-0005-0000-0000-000031620000}"/>
    <cellStyle name="Normal 4 3 2 5 3 6" xfId="3443" xr:uid="{00000000-0005-0000-0000-000032620000}"/>
    <cellStyle name="Normal 4 3 2 5 3 6 2" xfId="36222" xr:uid="{00000000-0005-0000-0000-000033620000}"/>
    <cellStyle name="Normal 4 3 2 5 3 6 3" xfId="21380" xr:uid="{00000000-0005-0000-0000-000034620000}"/>
    <cellStyle name="Normal 4 3 2 5 3 7" xfId="7986" xr:uid="{00000000-0005-0000-0000-000035620000}"/>
    <cellStyle name="Normal 4 3 2 5 3 7 2" xfId="39332" xr:uid="{00000000-0005-0000-0000-000036620000}"/>
    <cellStyle name="Normal 4 3 2 5 3 7 3" xfId="25922" xr:uid="{00000000-0005-0000-0000-000037620000}"/>
    <cellStyle name="Normal 4 3 2 5 3 8" xfId="18520" xr:uid="{00000000-0005-0000-0000-000038620000}"/>
    <cellStyle name="Normal 4 3 2 5 3 9" xfId="31806" xr:uid="{00000000-0005-0000-0000-000039620000}"/>
    <cellStyle name="Normal 4 3 2 5 4" xfId="664" xr:uid="{00000000-0005-0000-0000-00003A620000}"/>
    <cellStyle name="Normal 4 3 2 5 4 10" xfId="14104" xr:uid="{00000000-0005-0000-0000-00003B620000}"/>
    <cellStyle name="Normal 4 3 2 5 4 2" xfId="1098" xr:uid="{00000000-0005-0000-0000-00003C620000}"/>
    <cellStyle name="Normal 4 3 2 5 4 2 2" xfId="3134" xr:uid="{00000000-0005-0000-0000-00003D620000}"/>
    <cellStyle name="Normal 4 3 2 5 4 2 2 2" xfId="7551" xr:uid="{00000000-0005-0000-0000-00003E620000}"/>
    <cellStyle name="Normal 4 3 2 5 4 2 2 2 2" xfId="13584" xr:uid="{00000000-0005-0000-0000-00003F620000}"/>
    <cellStyle name="Normal 4 3 2 5 4 2 2 2 2 2" xfId="44869" xr:uid="{00000000-0005-0000-0000-000040620000}"/>
    <cellStyle name="Normal 4 3 2 5 4 2 2 2 2 3" xfId="31459" xr:uid="{00000000-0005-0000-0000-000041620000}"/>
    <cellStyle name="Normal 4 3 2 5 4 2 2 2 3" xfId="38897" xr:uid="{00000000-0005-0000-0000-000042620000}"/>
    <cellStyle name="Normal 4 3 2 5 4 2 2 2 4" xfId="25487" xr:uid="{00000000-0005-0000-0000-000043620000}"/>
    <cellStyle name="Normal 4 3 2 5 4 2 2 3" xfId="10537" xr:uid="{00000000-0005-0000-0000-000044620000}"/>
    <cellStyle name="Normal 4 3 2 5 4 2 2 3 2" xfId="41883" xr:uid="{00000000-0005-0000-0000-000045620000}"/>
    <cellStyle name="Normal 4 3 2 5 4 2 2 3 3" xfId="28473" xr:uid="{00000000-0005-0000-0000-000046620000}"/>
    <cellStyle name="Normal 4 3 2 5 4 2 2 4" xfId="21071" xr:uid="{00000000-0005-0000-0000-000047620000}"/>
    <cellStyle name="Normal 4 3 2 5 4 2 2 5" xfId="35913" xr:uid="{00000000-0005-0000-0000-000048620000}"/>
    <cellStyle name="Normal 4 3 2 5 4 2 2 6" xfId="18085" xr:uid="{00000000-0005-0000-0000-000049620000}"/>
    <cellStyle name="Normal 4 3 2 5 4 2 3" xfId="5559" xr:uid="{00000000-0005-0000-0000-00004A620000}"/>
    <cellStyle name="Normal 4 3 2 5 4 2 3 2" xfId="11593" xr:uid="{00000000-0005-0000-0000-00004B620000}"/>
    <cellStyle name="Normal 4 3 2 5 4 2 3 2 2" xfId="42878" xr:uid="{00000000-0005-0000-0000-00004C620000}"/>
    <cellStyle name="Normal 4 3 2 5 4 2 3 2 3" xfId="29468" xr:uid="{00000000-0005-0000-0000-00004D620000}"/>
    <cellStyle name="Normal 4 3 2 5 4 2 3 3" xfId="23496" xr:uid="{00000000-0005-0000-0000-00004E620000}"/>
    <cellStyle name="Normal 4 3 2 5 4 2 3 4" xfId="33922" xr:uid="{00000000-0005-0000-0000-00004F620000}"/>
    <cellStyle name="Normal 4 3 2 5 4 2 3 5" xfId="16094" xr:uid="{00000000-0005-0000-0000-000050620000}"/>
    <cellStyle name="Normal 4 3 2 5 4 2 4" xfId="4564" xr:uid="{00000000-0005-0000-0000-000051620000}"/>
    <cellStyle name="Normal 4 3 2 5 4 2 4 2" xfId="37343" xr:uid="{00000000-0005-0000-0000-000052620000}"/>
    <cellStyle name="Normal 4 3 2 5 4 2 4 3" xfId="22501" xr:uid="{00000000-0005-0000-0000-000053620000}"/>
    <cellStyle name="Normal 4 3 2 5 4 2 5" xfId="8546" xr:uid="{00000000-0005-0000-0000-000054620000}"/>
    <cellStyle name="Normal 4 3 2 5 4 2 5 2" xfId="39892" xr:uid="{00000000-0005-0000-0000-000055620000}"/>
    <cellStyle name="Normal 4 3 2 5 4 2 5 3" xfId="26482" xr:uid="{00000000-0005-0000-0000-000056620000}"/>
    <cellStyle name="Normal 4 3 2 5 4 2 6" xfId="19080" xr:uid="{00000000-0005-0000-0000-000057620000}"/>
    <cellStyle name="Normal 4 3 2 5 4 2 7" xfId="32927" xr:uid="{00000000-0005-0000-0000-000058620000}"/>
    <cellStyle name="Normal 4 3 2 5 4 2 8" xfId="15099" xr:uid="{00000000-0005-0000-0000-000059620000}"/>
    <cellStyle name="Normal 4 3 2 5 4 3" xfId="1703" xr:uid="{00000000-0005-0000-0000-00005A620000}"/>
    <cellStyle name="Normal 4 3 2 5 4 3 2" xfId="2700" xr:uid="{00000000-0005-0000-0000-00005B620000}"/>
    <cellStyle name="Normal 4 3 2 5 4 3 2 2" xfId="7117" xr:uid="{00000000-0005-0000-0000-00005C620000}"/>
    <cellStyle name="Normal 4 3 2 5 4 3 2 2 2" xfId="13150" xr:uid="{00000000-0005-0000-0000-00005D620000}"/>
    <cellStyle name="Normal 4 3 2 5 4 3 2 2 2 2" xfId="44435" xr:uid="{00000000-0005-0000-0000-00005E620000}"/>
    <cellStyle name="Normal 4 3 2 5 4 3 2 2 2 3" xfId="31025" xr:uid="{00000000-0005-0000-0000-00005F620000}"/>
    <cellStyle name="Normal 4 3 2 5 4 3 2 2 3" xfId="38463" xr:uid="{00000000-0005-0000-0000-000060620000}"/>
    <cellStyle name="Normal 4 3 2 5 4 3 2 2 4" xfId="25053" xr:uid="{00000000-0005-0000-0000-000061620000}"/>
    <cellStyle name="Normal 4 3 2 5 4 3 2 3" xfId="10103" xr:uid="{00000000-0005-0000-0000-000062620000}"/>
    <cellStyle name="Normal 4 3 2 5 4 3 2 3 2" xfId="41449" xr:uid="{00000000-0005-0000-0000-000063620000}"/>
    <cellStyle name="Normal 4 3 2 5 4 3 2 3 3" xfId="28039" xr:uid="{00000000-0005-0000-0000-000064620000}"/>
    <cellStyle name="Normal 4 3 2 5 4 3 2 4" xfId="20637" xr:uid="{00000000-0005-0000-0000-000065620000}"/>
    <cellStyle name="Normal 4 3 2 5 4 3 2 5" xfId="35479" xr:uid="{00000000-0005-0000-0000-000066620000}"/>
    <cellStyle name="Normal 4 3 2 5 4 3 2 6" xfId="17651" xr:uid="{00000000-0005-0000-0000-000067620000}"/>
    <cellStyle name="Normal 4 3 2 5 4 3 3" xfId="6121" xr:uid="{00000000-0005-0000-0000-000068620000}"/>
    <cellStyle name="Normal 4 3 2 5 4 3 3 2" xfId="12154" xr:uid="{00000000-0005-0000-0000-000069620000}"/>
    <cellStyle name="Normal 4 3 2 5 4 3 3 2 2" xfId="43439" xr:uid="{00000000-0005-0000-0000-00006A620000}"/>
    <cellStyle name="Normal 4 3 2 5 4 3 3 2 3" xfId="30029" xr:uid="{00000000-0005-0000-0000-00006B620000}"/>
    <cellStyle name="Normal 4 3 2 5 4 3 3 3" xfId="24057" xr:uid="{00000000-0005-0000-0000-00006C620000}"/>
    <cellStyle name="Normal 4 3 2 5 4 3 3 4" xfId="34483" xr:uid="{00000000-0005-0000-0000-00006D620000}"/>
    <cellStyle name="Normal 4 3 2 5 4 3 3 5" xfId="16655" xr:uid="{00000000-0005-0000-0000-00006E620000}"/>
    <cellStyle name="Normal 4 3 2 5 4 3 4" xfId="4130" xr:uid="{00000000-0005-0000-0000-00006F620000}"/>
    <cellStyle name="Normal 4 3 2 5 4 3 4 2" xfId="36909" xr:uid="{00000000-0005-0000-0000-000070620000}"/>
    <cellStyle name="Normal 4 3 2 5 4 3 4 3" xfId="22067" xr:uid="{00000000-0005-0000-0000-000071620000}"/>
    <cellStyle name="Normal 4 3 2 5 4 3 5" xfId="9107" xr:uid="{00000000-0005-0000-0000-000072620000}"/>
    <cellStyle name="Normal 4 3 2 5 4 3 5 2" xfId="40453" xr:uid="{00000000-0005-0000-0000-000073620000}"/>
    <cellStyle name="Normal 4 3 2 5 4 3 5 3" xfId="27043" xr:uid="{00000000-0005-0000-0000-000074620000}"/>
    <cellStyle name="Normal 4 3 2 5 4 3 6" xfId="19641" xr:uid="{00000000-0005-0000-0000-000075620000}"/>
    <cellStyle name="Normal 4 3 2 5 4 3 7" xfId="32493" xr:uid="{00000000-0005-0000-0000-000076620000}"/>
    <cellStyle name="Normal 4 3 2 5 4 3 8" xfId="14665" xr:uid="{00000000-0005-0000-0000-000077620000}"/>
    <cellStyle name="Normal 4 3 2 5 4 4" xfId="2138" xr:uid="{00000000-0005-0000-0000-000078620000}"/>
    <cellStyle name="Normal 4 3 2 5 4 4 2" xfId="6556" xr:uid="{00000000-0005-0000-0000-000079620000}"/>
    <cellStyle name="Normal 4 3 2 5 4 4 2 2" xfId="12589" xr:uid="{00000000-0005-0000-0000-00007A620000}"/>
    <cellStyle name="Normal 4 3 2 5 4 4 2 2 2" xfId="43874" xr:uid="{00000000-0005-0000-0000-00007B620000}"/>
    <cellStyle name="Normal 4 3 2 5 4 4 2 2 3" xfId="30464" xr:uid="{00000000-0005-0000-0000-00007C620000}"/>
    <cellStyle name="Normal 4 3 2 5 4 4 2 3" xfId="37902" xr:uid="{00000000-0005-0000-0000-00007D620000}"/>
    <cellStyle name="Normal 4 3 2 5 4 4 2 4" xfId="24492" xr:uid="{00000000-0005-0000-0000-00007E620000}"/>
    <cellStyle name="Normal 4 3 2 5 4 4 3" xfId="9542" xr:uid="{00000000-0005-0000-0000-00007F620000}"/>
    <cellStyle name="Normal 4 3 2 5 4 4 3 2" xfId="40888" xr:uid="{00000000-0005-0000-0000-000080620000}"/>
    <cellStyle name="Normal 4 3 2 5 4 4 3 3" xfId="27478" xr:uid="{00000000-0005-0000-0000-000081620000}"/>
    <cellStyle name="Normal 4 3 2 5 4 4 4" xfId="20076" xr:uid="{00000000-0005-0000-0000-000082620000}"/>
    <cellStyle name="Normal 4 3 2 5 4 4 5" xfId="34918" xr:uid="{00000000-0005-0000-0000-000083620000}"/>
    <cellStyle name="Normal 4 3 2 5 4 4 6" xfId="17090" xr:uid="{00000000-0005-0000-0000-000084620000}"/>
    <cellStyle name="Normal 4 3 2 5 4 5" xfId="5125" xr:uid="{00000000-0005-0000-0000-000085620000}"/>
    <cellStyle name="Normal 4 3 2 5 4 5 2" xfId="11160" xr:uid="{00000000-0005-0000-0000-000086620000}"/>
    <cellStyle name="Normal 4 3 2 5 4 5 2 2" xfId="42445" xr:uid="{00000000-0005-0000-0000-000087620000}"/>
    <cellStyle name="Normal 4 3 2 5 4 5 2 3" xfId="29035" xr:uid="{00000000-0005-0000-0000-000088620000}"/>
    <cellStyle name="Normal 4 3 2 5 4 5 3" xfId="23062" xr:uid="{00000000-0005-0000-0000-000089620000}"/>
    <cellStyle name="Normal 4 3 2 5 4 5 4" xfId="33488" xr:uid="{00000000-0005-0000-0000-00008A620000}"/>
    <cellStyle name="Normal 4 3 2 5 4 5 5" xfId="15660" xr:uid="{00000000-0005-0000-0000-00008B620000}"/>
    <cellStyle name="Normal 4 3 2 5 4 6" xfId="3569" xr:uid="{00000000-0005-0000-0000-00008C620000}"/>
    <cellStyle name="Normal 4 3 2 5 4 6 2" xfId="36348" xr:uid="{00000000-0005-0000-0000-00008D620000}"/>
    <cellStyle name="Normal 4 3 2 5 4 6 3" xfId="21506" xr:uid="{00000000-0005-0000-0000-00008E620000}"/>
    <cellStyle name="Normal 4 3 2 5 4 7" xfId="8112" xr:uid="{00000000-0005-0000-0000-00008F620000}"/>
    <cellStyle name="Normal 4 3 2 5 4 7 2" xfId="39458" xr:uid="{00000000-0005-0000-0000-000090620000}"/>
    <cellStyle name="Normal 4 3 2 5 4 7 3" xfId="26048" xr:uid="{00000000-0005-0000-0000-000091620000}"/>
    <cellStyle name="Normal 4 3 2 5 4 8" xfId="18646" xr:uid="{00000000-0005-0000-0000-000092620000}"/>
    <cellStyle name="Normal 4 3 2 5 4 9" xfId="31932" xr:uid="{00000000-0005-0000-0000-000093620000}"/>
    <cellStyle name="Normal 4 3 2 5 5" xfId="316" xr:uid="{00000000-0005-0000-0000-000094620000}"/>
    <cellStyle name="Normal 4 3 2 5 5 2" xfId="1371" xr:uid="{00000000-0005-0000-0000-000095620000}"/>
    <cellStyle name="Normal 4 3 2 5 5 2 2" xfId="5789" xr:uid="{00000000-0005-0000-0000-000096620000}"/>
    <cellStyle name="Normal 4 3 2 5 5 2 2 2" xfId="11822" xr:uid="{00000000-0005-0000-0000-000097620000}"/>
    <cellStyle name="Normal 4 3 2 5 5 2 2 2 2" xfId="43107" xr:uid="{00000000-0005-0000-0000-000098620000}"/>
    <cellStyle name="Normal 4 3 2 5 5 2 2 2 3" xfId="29697" xr:uid="{00000000-0005-0000-0000-000099620000}"/>
    <cellStyle name="Normal 4 3 2 5 5 2 2 3" xfId="37446" xr:uid="{00000000-0005-0000-0000-00009A620000}"/>
    <cellStyle name="Normal 4 3 2 5 5 2 2 4" xfId="23725" xr:uid="{00000000-0005-0000-0000-00009B620000}"/>
    <cellStyle name="Normal 4 3 2 5 5 2 3" xfId="8775" xr:uid="{00000000-0005-0000-0000-00009C620000}"/>
    <cellStyle name="Normal 4 3 2 5 5 2 3 2" xfId="40121" xr:uid="{00000000-0005-0000-0000-00009D620000}"/>
    <cellStyle name="Normal 4 3 2 5 5 2 3 3" xfId="26711" xr:uid="{00000000-0005-0000-0000-00009E620000}"/>
    <cellStyle name="Normal 4 3 2 5 5 2 4" xfId="19309" xr:uid="{00000000-0005-0000-0000-00009F620000}"/>
    <cellStyle name="Normal 4 3 2 5 5 2 5" xfId="34151" xr:uid="{00000000-0005-0000-0000-0000A0620000}"/>
    <cellStyle name="Normal 4 3 2 5 5 2 6" xfId="16323" xr:uid="{00000000-0005-0000-0000-0000A1620000}"/>
    <cellStyle name="Normal 4 3 2 5 5 3" xfId="2368" xr:uid="{00000000-0005-0000-0000-0000A2620000}"/>
    <cellStyle name="Normal 4 3 2 5 5 3 2" xfId="6785" xr:uid="{00000000-0005-0000-0000-0000A3620000}"/>
    <cellStyle name="Normal 4 3 2 5 5 3 2 2" xfId="12818" xr:uid="{00000000-0005-0000-0000-0000A4620000}"/>
    <cellStyle name="Normal 4 3 2 5 5 3 2 2 2" xfId="44103" xr:uid="{00000000-0005-0000-0000-0000A5620000}"/>
    <cellStyle name="Normal 4 3 2 5 5 3 2 2 3" xfId="30693" xr:uid="{00000000-0005-0000-0000-0000A6620000}"/>
    <cellStyle name="Normal 4 3 2 5 5 3 2 3" xfId="38131" xr:uid="{00000000-0005-0000-0000-0000A7620000}"/>
    <cellStyle name="Normal 4 3 2 5 5 3 2 4" xfId="24721" xr:uid="{00000000-0005-0000-0000-0000A8620000}"/>
    <cellStyle name="Normal 4 3 2 5 5 3 3" xfId="9771" xr:uid="{00000000-0005-0000-0000-0000A9620000}"/>
    <cellStyle name="Normal 4 3 2 5 5 3 3 2" xfId="41117" xr:uid="{00000000-0005-0000-0000-0000AA620000}"/>
    <cellStyle name="Normal 4 3 2 5 5 3 3 3" xfId="27707" xr:uid="{00000000-0005-0000-0000-0000AB620000}"/>
    <cellStyle name="Normal 4 3 2 5 5 3 4" xfId="20305" xr:uid="{00000000-0005-0000-0000-0000AC620000}"/>
    <cellStyle name="Normal 4 3 2 5 5 3 5" xfId="35147" xr:uid="{00000000-0005-0000-0000-0000AD620000}"/>
    <cellStyle name="Normal 4 3 2 5 5 3 6" xfId="17319" xr:uid="{00000000-0005-0000-0000-0000AE620000}"/>
    <cellStyle name="Normal 4 3 2 5 5 4" xfId="4793" xr:uid="{00000000-0005-0000-0000-0000AF620000}"/>
    <cellStyle name="Normal 4 3 2 5 5 4 2" xfId="10827" xr:uid="{00000000-0005-0000-0000-0000B0620000}"/>
    <cellStyle name="Normal 4 3 2 5 5 4 2 2" xfId="42114" xr:uid="{00000000-0005-0000-0000-0000B1620000}"/>
    <cellStyle name="Normal 4 3 2 5 5 4 2 3" xfId="28704" xr:uid="{00000000-0005-0000-0000-0000B2620000}"/>
    <cellStyle name="Normal 4 3 2 5 5 4 3" xfId="22730" xr:uid="{00000000-0005-0000-0000-0000B3620000}"/>
    <cellStyle name="Normal 4 3 2 5 5 4 4" xfId="33156" xr:uid="{00000000-0005-0000-0000-0000B4620000}"/>
    <cellStyle name="Normal 4 3 2 5 5 4 5" xfId="15328" xr:uid="{00000000-0005-0000-0000-0000B5620000}"/>
    <cellStyle name="Normal 4 3 2 5 5 5" xfId="3798" xr:uid="{00000000-0005-0000-0000-0000B6620000}"/>
    <cellStyle name="Normal 4 3 2 5 5 5 2" xfId="36577" xr:uid="{00000000-0005-0000-0000-0000B7620000}"/>
    <cellStyle name="Normal 4 3 2 5 5 5 3" xfId="21735" xr:uid="{00000000-0005-0000-0000-0000B8620000}"/>
    <cellStyle name="Normal 4 3 2 5 5 6" xfId="7780" xr:uid="{00000000-0005-0000-0000-0000B9620000}"/>
    <cellStyle name="Normal 4 3 2 5 5 6 2" xfId="39126" xr:uid="{00000000-0005-0000-0000-0000BA620000}"/>
    <cellStyle name="Normal 4 3 2 5 5 6 3" xfId="25716" xr:uid="{00000000-0005-0000-0000-0000BB620000}"/>
    <cellStyle name="Normal 4 3 2 5 5 7" xfId="18314" xr:uid="{00000000-0005-0000-0000-0000BC620000}"/>
    <cellStyle name="Normal 4 3 2 5 5 8" xfId="32161" xr:uid="{00000000-0005-0000-0000-0000BD620000}"/>
    <cellStyle name="Normal 4 3 2 5 5 9" xfId="14333" xr:uid="{00000000-0005-0000-0000-0000BE620000}"/>
    <cellStyle name="Normal 4 3 2 5 6" xfId="766" xr:uid="{00000000-0005-0000-0000-0000BF620000}"/>
    <cellStyle name="Normal 4 3 2 5 6 2" xfId="2802" xr:uid="{00000000-0005-0000-0000-0000C0620000}"/>
    <cellStyle name="Normal 4 3 2 5 6 2 2" xfId="7219" xr:uid="{00000000-0005-0000-0000-0000C1620000}"/>
    <cellStyle name="Normal 4 3 2 5 6 2 2 2" xfId="13252" xr:uid="{00000000-0005-0000-0000-0000C2620000}"/>
    <cellStyle name="Normal 4 3 2 5 6 2 2 2 2" xfId="44537" xr:uid="{00000000-0005-0000-0000-0000C3620000}"/>
    <cellStyle name="Normal 4 3 2 5 6 2 2 2 3" xfId="31127" xr:uid="{00000000-0005-0000-0000-0000C4620000}"/>
    <cellStyle name="Normal 4 3 2 5 6 2 2 3" xfId="38565" xr:uid="{00000000-0005-0000-0000-0000C5620000}"/>
    <cellStyle name="Normal 4 3 2 5 6 2 2 4" xfId="25155" xr:uid="{00000000-0005-0000-0000-0000C6620000}"/>
    <cellStyle name="Normal 4 3 2 5 6 2 3" xfId="10205" xr:uid="{00000000-0005-0000-0000-0000C7620000}"/>
    <cellStyle name="Normal 4 3 2 5 6 2 3 2" xfId="41551" xr:uid="{00000000-0005-0000-0000-0000C8620000}"/>
    <cellStyle name="Normal 4 3 2 5 6 2 3 3" xfId="28141" xr:uid="{00000000-0005-0000-0000-0000C9620000}"/>
    <cellStyle name="Normal 4 3 2 5 6 2 4" xfId="20739" xr:uid="{00000000-0005-0000-0000-0000CA620000}"/>
    <cellStyle name="Normal 4 3 2 5 6 2 5" xfId="35581" xr:uid="{00000000-0005-0000-0000-0000CB620000}"/>
    <cellStyle name="Normal 4 3 2 5 6 2 6" xfId="17753" xr:uid="{00000000-0005-0000-0000-0000CC620000}"/>
    <cellStyle name="Normal 4 3 2 5 6 3" xfId="5227" xr:uid="{00000000-0005-0000-0000-0000CD620000}"/>
    <cellStyle name="Normal 4 3 2 5 6 3 2" xfId="11262" xr:uid="{00000000-0005-0000-0000-0000CE620000}"/>
    <cellStyle name="Normal 4 3 2 5 6 3 2 2" xfId="42547" xr:uid="{00000000-0005-0000-0000-0000CF620000}"/>
    <cellStyle name="Normal 4 3 2 5 6 3 2 3" xfId="29137" xr:uid="{00000000-0005-0000-0000-0000D0620000}"/>
    <cellStyle name="Normal 4 3 2 5 6 3 3" xfId="23164" xr:uid="{00000000-0005-0000-0000-0000D1620000}"/>
    <cellStyle name="Normal 4 3 2 5 6 3 4" xfId="33590" xr:uid="{00000000-0005-0000-0000-0000D2620000}"/>
    <cellStyle name="Normal 4 3 2 5 6 3 5" xfId="15762" xr:uid="{00000000-0005-0000-0000-0000D3620000}"/>
    <cellStyle name="Normal 4 3 2 5 6 4" xfId="4232" xr:uid="{00000000-0005-0000-0000-0000D4620000}"/>
    <cellStyle name="Normal 4 3 2 5 6 4 2" xfId="37011" xr:uid="{00000000-0005-0000-0000-0000D5620000}"/>
    <cellStyle name="Normal 4 3 2 5 6 4 3" xfId="22169" xr:uid="{00000000-0005-0000-0000-0000D6620000}"/>
    <cellStyle name="Normal 4 3 2 5 6 5" xfId="8214" xr:uid="{00000000-0005-0000-0000-0000D7620000}"/>
    <cellStyle name="Normal 4 3 2 5 6 5 2" xfId="39560" xr:uid="{00000000-0005-0000-0000-0000D8620000}"/>
    <cellStyle name="Normal 4 3 2 5 6 5 3" xfId="26150" xr:uid="{00000000-0005-0000-0000-0000D9620000}"/>
    <cellStyle name="Normal 4 3 2 5 6 6" xfId="18748" xr:uid="{00000000-0005-0000-0000-0000DA620000}"/>
    <cellStyle name="Normal 4 3 2 5 6 7" xfId="32595" xr:uid="{00000000-0005-0000-0000-0000DB620000}"/>
    <cellStyle name="Normal 4 3 2 5 6 8" xfId="14767" xr:uid="{00000000-0005-0000-0000-0000DC620000}"/>
    <cellStyle name="Normal 4 3 2 5 7" xfId="1269" xr:uid="{00000000-0005-0000-0000-0000DD620000}"/>
    <cellStyle name="Normal 4 3 2 5 7 2" xfId="2266" xr:uid="{00000000-0005-0000-0000-0000DE620000}"/>
    <cellStyle name="Normal 4 3 2 5 7 2 2" xfId="6683" xr:uid="{00000000-0005-0000-0000-0000DF620000}"/>
    <cellStyle name="Normal 4 3 2 5 7 2 2 2" xfId="12716" xr:uid="{00000000-0005-0000-0000-0000E0620000}"/>
    <cellStyle name="Normal 4 3 2 5 7 2 2 2 2" xfId="44001" xr:uid="{00000000-0005-0000-0000-0000E1620000}"/>
    <cellStyle name="Normal 4 3 2 5 7 2 2 2 3" xfId="30591" xr:uid="{00000000-0005-0000-0000-0000E2620000}"/>
    <cellStyle name="Normal 4 3 2 5 7 2 2 3" xfId="38029" xr:uid="{00000000-0005-0000-0000-0000E3620000}"/>
    <cellStyle name="Normal 4 3 2 5 7 2 2 4" xfId="24619" xr:uid="{00000000-0005-0000-0000-0000E4620000}"/>
    <cellStyle name="Normal 4 3 2 5 7 2 3" xfId="9669" xr:uid="{00000000-0005-0000-0000-0000E5620000}"/>
    <cellStyle name="Normal 4 3 2 5 7 2 3 2" xfId="41015" xr:uid="{00000000-0005-0000-0000-0000E6620000}"/>
    <cellStyle name="Normal 4 3 2 5 7 2 3 3" xfId="27605" xr:uid="{00000000-0005-0000-0000-0000E7620000}"/>
    <cellStyle name="Normal 4 3 2 5 7 2 4" xfId="20203" xr:uid="{00000000-0005-0000-0000-0000E8620000}"/>
    <cellStyle name="Normal 4 3 2 5 7 2 5" xfId="35045" xr:uid="{00000000-0005-0000-0000-0000E9620000}"/>
    <cellStyle name="Normal 4 3 2 5 7 2 6" xfId="17217" xr:uid="{00000000-0005-0000-0000-0000EA620000}"/>
    <cellStyle name="Normal 4 3 2 5 7 3" xfId="5687" xr:uid="{00000000-0005-0000-0000-0000EB620000}"/>
    <cellStyle name="Normal 4 3 2 5 7 3 2" xfId="11720" xr:uid="{00000000-0005-0000-0000-0000EC620000}"/>
    <cellStyle name="Normal 4 3 2 5 7 3 2 2" xfId="43005" xr:uid="{00000000-0005-0000-0000-0000ED620000}"/>
    <cellStyle name="Normal 4 3 2 5 7 3 2 3" xfId="29595" xr:uid="{00000000-0005-0000-0000-0000EE620000}"/>
    <cellStyle name="Normal 4 3 2 5 7 3 3" xfId="23623" xr:uid="{00000000-0005-0000-0000-0000EF620000}"/>
    <cellStyle name="Normal 4 3 2 5 7 3 4" xfId="34049" xr:uid="{00000000-0005-0000-0000-0000F0620000}"/>
    <cellStyle name="Normal 4 3 2 5 7 3 5" xfId="16221" xr:uid="{00000000-0005-0000-0000-0000F1620000}"/>
    <cellStyle name="Normal 4 3 2 5 7 4" xfId="3696" xr:uid="{00000000-0005-0000-0000-0000F2620000}"/>
    <cellStyle name="Normal 4 3 2 5 7 4 2" xfId="36475" xr:uid="{00000000-0005-0000-0000-0000F3620000}"/>
    <cellStyle name="Normal 4 3 2 5 7 4 3" xfId="21633" xr:uid="{00000000-0005-0000-0000-0000F4620000}"/>
    <cellStyle name="Normal 4 3 2 5 7 5" xfId="8673" xr:uid="{00000000-0005-0000-0000-0000F5620000}"/>
    <cellStyle name="Normal 4 3 2 5 7 5 2" xfId="40019" xr:uid="{00000000-0005-0000-0000-0000F6620000}"/>
    <cellStyle name="Normal 4 3 2 5 7 5 3" xfId="26609" xr:uid="{00000000-0005-0000-0000-0000F7620000}"/>
    <cellStyle name="Normal 4 3 2 5 7 6" xfId="19207" xr:uid="{00000000-0005-0000-0000-0000F8620000}"/>
    <cellStyle name="Normal 4 3 2 5 7 7" xfId="32059" xr:uid="{00000000-0005-0000-0000-0000F9620000}"/>
    <cellStyle name="Normal 4 3 2 5 7 8" xfId="14231" xr:uid="{00000000-0005-0000-0000-0000FA620000}"/>
    <cellStyle name="Normal 4 3 2 5 8" xfId="1806" xr:uid="{00000000-0005-0000-0000-0000FB620000}"/>
    <cellStyle name="Normal 4 3 2 5 8 2" xfId="6224" xr:uid="{00000000-0005-0000-0000-0000FC620000}"/>
    <cellStyle name="Normal 4 3 2 5 8 2 2" xfId="12257" xr:uid="{00000000-0005-0000-0000-0000FD620000}"/>
    <cellStyle name="Normal 4 3 2 5 8 2 2 2" xfId="43542" xr:uid="{00000000-0005-0000-0000-0000FE620000}"/>
    <cellStyle name="Normal 4 3 2 5 8 2 2 3" xfId="30132" xr:uid="{00000000-0005-0000-0000-0000FF620000}"/>
    <cellStyle name="Normal 4 3 2 5 8 2 3" xfId="37570" xr:uid="{00000000-0005-0000-0000-000000630000}"/>
    <cellStyle name="Normal 4 3 2 5 8 2 4" xfId="24160" xr:uid="{00000000-0005-0000-0000-000001630000}"/>
    <cellStyle name="Normal 4 3 2 5 8 3" xfId="9210" xr:uid="{00000000-0005-0000-0000-000002630000}"/>
    <cellStyle name="Normal 4 3 2 5 8 3 2" xfId="40556" xr:uid="{00000000-0005-0000-0000-000003630000}"/>
    <cellStyle name="Normal 4 3 2 5 8 3 3" xfId="27146" xr:uid="{00000000-0005-0000-0000-000004630000}"/>
    <cellStyle name="Normal 4 3 2 5 8 4" xfId="19744" xr:uid="{00000000-0005-0000-0000-000005630000}"/>
    <cellStyle name="Normal 4 3 2 5 8 5" xfId="34586" xr:uid="{00000000-0005-0000-0000-000006630000}"/>
    <cellStyle name="Normal 4 3 2 5 8 6" xfId="16758" xr:uid="{00000000-0005-0000-0000-000007630000}"/>
    <cellStyle name="Normal 4 3 2 5 9" xfId="4691" xr:uid="{00000000-0005-0000-0000-000008630000}"/>
    <cellStyle name="Normal 4 3 2 5 9 2" xfId="10725" xr:uid="{00000000-0005-0000-0000-000009630000}"/>
    <cellStyle name="Normal 4 3 2 5 9 2 2" xfId="42012" xr:uid="{00000000-0005-0000-0000-00000A630000}"/>
    <cellStyle name="Normal 4 3 2 5 9 2 3" xfId="28602" xr:uid="{00000000-0005-0000-0000-00000B630000}"/>
    <cellStyle name="Normal 4 3 2 5 9 3" xfId="22628" xr:uid="{00000000-0005-0000-0000-00000C630000}"/>
    <cellStyle name="Normal 4 3 2 5 9 4" xfId="33054" xr:uid="{00000000-0005-0000-0000-00000D630000}"/>
    <cellStyle name="Normal 4 3 2 5 9 5" xfId="15226" xr:uid="{00000000-0005-0000-0000-00000E630000}"/>
    <cellStyle name="Normal 4 3 2 6" xfId="130" xr:uid="{00000000-0005-0000-0000-00000F630000}"/>
    <cellStyle name="Normal 4 3 2 6 10" xfId="18128" xr:uid="{00000000-0005-0000-0000-000010630000}"/>
    <cellStyle name="Normal 4 3 2 6 11" xfId="31620" xr:uid="{00000000-0005-0000-0000-000011630000}"/>
    <cellStyle name="Normal 4 3 2 6 12" xfId="13792" xr:uid="{00000000-0005-0000-0000-000012630000}"/>
    <cellStyle name="Normal 4 3 2 6 2" xfId="580" xr:uid="{00000000-0005-0000-0000-000013630000}"/>
    <cellStyle name="Normal 4 3 2 6 2 10" xfId="14020" xr:uid="{00000000-0005-0000-0000-000014630000}"/>
    <cellStyle name="Normal 4 3 2 6 2 2" xfId="1014" xr:uid="{00000000-0005-0000-0000-000015630000}"/>
    <cellStyle name="Normal 4 3 2 6 2 2 2" xfId="3050" xr:uid="{00000000-0005-0000-0000-000016630000}"/>
    <cellStyle name="Normal 4 3 2 6 2 2 2 2" xfId="7467" xr:uid="{00000000-0005-0000-0000-000017630000}"/>
    <cellStyle name="Normal 4 3 2 6 2 2 2 2 2" xfId="13500" xr:uid="{00000000-0005-0000-0000-000018630000}"/>
    <cellStyle name="Normal 4 3 2 6 2 2 2 2 2 2" xfId="44785" xr:uid="{00000000-0005-0000-0000-000019630000}"/>
    <cellStyle name="Normal 4 3 2 6 2 2 2 2 2 3" xfId="31375" xr:uid="{00000000-0005-0000-0000-00001A630000}"/>
    <cellStyle name="Normal 4 3 2 6 2 2 2 2 3" xfId="38813" xr:uid="{00000000-0005-0000-0000-00001B630000}"/>
    <cellStyle name="Normal 4 3 2 6 2 2 2 2 4" xfId="25403" xr:uid="{00000000-0005-0000-0000-00001C630000}"/>
    <cellStyle name="Normal 4 3 2 6 2 2 2 3" xfId="10453" xr:uid="{00000000-0005-0000-0000-00001D630000}"/>
    <cellStyle name="Normal 4 3 2 6 2 2 2 3 2" xfId="41799" xr:uid="{00000000-0005-0000-0000-00001E630000}"/>
    <cellStyle name="Normal 4 3 2 6 2 2 2 3 3" xfId="28389" xr:uid="{00000000-0005-0000-0000-00001F630000}"/>
    <cellStyle name="Normal 4 3 2 6 2 2 2 4" xfId="20987" xr:uid="{00000000-0005-0000-0000-000020630000}"/>
    <cellStyle name="Normal 4 3 2 6 2 2 2 5" xfId="35829" xr:uid="{00000000-0005-0000-0000-000021630000}"/>
    <cellStyle name="Normal 4 3 2 6 2 2 2 6" xfId="18001" xr:uid="{00000000-0005-0000-0000-000022630000}"/>
    <cellStyle name="Normal 4 3 2 6 2 2 3" xfId="5475" xr:uid="{00000000-0005-0000-0000-000023630000}"/>
    <cellStyle name="Normal 4 3 2 6 2 2 3 2" xfId="11509" xr:uid="{00000000-0005-0000-0000-000024630000}"/>
    <cellStyle name="Normal 4 3 2 6 2 2 3 2 2" xfId="42794" xr:uid="{00000000-0005-0000-0000-000025630000}"/>
    <cellStyle name="Normal 4 3 2 6 2 2 3 2 3" xfId="29384" xr:uid="{00000000-0005-0000-0000-000026630000}"/>
    <cellStyle name="Normal 4 3 2 6 2 2 3 3" xfId="23412" xr:uid="{00000000-0005-0000-0000-000027630000}"/>
    <cellStyle name="Normal 4 3 2 6 2 2 3 4" xfId="33838" xr:uid="{00000000-0005-0000-0000-000028630000}"/>
    <cellStyle name="Normal 4 3 2 6 2 2 3 5" xfId="16010" xr:uid="{00000000-0005-0000-0000-000029630000}"/>
    <cellStyle name="Normal 4 3 2 6 2 2 4" xfId="4480" xr:uid="{00000000-0005-0000-0000-00002A630000}"/>
    <cellStyle name="Normal 4 3 2 6 2 2 4 2" xfId="37259" xr:uid="{00000000-0005-0000-0000-00002B630000}"/>
    <cellStyle name="Normal 4 3 2 6 2 2 4 3" xfId="22417" xr:uid="{00000000-0005-0000-0000-00002C630000}"/>
    <cellStyle name="Normal 4 3 2 6 2 2 5" xfId="8462" xr:uid="{00000000-0005-0000-0000-00002D630000}"/>
    <cellStyle name="Normal 4 3 2 6 2 2 5 2" xfId="39808" xr:uid="{00000000-0005-0000-0000-00002E630000}"/>
    <cellStyle name="Normal 4 3 2 6 2 2 5 3" xfId="26398" xr:uid="{00000000-0005-0000-0000-00002F630000}"/>
    <cellStyle name="Normal 4 3 2 6 2 2 6" xfId="18996" xr:uid="{00000000-0005-0000-0000-000030630000}"/>
    <cellStyle name="Normal 4 3 2 6 2 2 7" xfId="32843" xr:uid="{00000000-0005-0000-0000-000031630000}"/>
    <cellStyle name="Normal 4 3 2 6 2 2 8" xfId="15015" xr:uid="{00000000-0005-0000-0000-000032630000}"/>
    <cellStyle name="Normal 4 3 2 6 2 3" xfId="1619" xr:uid="{00000000-0005-0000-0000-000033630000}"/>
    <cellStyle name="Normal 4 3 2 6 2 3 2" xfId="2616" xr:uid="{00000000-0005-0000-0000-000034630000}"/>
    <cellStyle name="Normal 4 3 2 6 2 3 2 2" xfId="7033" xr:uid="{00000000-0005-0000-0000-000035630000}"/>
    <cellStyle name="Normal 4 3 2 6 2 3 2 2 2" xfId="13066" xr:uid="{00000000-0005-0000-0000-000036630000}"/>
    <cellStyle name="Normal 4 3 2 6 2 3 2 2 2 2" xfId="44351" xr:uid="{00000000-0005-0000-0000-000037630000}"/>
    <cellStyle name="Normal 4 3 2 6 2 3 2 2 2 3" xfId="30941" xr:uid="{00000000-0005-0000-0000-000038630000}"/>
    <cellStyle name="Normal 4 3 2 6 2 3 2 2 3" xfId="38379" xr:uid="{00000000-0005-0000-0000-000039630000}"/>
    <cellStyle name="Normal 4 3 2 6 2 3 2 2 4" xfId="24969" xr:uid="{00000000-0005-0000-0000-00003A630000}"/>
    <cellStyle name="Normal 4 3 2 6 2 3 2 3" xfId="10019" xr:uid="{00000000-0005-0000-0000-00003B630000}"/>
    <cellStyle name="Normal 4 3 2 6 2 3 2 3 2" xfId="41365" xr:uid="{00000000-0005-0000-0000-00003C630000}"/>
    <cellStyle name="Normal 4 3 2 6 2 3 2 3 3" xfId="27955" xr:uid="{00000000-0005-0000-0000-00003D630000}"/>
    <cellStyle name="Normal 4 3 2 6 2 3 2 4" xfId="20553" xr:uid="{00000000-0005-0000-0000-00003E630000}"/>
    <cellStyle name="Normal 4 3 2 6 2 3 2 5" xfId="35395" xr:uid="{00000000-0005-0000-0000-00003F630000}"/>
    <cellStyle name="Normal 4 3 2 6 2 3 2 6" xfId="17567" xr:uid="{00000000-0005-0000-0000-000040630000}"/>
    <cellStyle name="Normal 4 3 2 6 2 3 3" xfId="6037" xr:uid="{00000000-0005-0000-0000-000041630000}"/>
    <cellStyle name="Normal 4 3 2 6 2 3 3 2" xfId="12070" xr:uid="{00000000-0005-0000-0000-000042630000}"/>
    <cellStyle name="Normal 4 3 2 6 2 3 3 2 2" xfId="43355" xr:uid="{00000000-0005-0000-0000-000043630000}"/>
    <cellStyle name="Normal 4 3 2 6 2 3 3 2 3" xfId="29945" xr:uid="{00000000-0005-0000-0000-000044630000}"/>
    <cellStyle name="Normal 4 3 2 6 2 3 3 3" xfId="23973" xr:uid="{00000000-0005-0000-0000-000045630000}"/>
    <cellStyle name="Normal 4 3 2 6 2 3 3 4" xfId="34399" xr:uid="{00000000-0005-0000-0000-000046630000}"/>
    <cellStyle name="Normal 4 3 2 6 2 3 3 5" xfId="16571" xr:uid="{00000000-0005-0000-0000-000047630000}"/>
    <cellStyle name="Normal 4 3 2 6 2 3 4" xfId="4046" xr:uid="{00000000-0005-0000-0000-000048630000}"/>
    <cellStyle name="Normal 4 3 2 6 2 3 4 2" xfId="36825" xr:uid="{00000000-0005-0000-0000-000049630000}"/>
    <cellStyle name="Normal 4 3 2 6 2 3 4 3" xfId="21983" xr:uid="{00000000-0005-0000-0000-00004A630000}"/>
    <cellStyle name="Normal 4 3 2 6 2 3 5" xfId="9023" xr:uid="{00000000-0005-0000-0000-00004B630000}"/>
    <cellStyle name="Normal 4 3 2 6 2 3 5 2" xfId="40369" xr:uid="{00000000-0005-0000-0000-00004C630000}"/>
    <cellStyle name="Normal 4 3 2 6 2 3 5 3" xfId="26959" xr:uid="{00000000-0005-0000-0000-00004D630000}"/>
    <cellStyle name="Normal 4 3 2 6 2 3 6" xfId="19557" xr:uid="{00000000-0005-0000-0000-00004E630000}"/>
    <cellStyle name="Normal 4 3 2 6 2 3 7" xfId="32409" xr:uid="{00000000-0005-0000-0000-00004F630000}"/>
    <cellStyle name="Normal 4 3 2 6 2 3 8" xfId="14581" xr:uid="{00000000-0005-0000-0000-000050630000}"/>
    <cellStyle name="Normal 4 3 2 6 2 4" xfId="2054" xr:uid="{00000000-0005-0000-0000-000051630000}"/>
    <cellStyle name="Normal 4 3 2 6 2 4 2" xfId="6472" xr:uid="{00000000-0005-0000-0000-000052630000}"/>
    <cellStyle name="Normal 4 3 2 6 2 4 2 2" xfId="12505" xr:uid="{00000000-0005-0000-0000-000053630000}"/>
    <cellStyle name="Normal 4 3 2 6 2 4 2 2 2" xfId="43790" xr:uid="{00000000-0005-0000-0000-000054630000}"/>
    <cellStyle name="Normal 4 3 2 6 2 4 2 2 3" xfId="30380" xr:uid="{00000000-0005-0000-0000-000055630000}"/>
    <cellStyle name="Normal 4 3 2 6 2 4 2 3" xfId="37818" xr:uid="{00000000-0005-0000-0000-000056630000}"/>
    <cellStyle name="Normal 4 3 2 6 2 4 2 4" xfId="24408" xr:uid="{00000000-0005-0000-0000-000057630000}"/>
    <cellStyle name="Normal 4 3 2 6 2 4 3" xfId="9458" xr:uid="{00000000-0005-0000-0000-000058630000}"/>
    <cellStyle name="Normal 4 3 2 6 2 4 3 2" xfId="40804" xr:uid="{00000000-0005-0000-0000-000059630000}"/>
    <cellStyle name="Normal 4 3 2 6 2 4 3 3" xfId="27394" xr:uid="{00000000-0005-0000-0000-00005A630000}"/>
    <cellStyle name="Normal 4 3 2 6 2 4 4" xfId="19992" xr:uid="{00000000-0005-0000-0000-00005B630000}"/>
    <cellStyle name="Normal 4 3 2 6 2 4 5" xfId="34834" xr:uid="{00000000-0005-0000-0000-00005C630000}"/>
    <cellStyle name="Normal 4 3 2 6 2 4 6" xfId="17006" xr:uid="{00000000-0005-0000-0000-00005D630000}"/>
    <cellStyle name="Normal 4 3 2 6 2 5" xfId="5041" xr:uid="{00000000-0005-0000-0000-00005E630000}"/>
    <cellStyle name="Normal 4 3 2 6 2 5 2" xfId="11076" xr:uid="{00000000-0005-0000-0000-00005F630000}"/>
    <cellStyle name="Normal 4 3 2 6 2 5 2 2" xfId="42361" xr:uid="{00000000-0005-0000-0000-000060630000}"/>
    <cellStyle name="Normal 4 3 2 6 2 5 2 3" xfId="28951" xr:uid="{00000000-0005-0000-0000-000061630000}"/>
    <cellStyle name="Normal 4 3 2 6 2 5 3" xfId="22978" xr:uid="{00000000-0005-0000-0000-000062630000}"/>
    <cellStyle name="Normal 4 3 2 6 2 5 4" xfId="33404" xr:uid="{00000000-0005-0000-0000-000063630000}"/>
    <cellStyle name="Normal 4 3 2 6 2 5 5" xfId="15576" xr:uid="{00000000-0005-0000-0000-000064630000}"/>
    <cellStyle name="Normal 4 3 2 6 2 6" xfId="3485" xr:uid="{00000000-0005-0000-0000-000065630000}"/>
    <cellStyle name="Normal 4 3 2 6 2 6 2" xfId="36264" xr:uid="{00000000-0005-0000-0000-000066630000}"/>
    <cellStyle name="Normal 4 3 2 6 2 6 3" xfId="21422" xr:uid="{00000000-0005-0000-0000-000067630000}"/>
    <cellStyle name="Normal 4 3 2 6 2 7" xfId="8028" xr:uid="{00000000-0005-0000-0000-000068630000}"/>
    <cellStyle name="Normal 4 3 2 6 2 7 2" xfId="39374" xr:uid="{00000000-0005-0000-0000-000069630000}"/>
    <cellStyle name="Normal 4 3 2 6 2 7 3" xfId="25964" xr:uid="{00000000-0005-0000-0000-00006A630000}"/>
    <cellStyle name="Normal 4 3 2 6 2 8" xfId="18562" xr:uid="{00000000-0005-0000-0000-00006B630000}"/>
    <cellStyle name="Normal 4 3 2 6 2 9" xfId="31848" xr:uid="{00000000-0005-0000-0000-00006C630000}"/>
    <cellStyle name="Normal 4 3 2 6 3" xfId="352" xr:uid="{00000000-0005-0000-0000-00006D630000}"/>
    <cellStyle name="Normal 4 3 2 6 3 2" xfId="1391" xr:uid="{00000000-0005-0000-0000-00006E630000}"/>
    <cellStyle name="Normal 4 3 2 6 3 2 2" xfId="5809" xr:uid="{00000000-0005-0000-0000-00006F630000}"/>
    <cellStyle name="Normal 4 3 2 6 3 2 2 2" xfId="11842" xr:uid="{00000000-0005-0000-0000-000070630000}"/>
    <cellStyle name="Normal 4 3 2 6 3 2 2 2 2" xfId="43127" xr:uid="{00000000-0005-0000-0000-000071630000}"/>
    <cellStyle name="Normal 4 3 2 6 3 2 2 2 3" xfId="29717" xr:uid="{00000000-0005-0000-0000-000072630000}"/>
    <cellStyle name="Normal 4 3 2 6 3 2 2 3" xfId="37462" xr:uid="{00000000-0005-0000-0000-000073630000}"/>
    <cellStyle name="Normal 4 3 2 6 3 2 2 4" xfId="23745" xr:uid="{00000000-0005-0000-0000-000074630000}"/>
    <cellStyle name="Normal 4 3 2 6 3 2 3" xfId="8795" xr:uid="{00000000-0005-0000-0000-000075630000}"/>
    <cellStyle name="Normal 4 3 2 6 3 2 3 2" xfId="40141" xr:uid="{00000000-0005-0000-0000-000076630000}"/>
    <cellStyle name="Normal 4 3 2 6 3 2 3 3" xfId="26731" xr:uid="{00000000-0005-0000-0000-000077630000}"/>
    <cellStyle name="Normal 4 3 2 6 3 2 4" xfId="19329" xr:uid="{00000000-0005-0000-0000-000078630000}"/>
    <cellStyle name="Normal 4 3 2 6 3 2 5" xfId="34171" xr:uid="{00000000-0005-0000-0000-000079630000}"/>
    <cellStyle name="Normal 4 3 2 6 3 2 6" xfId="16343" xr:uid="{00000000-0005-0000-0000-00007A630000}"/>
    <cellStyle name="Normal 4 3 2 6 3 3" xfId="2388" xr:uid="{00000000-0005-0000-0000-00007B630000}"/>
    <cellStyle name="Normal 4 3 2 6 3 3 2" xfId="6805" xr:uid="{00000000-0005-0000-0000-00007C630000}"/>
    <cellStyle name="Normal 4 3 2 6 3 3 2 2" xfId="12838" xr:uid="{00000000-0005-0000-0000-00007D630000}"/>
    <cellStyle name="Normal 4 3 2 6 3 3 2 2 2" xfId="44123" xr:uid="{00000000-0005-0000-0000-00007E630000}"/>
    <cellStyle name="Normal 4 3 2 6 3 3 2 2 3" xfId="30713" xr:uid="{00000000-0005-0000-0000-00007F630000}"/>
    <cellStyle name="Normal 4 3 2 6 3 3 2 3" xfId="38151" xr:uid="{00000000-0005-0000-0000-000080630000}"/>
    <cellStyle name="Normal 4 3 2 6 3 3 2 4" xfId="24741" xr:uid="{00000000-0005-0000-0000-000081630000}"/>
    <cellStyle name="Normal 4 3 2 6 3 3 3" xfId="9791" xr:uid="{00000000-0005-0000-0000-000082630000}"/>
    <cellStyle name="Normal 4 3 2 6 3 3 3 2" xfId="41137" xr:uid="{00000000-0005-0000-0000-000083630000}"/>
    <cellStyle name="Normal 4 3 2 6 3 3 3 3" xfId="27727" xr:uid="{00000000-0005-0000-0000-000084630000}"/>
    <cellStyle name="Normal 4 3 2 6 3 3 4" xfId="20325" xr:uid="{00000000-0005-0000-0000-000085630000}"/>
    <cellStyle name="Normal 4 3 2 6 3 3 5" xfId="35167" xr:uid="{00000000-0005-0000-0000-000086630000}"/>
    <cellStyle name="Normal 4 3 2 6 3 3 6" xfId="17339" xr:uid="{00000000-0005-0000-0000-000087630000}"/>
    <cellStyle name="Normal 4 3 2 6 3 4" xfId="4813" xr:uid="{00000000-0005-0000-0000-000088630000}"/>
    <cellStyle name="Normal 4 3 2 6 3 4 2" xfId="10848" xr:uid="{00000000-0005-0000-0000-000089630000}"/>
    <cellStyle name="Normal 4 3 2 6 3 4 2 2" xfId="42133" xr:uid="{00000000-0005-0000-0000-00008A630000}"/>
    <cellStyle name="Normal 4 3 2 6 3 4 2 3" xfId="28723" xr:uid="{00000000-0005-0000-0000-00008B630000}"/>
    <cellStyle name="Normal 4 3 2 6 3 4 3" xfId="22750" xr:uid="{00000000-0005-0000-0000-00008C630000}"/>
    <cellStyle name="Normal 4 3 2 6 3 4 4" xfId="33176" xr:uid="{00000000-0005-0000-0000-00008D630000}"/>
    <cellStyle name="Normal 4 3 2 6 3 4 5" xfId="15348" xr:uid="{00000000-0005-0000-0000-00008E630000}"/>
    <cellStyle name="Normal 4 3 2 6 3 5" xfId="3818" xr:uid="{00000000-0005-0000-0000-00008F630000}"/>
    <cellStyle name="Normal 4 3 2 6 3 5 2" xfId="36597" xr:uid="{00000000-0005-0000-0000-000090630000}"/>
    <cellStyle name="Normal 4 3 2 6 3 5 3" xfId="21755" xr:uid="{00000000-0005-0000-0000-000091630000}"/>
    <cellStyle name="Normal 4 3 2 6 3 6" xfId="7800" xr:uid="{00000000-0005-0000-0000-000092630000}"/>
    <cellStyle name="Normal 4 3 2 6 3 6 2" xfId="39146" xr:uid="{00000000-0005-0000-0000-000093630000}"/>
    <cellStyle name="Normal 4 3 2 6 3 6 3" xfId="25736" xr:uid="{00000000-0005-0000-0000-000094630000}"/>
    <cellStyle name="Normal 4 3 2 6 3 7" xfId="18334" xr:uid="{00000000-0005-0000-0000-000095630000}"/>
    <cellStyle name="Normal 4 3 2 6 3 8" xfId="32181" xr:uid="{00000000-0005-0000-0000-000096630000}"/>
    <cellStyle name="Normal 4 3 2 6 3 9" xfId="14353" xr:uid="{00000000-0005-0000-0000-000097630000}"/>
    <cellStyle name="Normal 4 3 2 6 4" xfId="786" xr:uid="{00000000-0005-0000-0000-000098630000}"/>
    <cellStyle name="Normal 4 3 2 6 4 2" xfId="2822" xr:uid="{00000000-0005-0000-0000-000099630000}"/>
    <cellStyle name="Normal 4 3 2 6 4 2 2" xfId="7239" xr:uid="{00000000-0005-0000-0000-00009A630000}"/>
    <cellStyle name="Normal 4 3 2 6 4 2 2 2" xfId="13272" xr:uid="{00000000-0005-0000-0000-00009B630000}"/>
    <cellStyle name="Normal 4 3 2 6 4 2 2 2 2" xfId="44557" xr:uid="{00000000-0005-0000-0000-00009C630000}"/>
    <cellStyle name="Normal 4 3 2 6 4 2 2 2 3" xfId="31147" xr:uid="{00000000-0005-0000-0000-00009D630000}"/>
    <cellStyle name="Normal 4 3 2 6 4 2 2 3" xfId="38585" xr:uid="{00000000-0005-0000-0000-00009E630000}"/>
    <cellStyle name="Normal 4 3 2 6 4 2 2 4" xfId="25175" xr:uid="{00000000-0005-0000-0000-00009F630000}"/>
    <cellStyle name="Normal 4 3 2 6 4 2 3" xfId="10225" xr:uid="{00000000-0005-0000-0000-0000A0630000}"/>
    <cellStyle name="Normal 4 3 2 6 4 2 3 2" xfId="41571" xr:uid="{00000000-0005-0000-0000-0000A1630000}"/>
    <cellStyle name="Normal 4 3 2 6 4 2 3 3" xfId="28161" xr:uid="{00000000-0005-0000-0000-0000A2630000}"/>
    <cellStyle name="Normal 4 3 2 6 4 2 4" xfId="20759" xr:uid="{00000000-0005-0000-0000-0000A3630000}"/>
    <cellStyle name="Normal 4 3 2 6 4 2 5" xfId="35601" xr:uid="{00000000-0005-0000-0000-0000A4630000}"/>
    <cellStyle name="Normal 4 3 2 6 4 2 6" xfId="17773" xr:uid="{00000000-0005-0000-0000-0000A5630000}"/>
    <cellStyle name="Normal 4 3 2 6 4 3" xfId="5247" xr:uid="{00000000-0005-0000-0000-0000A6630000}"/>
    <cellStyle name="Normal 4 3 2 6 4 3 2" xfId="11281" xr:uid="{00000000-0005-0000-0000-0000A7630000}"/>
    <cellStyle name="Normal 4 3 2 6 4 3 2 2" xfId="42566" xr:uid="{00000000-0005-0000-0000-0000A8630000}"/>
    <cellStyle name="Normal 4 3 2 6 4 3 2 3" xfId="29156" xr:uid="{00000000-0005-0000-0000-0000A9630000}"/>
    <cellStyle name="Normal 4 3 2 6 4 3 3" xfId="23184" xr:uid="{00000000-0005-0000-0000-0000AA630000}"/>
    <cellStyle name="Normal 4 3 2 6 4 3 4" xfId="33610" xr:uid="{00000000-0005-0000-0000-0000AB630000}"/>
    <cellStyle name="Normal 4 3 2 6 4 3 5" xfId="15782" xr:uid="{00000000-0005-0000-0000-0000AC630000}"/>
    <cellStyle name="Normal 4 3 2 6 4 4" xfId="4252" xr:uid="{00000000-0005-0000-0000-0000AD630000}"/>
    <cellStyle name="Normal 4 3 2 6 4 4 2" xfId="37031" xr:uid="{00000000-0005-0000-0000-0000AE630000}"/>
    <cellStyle name="Normal 4 3 2 6 4 4 3" xfId="22189" xr:uid="{00000000-0005-0000-0000-0000AF630000}"/>
    <cellStyle name="Normal 4 3 2 6 4 5" xfId="8234" xr:uid="{00000000-0005-0000-0000-0000B0630000}"/>
    <cellStyle name="Normal 4 3 2 6 4 5 2" xfId="39580" xr:uid="{00000000-0005-0000-0000-0000B1630000}"/>
    <cellStyle name="Normal 4 3 2 6 4 5 3" xfId="26170" xr:uid="{00000000-0005-0000-0000-0000B2630000}"/>
    <cellStyle name="Normal 4 3 2 6 4 6" xfId="18768" xr:uid="{00000000-0005-0000-0000-0000B3630000}"/>
    <cellStyle name="Normal 4 3 2 6 4 7" xfId="32615" xr:uid="{00000000-0005-0000-0000-0000B4630000}"/>
    <cellStyle name="Normal 4 3 2 6 4 8" xfId="14787" xr:uid="{00000000-0005-0000-0000-0000B5630000}"/>
    <cellStyle name="Normal 4 3 2 6 5" xfId="1185" xr:uid="{00000000-0005-0000-0000-0000B6630000}"/>
    <cellStyle name="Normal 4 3 2 6 5 2" xfId="2182" xr:uid="{00000000-0005-0000-0000-0000B7630000}"/>
    <cellStyle name="Normal 4 3 2 6 5 2 2" xfId="6599" xr:uid="{00000000-0005-0000-0000-0000B8630000}"/>
    <cellStyle name="Normal 4 3 2 6 5 2 2 2" xfId="12632" xr:uid="{00000000-0005-0000-0000-0000B9630000}"/>
    <cellStyle name="Normal 4 3 2 6 5 2 2 2 2" xfId="43917" xr:uid="{00000000-0005-0000-0000-0000BA630000}"/>
    <cellStyle name="Normal 4 3 2 6 5 2 2 2 3" xfId="30507" xr:uid="{00000000-0005-0000-0000-0000BB630000}"/>
    <cellStyle name="Normal 4 3 2 6 5 2 2 3" xfId="37945" xr:uid="{00000000-0005-0000-0000-0000BC630000}"/>
    <cellStyle name="Normal 4 3 2 6 5 2 2 4" xfId="24535" xr:uid="{00000000-0005-0000-0000-0000BD630000}"/>
    <cellStyle name="Normal 4 3 2 6 5 2 3" xfId="9585" xr:uid="{00000000-0005-0000-0000-0000BE630000}"/>
    <cellStyle name="Normal 4 3 2 6 5 2 3 2" xfId="40931" xr:uid="{00000000-0005-0000-0000-0000BF630000}"/>
    <cellStyle name="Normal 4 3 2 6 5 2 3 3" xfId="27521" xr:uid="{00000000-0005-0000-0000-0000C0630000}"/>
    <cellStyle name="Normal 4 3 2 6 5 2 4" xfId="20119" xr:uid="{00000000-0005-0000-0000-0000C1630000}"/>
    <cellStyle name="Normal 4 3 2 6 5 2 5" xfId="34961" xr:uid="{00000000-0005-0000-0000-0000C2630000}"/>
    <cellStyle name="Normal 4 3 2 6 5 2 6" xfId="17133" xr:uid="{00000000-0005-0000-0000-0000C3630000}"/>
    <cellStyle name="Normal 4 3 2 6 5 3" xfId="5603" xr:uid="{00000000-0005-0000-0000-0000C4630000}"/>
    <cellStyle name="Normal 4 3 2 6 5 3 2" xfId="11636" xr:uid="{00000000-0005-0000-0000-0000C5630000}"/>
    <cellStyle name="Normal 4 3 2 6 5 3 2 2" xfId="42921" xr:uid="{00000000-0005-0000-0000-0000C6630000}"/>
    <cellStyle name="Normal 4 3 2 6 5 3 2 3" xfId="29511" xr:uid="{00000000-0005-0000-0000-0000C7630000}"/>
    <cellStyle name="Normal 4 3 2 6 5 3 3" xfId="23539" xr:uid="{00000000-0005-0000-0000-0000C8630000}"/>
    <cellStyle name="Normal 4 3 2 6 5 3 4" xfId="33965" xr:uid="{00000000-0005-0000-0000-0000C9630000}"/>
    <cellStyle name="Normal 4 3 2 6 5 3 5" xfId="16137" xr:uid="{00000000-0005-0000-0000-0000CA630000}"/>
    <cellStyle name="Normal 4 3 2 6 5 4" xfId="3612" xr:uid="{00000000-0005-0000-0000-0000CB630000}"/>
    <cellStyle name="Normal 4 3 2 6 5 4 2" xfId="36391" xr:uid="{00000000-0005-0000-0000-0000CC630000}"/>
    <cellStyle name="Normal 4 3 2 6 5 4 3" xfId="21549" xr:uid="{00000000-0005-0000-0000-0000CD630000}"/>
    <cellStyle name="Normal 4 3 2 6 5 5" xfId="8589" xr:uid="{00000000-0005-0000-0000-0000CE630000}"/>
    <cellStyle name="Normal 4 3 2 6 5 5 2" xfId="39935" xr:uid="{00000000-0005-0000-0000-0000CF630000}"/>
    <cellStyle name="Normal 4 3 2 6 5 5 3" xfId="26525" xr:uid="{00000000-0005-0000-0000-0000D0630000}"/>
    <cellStyle name="Normal 4 3 2 6 5 6" xfId="19123" xr:uid="{00000000-0005-0000-0000-0000D1630000}"/>
    <cellStyle name="Normal 4 3 2 6 5 7" xfId="31975" xr:uid="{00000000-0005-0000-0000-0000D2630000}"/>
    <cellStyle name="Normal 4 3 2 6 5 8" xfId="14147" xr:uid="{00000000-0005-0000-0000-0000D3630000}"/>
    <cellStyle name="Normal 4 3 2 6 6" xfId="1826" xr:uid="{00000000-0005-0000-0000-0000D4630000}"/>
    <cellStyle name="Normal 4 3 2 6 6 2" xfId="6244" xr:uid="{00000000-0005-0000-0000-0000D5630000}"/>
    <cellStyle name="Normal 4 3 2 6 6 2 2" xfId="12277" xr:uid="{00000000-0005-0000-0000-0000D6630000}"/>
    <cellStyle name="Normal 4 3 2 6 6 2 2 2" xfId="43562" xr:uid="{00000000-0005-0000-0000-0000D7630000}"/>
    <cellStyle name="Normal 4 3 2 6 6 2 2 3" xfId="30152" xr:uid="{00000000-0005-0000-0000-0000D8630000}"/>
    <cellStyle name="Normal 4 3 2 6 6 2 3" xfId="37590" xr:uid="{00000000-0005-0000-0000-0000D9630000}"/>
    <cellStyle name="Normal 4 3 2 6 6 2 4" xfId="24180" xr:uid="{00000000-0005-0000-0000-0000DA630000}"/>
    <cellStyle name="Normal 4 3 2 6 6 3" xfId="9230" xr:uid="{00000000-0005-0000-0000-0000DB630000}"/>
    <cellStyle name="Normal 4 3 2 6 6 3 2" xfId="40576" xr:uid="{00000000-0005-0000-0000-0000DC630000}"/>
    <cellStyle name="Normal 4 3 2 6 6 3 3" xfId="27166" xr:uid="{00000000-0005-0000-0000-0000DD630000}"/>
    <cellStyle name="Normal 4 3 2 6 6 4" xfId="19764" xr:uid="{00000000-0005-0000-0000-0000DE630000}"/>
    <cellStyle name="Normal 4 3 2 6 6 5" xfId="34606" xr:uid="{00000000-0005-0000-0000-0000DF630000}"/>
    <cellStyle name="Normal 4 3 2 6 6 6" xfId="16778" xr:uid="{00000000-0005-0000-0000-0000E0630000}"/>
    <cellStyle name="Normal 4 3 2 6 7" xfId="4607" xr:uid="{00000000-0005-0000-0000-0000E1630000}"/>
    <cellStyle name="Normal 4 3 2 6 7 2" xfId="10641" xr:uid="{00000000-0005-0000-0000-0000E2630000}"/>
    <cellStyle name="Normal 4 3 2 6 7 2 2" xfId="41928" xr:uid="{00000000-0005-0000-0000-0000E3630000}"/>
    <cellStyle name="Normal 4 3 2 6 7 2 3" xfId="28518" xr:uid="{00000000-0005-0000-0000-0000E4630000}"/>
    <cellStyle name="Normal 4 3 2 6 7 3" xfId="22544" xr:uid="{00000000-0005-0000-0000-0000E5630000}"/>
    <cellStyle name="Normal 4 3 2 6 7 4" xfId="32970" xr:uid="{00000000-0005-0000-0000-0000E6630000}"/>
    <cellStyle name="Normal 4 3 2 6 7 5" xfId="15142" xr:uid="{00000000-0005-0000-0000-0000E7630000}"/>
    <cellStyle name="Normal 4 3 2 6 8" xfId="3257" xr:uid="{00000000-0005-0000-0000-0000E8630000}"/>
    <cellStyle name="Normal 4 3 2 6 8 2" xfId="36036" xr:uid="{00000000-0005-0000-0000-0000E9630000}"/>
    <cellStyle name="Normal 4 3 2 6 8 3" xfId="21194" xr:uid="{00000000-0005-0000-0000-0000EA630000}"/>
    <cellStyle name="Normal 4 3 2 6 9" xfId="7594" xr:uid="{00000000-0005-0000-0000-0000EB630000}"/>
    <cellStyle name="Normal 4 3 2 6 9 2" xfId="38940" xr:uid="{00000000-0005-0000-0000-0000EC630000}"/>
    <cellStyle name="Normal 4 3 2 6 9 3" xfId="25530" xr:uid="{00000000-0005-0000-0000-0000ED630000}"/>
    <cellStyle name="Normal 4 3 2 7" xfId="454" xr:uid="{00000000-0005-0000-0000-0000EE630000}"/>
    <cellStyle name="Normal 4 3 2 7 10" xfId="13894" xr:uid="{00000000-0005-0000-0000-0000EF630000}"/>
    <cellStyle name="Normal 4 3 2 7 2" xfId="888" xr:uid="{00000000-0005-0000-0000-0000F0630000}"/>
    <cellStyle name="Normal 4 3 2 7 2 2" xfId="2924" xr:uid="{00000000-0005-0000-0000-0000F1630000}"/>
    <cellStyle name="Normal 4 3 2 7 2 2 2" xfId="7341" xr:uid="{00000000-0005-0000-0000-0000F2630000}"/>
    <cellStyle name="Normal 4 3 2 7 2 2 2 2" xfId="13374" xr:uid="{00000000-0005-0000-0000-0000F3630000}"/>
    <cellStyle name="Normal 4 3 2 7 2 2 2 2 2" xfId="44659" xr:uid="{00000000-0005-0000-0000-0000F4630000}"/>
    <cellStyle name="Normal 4 3 2 7 2 2 2 2 3" xfId="31249" xr:uid="{00000000-0005-0000-0000-0000F5630000}"/>
    <cellStyle name="Normal 4 3 2 7 2 2 2 3" xfId="38687" xr:uid="{00000000-0005-0000-0000-0000F6630000}"/>
    <cellStyle name="Normal 4 3 2 7 2 2 2 4" xfId="25277" xr:uid="{00000000-0005-0000-0000-0000F7630000}"/>
    <cellStyle name="Normal 4 3 2 7 2 2 3" xfId="10327" xr:uid="{00000000-0005-0000-0000-0000F8630000}"/>
    <cellStyle name="Normal 4 3 2 7 2 2 3 2" xfId="41673" xr:uid="{00000000-0005-0000-0000-0000F9630000}"/>
    <cellStyle name="Normal 4 3 2 7 2 2 3 3" xfId="28263" xr:uid="{00000000-0005-0000-0000-0000FA630000}"/>
    <cellStyle name="Normal 4 3 2 7 2 2 4" xfId="20861" xr:uid="{00000000-0005-0000-0000-0000FB630000}"/>
    <cellStyle name="Normal 4 3 2 7 2 2 5" xfId="35703" xr:uid="{00000000-0005-0000-0000-0000FC630000}"/>
    <cellStyle name="Normal 4 3 2 7 2 2 6" xfId="17875" xr:uid="{00000000-0005-0000-0000-0000FD630000}"/>
    <cellStyle name="Normal 4 3 2 7 2 3" xfId="5349" xr:uid="{00000000-0005-0000-0000-0000FE630000}"/>
    <cellStyle name="Normal 4 3 2 7 2 3 2" xfId="11383" xr:uid="{00000000-0005-0000-0000-0000FF630000}"/>
    <cellStyle name="Normal 4 3 2 7 2 3 2 2" xfId="42668" xr:uid="{00000000-0005-0000-0000-000000640000}"/>
    <cellStyle name="Normal 4 3 2 7 2 3 2 3" xfId="29258" xr:uid="{00000000-0005-0000-0000-000001640000}"/>
    <cellStyle name="Normal 4 3 2 7 2 3 3" xfId="23286" xr:uid="{00000000-0005-0000-0000-000002640000}"/>
    <cellStyle name="Normal 4 3 2 7 2 3 4" xfId="33712" xr:uid="{00000000-0005-0000-0000-000003640000}"/>
    <cellStyle name="Normal 4 3 2 7 2 3 5" xfId="15884" xr:uid="{00000000-0005-0000-0000-000004640000}"/>
    <cellStyle name="Normal 4 3 2 7 2 4" xfId="4354" xr:uid="{00000000-0005-0000-0000-000005640000}"/>
    <cellStyle name="Normal 4 3 2 7 2 4 2" xfId="37133" xr:uid="{00000000-0005-0000-0000-000006640000}"/>
    <cellStyle name="Normal 4 3 2 7 2 4 3" xfId="22291" xr:uid="{00000000-0005-0000-0000-000007640000}"/>
    <cellStyle name="Normal 4 3 2 7 2 5" xfId="8336" xr:uid="{00000000-0005-0000-0000-000008640000}"/>
    <cellStyle name="Normal 4 3 2 7 2 5 2" xfId="39682" xr:uid="{00000000-0005-0000-0000-000009640000}"/>
    <cellStyle name="Normal 4 3 2 7 2 5 3" xfId="26272" xr:uid="{00000000-0005-0000-0000-00000A640000}"/>
    <cellStyle name="Normal 4 3 2 7 2 6" xfId="18870" xr:uid="{00000000-0005-0000-0000-00000B640000}"/>
    <cellStyle name="Normal 4 3 2 7 2 7" xfId="32717" xr:uid="{00000000-0005-0000-0000-00000C640000}"/>
    <cellStyle name="Normal 4 3 2 7 2 8" xfId="14889" xr:uid="{00000000-0005-0000-0000-00000D640000}"/>
    <cellStyle name="Normal 4 3 2 7 3" xfId="1493" xr:uid="{00000000-0005-0000-0000-00000E640000}"/>
    <cellStyle name="Normal 4 3 2 7 3 2" xfId="2490" xr:uid="{00000000-0005-0000-0000-00000F640000}"/>
    <cellStyle name="Normal 4 3 2 7 3 2 2" xfId="6907" xr:uid="{00000000-0005-0000-0000-000010640000}"/>
    <cellStyle name="Normal 4 3 2 7 3 2 2 2" xfId="12940" xr:uid="{00000000-0005-0000-0000-000011640000}"/>
    <cellStyle name="Normal 4 3 2 7 3 2 2 2 2" xfId="44225" xr:uid="{00000000-0005-0000-0000-000012640000}"/>
    <cellStyle name="Normal 4 3 2 7 3 2 2 2 3" xfId="30815" xr:uid="{00000000-0005-0000-0000-000013640000}"/>
    <cellStyle name="Normal 4 3 2 7 3 2 2 3" xfId="38253" xr:uid="{00000000-0005-0000-0000-000014640000}"/>
    <cellStyle name="Normal 4 3 2 7 3 2 2 4" xfId="24843" xr:uid="{00000000-0005-0000-0000-000015640000}"/>
    <cellStyle name="Normal 4 3 2 7 3 2 3" xfId="9893" xr:uid="{00000000-0005-0000-0000-000016640000}"/>
    <cellStyle name="Normal 4 3 2 7 3 2 3 2" xfId="41239" xr:uid="{00000000-0005-0000-0000-000017640000}"/>
    <cellStyle name="Normal 4 3 2 7 3 2 3 3" xfId="27829" xr:uid="{00000000-0005-0000-0000-000018640000}"/>
    <cellStyle name="Normal 4 3 2 7 3 2 4" xfId="20427" xr:uid="{00000000-0005-0000-0000-000019640000}"/>
    <cellStyle name="Normal 4 3 2 7 3 2 5" xfId="35269" xr:uid="{00000000-0005-0000-0000-00001A640000}"/>
    <cellStyle name="Normal 4 3 2 7 3 2 6" xfId="17441" xr:uid="{00000000-0005-0000-0000-00001B640000}"/>
    <cellStyle name="Normal 4 3 2 7 3 3" xfId="5911" xr:uid="{00000000-0005-0000-0000-00001C640000}"/>
    <cellStyle name="Normal 4 3 2 7 3 3 2" xfId="11944" xr:uid="{00000000-0005-0000-0000-00001D640000}"/>
    <cellStyle name="Normal 4 3 2 7 3 3 2 2" xfId="43229" xr:uid="{00000000-0005-0000-0000-00001E640000}"/>
    <cellStyle name="Normal 4 3 2 7 3 3 2 3" xfId="29819" xr:uid="{00000000-0005-0000-0000-00001F640000}"/>
    <cellStyle name="Normal 4 3 2 7 3 3 3" xfId="23847" xr:uid="{00000000-0005-0000-0000-000020640000}"/>
    <cellStyle name="Normal 4 3 2 7 3 3 4" xfId="34273" xr:uid="{00000000-0005-0000-0000-000021640000}"/>
    <cellStyle name="Normal 4 3 2 7 3 3 5" xfId="16445" xr:uid="{00000000-0005-0000-0000-000022640000}"/>
    <cellStyle name="Normal 4 3 2 7 3 4" xfId="3920" xr:uid="{00000000-0005-0000-0000-000023640000}"/>
    <cellStyle name="Normal 4 3 2 7 3 4 2" xfId="36699" xr:uid="{00000000-0005-0000-0000-000024640000}"/>
    <cellStyle name="Normal 4 3 2 7 3 4 3" xfId="21857" xr:uid="{00000000-0005-0000-0000-000025640000}"/>
    <cellStyle name="Normal 4 3 2 7 3 5" xfId="8897" xr:uid="{00000000-0005-0000-0000-000026640000}"/>
    <cellStyle name="Normal 4 3 2 7 3 5 2" xfId="40243" xr:uid="{00000000-0005-0000-0000-000027640000}"/>
    <cellStyle name="Normal 4 3 2 7 3 5 3" xfId="26833" xr:uid="{00000000-0005-0000-0000-000028640000}"/>
    <cellStyle name="Normal 4 3 2 7 3 6" xfId="19431" xr:uid="{00000000-0005-0000-0000-000029640000}"/>
    <cellStyle name="Normal 4 3 2 7 3 7" xfId="32283" xr:uid="{00000000-0005-0000-0000-00002A640000}"/>
    <cellStyle name="Normal 4 3 2 7 3 8" xfId="14455" xr:uid="{00000000-0005-0000-0000-00002B640000}"/>
    <cellStyle name="Normal 4 3 2 7 4" xfId="1928" xr:uid="{00000000-0005-0000-0000-00002C640000}"/>
    <cellStyle name="Normal 4 3 2 7 4 2" xfId="6346" xr:uid="{00000000-0005-0000-0000-00002D640000}"/>
    <cellStyle name="Normal 4 3 2 7 4 2 2" xfId="12379" xr:uid="{00000000-0005-0000-0000-00002E640000}"/>
    <cellStyle name="Normal 4 3 2 7 4 2 2 2" xfId="43664" xr:uid="{00000000-0005-0000-0000-00002F640000}"/>
    <cellStyle name="Normal 4 3 2 7 4 2 2 3" xfId="30254" xr:uid="{00000000-0005-0000-0000-000030640000}"/>
    <cellStyle name="Normal 4 3 2 7 4 2 3" xfId="37692" xr:uid="{00000000-0005-0000-0000-000031640000}"/>
    <cellStyle name="Normal 4 3 2 7 4 2 4" xfId="24282" xr:uid="{00000000-0005-0000-0000-000032640000}"/>
    <cellStyle name="Normal 4 3 2 7 4 3" xfId="9332" xr:uid="{00000000-0005-0000-0000-000033640000}"/>
    <cellStyle name="Normal 4 3 2 7 4 3 2" xfId="40678" xr:uid="{00000000-0005-0000-0000-000034640000}"/>
    <cellStyle name="Normal 4 3 2 7 4 3 3" xfId="27268" xr:uid="{00000000-0005-0000-0000-000035640000}"/>
    <cellStyle name="Normal 4 3 2 7 4 4" xfId="19866" xr:uid="{00000000-0005-0000-0000-000036640000}"/>
    <cellStyle name="Normal 4 3 2 7 4 5" xfId="34708" xr:uid="{00000000-0005-0000-0000-000037640000}"/>
    <cellStyle name="Normal 4 3 2 7 4 6" xfId="16880" xr:uid="{00000000-0005-0000-0000-000038640000}"/>
    <cellStyle name="Normal 4 3 2 7 5" xfId="4915" xr:uid="{00000000-0005-0000-0000-000039640000}"/>
    <cellStyle name="Normal 4 3 2 7 5 2" xfId="10950" xr:uid="{00000000-0005-0000-0000-00003A640000}"/>
    <cellStyle name="Normal 4 3 2 7 5 2 2" xfId="42235" xr:uid="{00000000-0005-0000-0000-00003B640000}"/>
    <cellStyle name="Normal 4 3 2 7 5 2 3" xfId="28825" xr:uid="{00000000-0005-0000-0000-00003C640000}"/>
    <cellStyle name="Normal 4 3 2 7 5 3" xfId="22852" xr:uid="{00000000-0005-0000-0000-00003D640000}"/>
    <cellStyle name="Normal 4 3 2 7 5 4" xfId="33278" xr:uid="{00000000-0005-0000-0000-00003E640000}"/>
    <cellStyle name="Normal 4 3 2 7 5 5" xfId="15450" xr:uid="{00000000-0005-0000-0000-00003F640000}"/>
    <cellStyle name="Normal 4 3 2 7 6" xfId="3359" xr:uid="{00000000-0005-0000-0000-000040640000}"/>
    <cellStyle name="Normal 4 3 2 7 6 2" xfId="36138" xr:uid="{00000000-0005-0000-0000-000041640000}"/>
    <cellStyle name="Normal 4 3 2 7 6 3" xfId="21296" xr:uid="{00000000-0005-0000-0000-000042640000}"/>
    <cellStyle name="Normal 4 3 2 7 7" xfId="7902" xr:uid="{00000000-0005-0000-0000-000043640000}"/>
    <cellStyle name="Normal 4 3 2 7 7 2" xfId="39248" xr:uid="{00000000-0005-0000-0000-000044640000}"/>
    <cellStyle name="Normal 4 3 2 7 7 3" xfId="25838" xr:uid="{00000000-0005-0000-0000-000045640000}"/>
    <cellStyle name="Normal 4 3 2 7 8" xfId="18436" xr:uid="{00000000-0005-0000-0000-000046640000}"/>
    <cellStyle name="Normal 4 3 2 7 9" xfId="31722" xr:uid="{00000000-0005-0000-0000-000047640000}"/>
    <cellStyle name="Normal 4 3 2 8" xfId="562" xr:uid="{00000000-0005-0000-0000-000048640000}"/>
    <cellStyle name="Normal 4 3 2 8 10" xfId="14002" xr:uid="{00000000-0005-0000-0000-000049640000}"/>
    <cellStyle name="Normal 4 3 2 8 2" xfId="996" xr:uid="{00000000-0005-0000-0000-00004A640000}"/>
    <cellStyle name="Normal 4 3 2 8 2 2" xfId="3032" xr:uid="{00000000-0005-0000-0000-00004B640000}"/>
    <cellStyle name="Normal 4 3 2 8 2 2 2" xfId="7449" xr:uid="{00000000-0005-0000-0000-00004C640000}"/>
    <cellStyle name="Normal 4 3 2 8 2 2 2 2" xfId="13482" xr:uid="{00000000-0005-0000-0000-00004D640000}"/>
    <cellStyle name="Normal 4 3 2 8 2 2 2 2 2" xfId="44767" xr:uid="{00000000-0005-0000-0000-00004E640000}"/>
    <cellStyle name="Normal 4 3 2 8 2 2 2 2 3" xfId="31357" xr:uid="{00000000-0005-0000-0000-00004F640000}"/>
    <cellStyle name="Normal 4 3 2 8 2 2 2 3" xfId="38795" xr:uid="{00000000-0005-0000-0000-000050640000}"/>
    <cellStyle name="Normal 4 3 2 8 2 2 2 4" xfId="25385" xr:uid="{00000000-0005-0000-0000-000051640000}"/>
    <cellStyle name="Normal 4 3 2 8 2 2 3" xfId="10435" xr:uid="{00000000-0005-0000-0000-000052640000}"/>
    <cellStyle name="Normal 4 3 2 8 2 2 3 2" xfId="41781" xr:uid="{00000000-0005-0000-0000-000053640000}"/>
    <cellStyle name="Normal 4 3 2 8 2 2 3 3" xfId="28371" xr:uid="{00000000-0005-0000-0000-000054640000}"/>
    <cellStyle name="Normal 4 3 2 8 2 2 4" xfId="20969" xr:uid="{00000000-0005-0000-0000-000055640000}"/>
    <cellStyle name="Normal 4 3 2 8 2 2 5" xfId="35811" xr:uid="{00000000-0005-0000-0000-000056640000}"/>
    <cellStyle name="Normal 4 3 2 8 2 2 6" xfId="17983" xr:uid="{00000000-0005-0000-0000-000057640000}"/>
    <cellStyle name="Normal 4 3 2 8 2 3" xfId="5457" xr:uid="{00000000-0005-0000-0000-000058640000}"/>
    <cellStyle name="Normal 4 3 2 8 2 3 2" xfId="11491" xr:uid="{00000000-0005-0000-0000-000059640000}"/>
    <cellStyle name="Normal 4 3 2 8 2 3 2 2" xfId="42776" xr:uid="{00000000-0005-0000-0000-00005A640000}"/>
    <cellStyle name="Normal 4 3 2 8 2 3 2 3" xfId="29366" xr:uid="{00000000-0005-0000-0000-00005B640000}"/>
    <cellStyle name="Normal 4 3 2 8 2 3 3" xfId="23394" xr:uid="{00000000-0005-0000-0000-00005C640000}"/>
    <cellStyle name="Normal 4 3 2 8 2 3 4" xfId="33820" xr:uid="{00000000-0005-0000-0000-00005D640000}"/>
    <cellStyle name="Normal 4 3 2 8 2 3 5" xfId="15992" xr:uid="{00000000-0005-0000-0000-00005E640000}"/>
    <cellStyle name="Normal 4 3 2 8 2 4" xfId="4462" xr:uid="{00000000-0005-0000-0000-00005F640000}"/>
    <cellStyle name="Normal 4 3 2 8 2 4 2" xfId="37241" xr:uid="{00000000-0005-0000-0000-000060640000}"/>
    <cellStyle name="Normal 4 3 2 8 2 4 3" xfId="22399" xr:uid="{00000000-0005-0000-0000-000061640000}"/>
    <cellStyle name="Normal 4 3 2 8 2 5" xfId="8444" xr:uid="{00000000-0005-0000-0000-000062640000}"/>
    <cellStyle name="Normal 4 3 2 8 2 5 2" xfId="39790" xr:uid="{00000000-0005-0000-0000-000063640000}"/>
    <cellStyle name="Normal 4 3 2 8 2 5 3" xfId="26380" xr:uid="{00000000-0005-0000-0000-000064640000}"/>
    <cellStyle name="Normal 4 3 2 8 2 6" xfId="18978" xr:uid="{00000000-0005-0000-0000-000065640000}"/>
    <cellStyle name="Normal 4 3 2 8 2 7" xfId="32825" xr:uid="{00000000-0005-0000-0000-000066640000}"/>
    <cellStyle name="Normal 4 3 2 8 2 8" xfId="14997" xr:uid="{00000000-0005-0000-0000-000067640000}"/>
    <cellStyle name="Normal 4 3 2 8 3" xfId="1601" xr:uid="{00000000-0005-0000-0000-000068640000}"/>
    <cellStyle name="Normal 4 3 2 8 3 2" xfId="2598" xr:uid="{00000000-0005-0000-0000-000069640000}"/>
    <cellStyle name="Normal 4 3 2 8 3 2 2" xfId="7015" xr:uid="{00000000-0005-0000-0000-00006A640000}"/>
    <cellStyle name="Normal 4 3 2 8 3 2 2 2" xfId="13048" xr:uid="{00000000-0005-0000-0000-00006B640000}"/>
    <cellStyle name="Normal 4 3 2 8 3 2 2 2 2" xfId="44333" xr:uid="{00000000-0005-0000-0000-00006C640000}"/>
    <cellStyle name="Normal 4 3 2 8 3 2 2 2 3" xfId="30923" xr:uid="{00000000-0005-0000-0000-00006D640000}"/>
    <cellStyle name="Normal 4 3 2 8 3 2 2 3" xfId="38361" xr:uid="{00000000-0005-0000-0000-00006E640000}"/>
    <cellStyle name="Normal 4 3 2 8 3 2 2 4" xfId="24951" xr:uid="{00000000-0005-0000-0000-00006F640000}"/>
    <cellStyle name="Normal 4 3 2 8 3 2 3" xfId="10001" xr:uid="{00000000-0005-0000-0000-000070640000}"/>
    <cellStyle name="Normal 4 3 2 8 3 2 3 2" xfId="41347" xr:uid="{00000000-0005-0000-0000-000071640000}"/>
    <cellStyle name="Normal 4 3 2 8 3 2 3 3" xfId="27937" xr:uid="{00000000-0005-0000-0000-000072640000}"/>
    <cellStyle name="Normal 4 3 2 8 3 2 4" xfId="20535" xr:uid="{00000000-0005-0000-0000-000073640000}"/>
    <cellStyle name="Normal 4 3 2 8 3 2 5" xfId="35377" xr:uid="{00000000-0005-0000-0000-000074640000}"/>
    <cellStyle name="Normal 4 3 2 8 3 2 6" xfId="17549" xr:uid="{00000000-0005-0000-0000-000075640000}"/>
    <cellStyle name="Normal 4 3 2 8 3 3" xfId="6019" xr:uid="{00000000-0005-0000-0000-000076640000}"/>
    <cellStyle name="Normal 4 3 2 8 3 3 2" xfId="12052" xr:uid="{00000000-0005-0000-0000-000077640000}"/>
    <cellStyle name="Normal 4 3 2 8 3 3 2 2" xfId="43337" xr:uid="{00000000-0005-0000-0000-000078640000}"/>
    <cellStyle name="Normal 4 3 2 8 3 3 2 3" xfId="29927" xr:uid="{00000000-0005-0000-0000-000079640000}"/>
    <cellStyle name="Normal 4 3 2 8 3 3 3" xfId="23955" xr:uid="{00000000-0005-0000-0000-00007A640000}"/>
    <cellStyle name="Normal 4 3 2 8 3 3 4" xfId="34381" xr:uid="{00000000-0005-0000-0000-00007B640000}"/>
    <cellStyle name="Normal 4 3 2 8 3 3 5" xfId="16553" xr:uid="{00000000-0005-0000-0000-00007C640000}"/>
    <cellStyle name="Normal 4 3 2 8 3 4" xfId="4028" xr:uid="{00000000-0005-0000-0000-00007D640000}"/>
    <cellStyle name="Normal 4 3 2 8 3 4 2" xfId="36807" xr:uid="{00000000-0005-0000-0000-00007E640000}"/>
    <cellStyle name="Normal 4 3 2 8 3 4 3" xfId="21965" xr:uid="{00000000-0005-0000-0000-00007F640000}"/>
    <cellStyle name="Normal 4 3 2 8 3 5" xfId="9005" xr:uid="{00000000-0005-0000-0000-000080640000}"/>
    <cellStyle name="Normal 4 3 2 8 3 5 2" xfId="40351" xr:uid="{00000000-0005-0000-0000-000081640000}"/>
    <cellStyle name="Normal 4 3 2 8 3 5 3" xfId="26941" xr:uid="{00000000-0005-0000-0000-000082640000}"/>
    <cellStyle name="Normal 4 3 2 8 3 6" xfId="19539" xr:uid="{00000000-0005-0000-0000-000083640000}"/>
    <cellStyle name="Normal 4 3 2 8 3 7" xfId="32391" xr:uid="{00000000-0005-0000-0000-000084640000}"/>
    <cellStyle name="Normal 4 3 2 8 3 8" xfId="14563" xr:uid="{00000000-0005-0000-0000-000085640000}"/>
    <cellStyle name="Normal 4 3 2 8 4" xfId="2036" xr:uid="{00000000-0005-0000-0000-000086640000}"/>
    <cellStyle name="Normal 4 3 2 8 4 2" xfId="6454" xr:uid="{00000000-0005-0000-0000-000087640000}"/>
    <cellStyle name="Normal 4 3 2 8 4 2 2" xfId="12487" xr:uid="{00000000-0005-0000-0000-000088640000}"/>
    <cellStyle name="Normal 4 3 2 8 4 2 2 2" xfId="43772" xr:uid="{00000000-0005-0000-0000-000089640000}"/>
    <cellStyle name="Normal 4 3 2 8 4 2 2 3" xfId="30362" xr:uid="{00000000-0005-0000-0000-00008A640000}"/>
    <cellStyle name="Normal 4 3 2 8 4 2 3" xfId="37800" xr:uid="{00000000-0005-0000-0000-00008B640000}"/>
    <cellStyle name="Normal 4 3 2 8 4 2 4" xfId="24390" xr:uid="{00000000-0005-0000-0000-00008C640000}"/>
    <cellStyle name="Normal 4 3 2 8 4 3" xfId="9440" xr:uid="{00000000-0005-0000-0000-00008D640000}"/>
    <cellStyle name="Normal 4 3 2 8 4 3 2" xfId="40786" xr:uid="{00000000-0005-0000-0000-00008E640000}"/>
    <cellStyle name="Normal 4 3 2 8 4 3 3" xfId="27376" xr:uid="{00000000-0005-0000-0000-00008F640000}"/>
    <cellStyle name="Normal 4 3 2 8 4 4" xfId="19974" xr:uid="{00000000-0005-0000-0000-000090640000}"/>
    <cellStyle name="Normal 4 3 2 8 4 5" xfId="34816" xr:uid="{00000000-0005-0000-0000-000091640000}"/>
    <cellStyle name="Normal 4 3 2 8 4 6" xfId="16988" xr:uid="{00000000-0005-0000-0000-000092640000}"/>
    <cellStyle name="Normal 4 3 2 8 5" xfId="5023" xr:uid="{00000000-0005-0000-0000-000093640000}"/>
    <cellStyle name="Normal 4 3 2 8 5 2" xfId="11058" xr:uid="{00000000-0005-0000-0000-000094640000}"/>
    <cellStyle name="Normal 4 3 2 8 5 2 2" xfId="42343" xr:uid="{00000000-0005-0000-0000-000095640000}"/>
    <cellStyle name="Normal 4 3 2 8 5 2 3" xfId="28933" xr:uid="{00000000-0005-0000-0000-000096640000}"/>
    <cellStyle name="Normal 4 3 2 8 5 3" xfId="22960" xr:uid="{00000000-0005-0000-0000-000097640000}"/>
    <cellStyle name="Normal 4 3 2 8 5 4" xfId="33386" xr:uid="{00000000-0005-0000-0000-000098640000}"/>
    <cellStyle name="Normal 4 3 2 8 5 5" xfId="15558" xr:uid="{00000000-0005-0000-0000-000099640000}"/>
    <cellStyle name="Normal 4 3 2 8 6" xfId="3467" xr:uid="{00000000-0005-0000-0000-00009A640000}"/>
    <cellStyle name="Normal 4 3 2 8 6 2" xfId="36246" xr:uid="{00000000-0005-0000-0000-00009B640000}"/>
    <cellStyle name="Normal 4 3 2 8 6 3" xfId="21404" xr:uid="{00000000-0005-0000-0000-00009C640000}"/>
    <cellStyle name="Normal 4 3 2 8 7" xfId="8010" xr:uid="{00000000-0005-0000-0000-00009D640000}"/>
    <cellStyle name="Normal 4 3 2 8 7 2" xfId="39356" xr:uid="{00000000-0005-0000-0000-00009E640000}"/>
    <cellStyle name="Normal 4 3 2 8 7 3" xfId="25946" xr:uid="{00000000-0005-0000-0000-00009F640000}"/>
    <cellStyle name="Normal 4 3 2 8 8" xfId="18544" xr:uid="{00000000-0005-0000-0000-0000A0640000}"/>
    <cellStyle name="Normal 4 3 2 8 9" xfId="31830" xr:uid="{00000000-0005-0000-0000-0000A1640000}"/>
    <cellStyle name="Normal 4 3 2 9" xfId="232" xr:uid="{00000000-0005-0000-0000-0000A2640000}"/>
    <cellStyle name="Normal 4 3 2 9 2" xfId="1287" xr:uid="{00000000-0005-0000-0000-0000A3640000}"/>
    <cellStyle name="Normal 4 3 2 9 2 2" xfId="5705" xr:uid="{00000000-0005-0000-0000-0000A4640000}"/>
    <cellStyle name="Normal 4 3 2 9 2 2 2" xfId="11738" xr:uid="{00000000-0005-0000-0000-0000A5640000}"/>
    <cellStyle name="Normal 4 3 2 9 2 2 2 2" xfId="43023" xr:uid="{00000000-0005-0000-0000-0000A6640000}"/>
    <cellStyle name="Normal 4 3 2 9 2 2 2 3" xfId="29613" xr:uid="{00000000-0005-0000-0000-0000A7640000}"/>
    <cellStyle name="Normal 4 3 2 9 2 2 3" xfId="37362" xr:uid="{00000000-0005-0000-0000-0000A8640000}"/>
    <cellStyle name="Normal 4 3 2 9 2 2 4" xfId="23641" xr:uid="{00000000-0005-0000-0000-0000A9640000}"/>
    <cellStyle name="Normal 4 3 2 9 2 3" xfId="8691" xr:uid="{00000000-0005-0000-0000-0000AA640000}"/>
    <cellStyle name="Normal 4 3 2 9 2 3 2" xfId="40037" xr:uid="{00000000-0005-0000-0000-0000AB640000}"/>
    <cellStyle name="Normal 4 3 2 9 2 3 3" xfId="26627" xr:uid="{00000000-0005-0000-0000-0000AC640000}"/>
    <cellStyle name="Normal 4 3 2 9 2 4" xfId="19225" xr:uid="{00000000-0005-0000-0000-0000AD640000}"/>
    <cellStyle name="Normal 4 3 2 9 2 5" xfId="34067" xr:uid="{00000000-0005-0000-0000-0000AE640000}"/>
    <cellStyle name="Normal 4 3 2 9 2 6" xfId="16239" xr:uid="{00000000-0005-0000-0000-0000AF640000}"/>
    <cellStyle name="Normal 4 3 2 9 3" xfId="2284" xr:uid="{00000000-0005-0000-0000-0000B0640000}"/>
    <cellStyle name="Normal 4 3 2 9 3 2" xfId="6701" xr:uid="{00000000-0005-0000-0000-0000B1640000}"/>
    <cellStyle name="Normal 4 3 2 9 3 2 2" xfId="12734" xr:uid="{00000000-0005-0000-0000-0000B2640000}"/>
    <cellStyle name="Normal 4 3 2 9 3 2 2 2" xfId="44019" xr:uid="{00000000-0005-0000-0000-0000B3640000}"/>
    <cellStyle name="Normal 4 3 2 9 3 2 2 3" xfId="30609" xr:uid="{00000000-0005-0000-0000-0000B4640000}"/>
    <cellStyle name="Normal 4 3 2 9 3 2 3" xfId="38047" xr:uid="{00000000-0005-0000-0000-0000B5640000}"/>
    <cellStyle name="Normal 4 3 2 9 3 2 4" xfId="24637" xr:uid="{00000000-0005-0000-0000-0000B6640000}"/>
    <cellStyle name="Normal 4 3 2 9 3 3" xfId="9687" xr:uid="{00000000-0005-0000-0000-0000B7640000}"/>
    <cellStyle name="Normal 4 3 2 9 3 3 2" xfId="41033" xr:uid="{00000000-0005-0000-0000-0000B8640000}"/>
    <cellStyle name="Normal 4 3 2 9 3 3 3" xfId="27623" xr:uid="{00000000-0005-0000-0000-0000B9640000}"/>
    <cellStyle name="Normal 4 3 2 9 3 4" xfId="20221" xr:uid="{00000000-0005-0000-0000-0000BA640000}"/>
    <cellStyle name="Normal 4 3 2 9 3 5" xfId="35063" xr:uid="{00000000-0005-0000-0000-0000BB640000}"/>
    <cellStyle name="Normal 4 3 2 9 3 6" xfId="17235" xr:uid="{00000000-0005-0000-0000-0000BC640000}"/>
    <cellStyle name="Normal 4 3 2 9 4" xfId="4709" xr:uid="{00000000-0005-0000-0000-0000BD640000}"/>
    <cellStyle name="Normal 4 3 2 9 4 2" xfId="10743" xr:uid="{00000000-0005-0000-0000-0000BE640000}"/>
    <cellStyle name="Normal 4 3 2 9 4 2 2" xfId="42030" xr:uid="{00000000-0005-0000-0000-0000BF640000}"/>
    <cellStyle name="Normal 4 3 2 9 4 2 3" xfId="28620" xr:uid="{00000000-0005-0000-0000-0000C0640000}"/>
    <cellStyle name="Normal 4 3 2 9 4 3" xfId="22646" xr:uid="{00000000-0005-0000-0000-0000C1640000}"/>
    <cellStyle name="Normal 4 3 2 9 4 4" xfId="33072" xr:uid="{00000000-0005-0000-0000-0000C2640000}"/>
    <cellStyle name="Normal 4 3 2 9 4 5" xfId="15244" xr:uid="{00000000-0005-0000-0000-0000C3640000}"/>
    <cellStyle name="Normal 4 3 2 9 5" xfId="3714" xr:uid="{00000000-0005-0000-0000-0000C4640000}"/>
    <cellStyle name="Normal 4 3 2 9 5 2" xfId="36493" xr:uid="{00000000-0005-0000-0000-0000C5640000}"/>
    <cellStyle name="Normal 4 3 2 9 5 3" xfId="21651" xr:uid="{00000000-0005-0000-0000-0000C6640000}"/>
    <cellStyle name="Normal 4 3 2 9 6" xfId="7696" xr:uid="{00000000-0005-0000-0000-0000C7640000}"/>
    <cellStyle name="Normal 4 3 2 9 6 2" xfId="39042" xr:uid="{00000000-0005-0000-0000-0000C8640000}"/>
    <cellStyle name="Normal 4 3 2 9 6 3" xfId="25632" xr:uid="{00000000-0005-0000-0000-0000C9640000}"/>
    <cellStyle name="Normal 4 3 2 9 7" xfId="18230" xr:uid="{00000000-0005-0000-0000-0000CA640000}"/>
    <cellStyle name="Normal 4 3 2 9 8" xfId="32077" xr:uid="{00000000-0005-0000-0000-0000CB640000}"/>
    <cellStyle name="Normal 4 3 2 9 9" xfId="14249" xr:uid="{00000000-0005-0000-0000-0000CC640000}"/>
    <cellStyle name="Normal 4 3 20" xfId="13680" xr:uid="{00000000-0005-0000-0000-0000CD640000}"/>
    <cellStyle name="Normal 4 3 3" xfId="118" xr:uid="{00000000-0005-0000-0000-0000CE640000}"/>
    <cellStyle name="Normal 4 3 3 10" xfId="1173" xr:uid="{00000000-0005-0000-0000-0000CF640000}"/>
    <cellStyle name="Normal 4 3 3 10 2" xfId="2170" xr:uid="{00000000-0005-0000-0000-0000D0640000}"/>
    <cellStyle name="Normal 4 3 3 10 2 2" xfId="6587" xr:uid="{00000000-0005-0000-0000-0000D1640000}"/>
    <cellStyle name="Normal 4 3 3 10 2 2 2" xfId="12620" xr:uid="{00000000-0005-0000-0000-0000D2640000}"/>
    <cellStyle name="Normal 4 3 3 10 2 2 2 2" xfId="43905" xr:uid="{00000000-0005-0000-0000-0000D3640000}"/>
    <cellStyle name="Normal 4 3 3 10 2 2 2 3" xfId="30495" xr:uid="{00000000-0005-0000-0000-0000D4640000}"/>
    <cellStyle name="Normal 4 3 3 10 2 2 3" xfId="37933" xr:uid="{00000000-0005-0000-0000-0000D5640000}"/>
    <cellStyle name="Normal 4 3 3 10 2 2 4" xfId="24523" xr:uid="{00000000-0005-0000-0000-0000D6640000}"/>
    <cellStyle name="Normal 4 3 3 10 2 3" xfId="9573" xr:uid="{00000000-0005-0000-0000-0000D7640000}"/>
    <cellStyle name="Normal 4 3 3 10 2 3 2" xfId="40919" xr:uid="{00000000-0005-0000-0000-0000D8640000}"/>
    <cellStyle name="Normal 4 3 3 10 2 3 3" xfId="27509" xr:uid="{00000000-0005-0000-0000-0000D9640000}"/>
    <cellStyle name="Normal 4 3 3 10 2 4" xfId="20107" xr:uid="{00000000-0005-0000-0000-0000DA640000}"/>
    <cellStyle name="Normal 4 3 3 10 2 5" xfId="34949" xr:uid="{00000000-0005-0000-0000-0000DB640000}"/>
    <cellStyle name="Normal 4 3 3 10 2 6" xfId="17121" xr:uid="{00000000-0005-0000-0000-0000DC640000}"/>
    <cellStyle name="Normal 4 3 3 10 3" xfId="5591" xr:uid="{00000000-0005-0000-0000-0000DD640000}"/>
    <cellStyle name="Normal 4 3 3 10 3 2" xfId="11624" xr:uid="{00000000-0005-0000-0000-0000DE640000}"/>
    <cellStyle name="Normal 4 3 3 10 3 2 2" xfId="42909" xr:uid="{00000000-0005-0000-0000-0000DF640000}"/>
    <cellStyle name="Normal 4 3 3 10 3 2 3" xfId="29499" xr:uid="{00000000-0005-0000-0000-0000E0640000}"/>
    <cellStyle name="Normal 4 3 3 10 3 3" xfId="23527" xr:uid="{00000000-0005-0000-0000-0000E1640000}"/>
    <cellStyle name="Normal 4 3 3 10 3 4" xfId="33953" xr:uid="{00000000-0005-0000-0000-0000E2640000}"/>
    <cellStyle name="Normal 4 3 3 10 3 5" xfId="16125" xr:uid="{00000000-0005-0000-0000-0000E3640000}"/>
    <cellStyle name="Normal 4 3 3 10 4" xfId="3600" xr:uid="{00000000-0005-0000-0000-0000E4640000}"/>
    <cellStyle name="Normal 4 3 3 10 4 2" xfId="36379" xr:uid="{00000000-0005-0000-0000-0000E5640000}"/>
    <cellStyle name="Normal 4 3 3 10 4 3" xfId="21537" xr:uid="{00000000-0005-0000-0000-0000E6640000}"/>
    <cellStyle name="Normal 4 3 3 10 5" xfId="8577" xr:uid="{00000000-0005-0000-0000-0000E7640000}"/>
    <cellStyle name="Normal 4 3 3 10 5 2" xfId="39923" xr:uid="{00000000-0005-0000-0000-0000E8640000}"/>
    <cellStyle name="Normal 4 3 3 10 5 3" xfId="26513" xr:uid="{00000000-0005-0000-0000-0000E9640000}"/>
    <cellStyle name="Normal 4 3 3 10 6" xfId="19111" xr:uid="{00000000-0005-0000-0000-0000EA640000}"/>
    <cellStyle name="Normal 4 3 3 10 7" xfId="31963" xr:uid="{00000000-0005-0000-0000-0000EB640000}"/>
    <cellStyle name="Normal 4 3 3 10 8" xfId="14135" xr:uid="{00000000-0005-0000-0000-0000EC640000}"/>
    <cellStyle name="Normal 4 3 3 11" xfId="1728" xr:uid="{00000000-0005-0000-0000-0000ED640000}"/>
    <cellStyle name="Normal 4 3 3 11 2" xfId="6146" xr:uid="{00000000-0005-0000-0000-0000EE640000}"/>
    <cellStyle name="Normal 4 3 3 11 2 2" xfId="12179" xr:uid="{00000000-0005-0000-0000-0000EF640000}"/>
    <cellStyle name="Normal 4 3 3 11 2 2 2" xfId="43464" xr:uid="{00000000-0005-0000-0000-0000F0640000}"/>
    <cellStyle name="Normal 4 3 3 11 2 2 3" xfId="30054" xr:uid="{00000000-0005-0000-0000-0000F1640000}"/>
    <cellStyle name="Normal 4 3 3 11 2 3" xfId="37492" xr:uid="{00000000-0005-0000-0000-0000F2640000}"/>
    <cellStyle name="Normal 4 3 3 11 2 4" xfId="24082" xr:uid="{00000000-0005-0000-0000-0000F3640000}"/>
    <cellStyle name="Normal 4 3 3 11 3" xfId="9132" xr:uid="{00000000-0005-0000-0000-0000F4640000}"/>
    <cellStyle name="Normal 4 3 3 11 3 2" xfId="40478" xr:uid="{00000000-0005-0000-0000-0000F5640000}"/>
    <cellStyle name="Normal 4 3 3 11 3 3" xfId="27068" xr:uid="{00000000-0005-0000-0000-0000F6640000}"/>
    <cellStyle name="Normal 4 3 3 11 4" xfId="19666" xr:uid="{00000000-0005-0000-0000-0000F7640000}"/>
    <cellStyle name="Normal 4 3 3 11 5" xfId="34508" xr:uid="{00000000-0005-0000-0000-0000F8640000}"/>
    <cellStyle name="Normal 4 3 3 11 6" xfId="16680" xr:uid="{00000000-0005-0000-0000-0000F9640000}"/>
    <cellStyle name="Normal 4 3 3 12" xfId="4595" xr:uid="{00000000-0005-0000-0000-0000FA640000}"/>
    <cellStyle name="Normal 4 3 3 12 2" xfId="10629" xr:uid="{00000000-0005-0000-0000-0000FB640000}"/>
    <cellStyle name="Normal 4 3 3 12 2 2" xfId="41916" xr:uid="{00000000-0005-0000-0000-0000FC640000}"/>
    <cellStyle name="Normal 4 3 3 12 2 3" xfId="28506" xr:uid="{00000000-0005-0000-0000-0000FD640000}"/>
    <cellStyle name="Normal 4 3 3 12 3" xfId="22532" xr:uid="{00000000-0005-0000-0000-0000FE640000}"/>
    <cellStyle name="Normal 4 3 3 12 4" xfId="32958" xr:uid="{00000000-0005-0000-0000-0000FF640000}"/>
    <cellStyle name="Normal 4 3 3 12 5" xfId="15130" xr:uid="{00000000-0005-0000-0000-000000650000}"/>
    <cellStyle name="Normal 4 3 3 13" xfId="3159" xr:uid="{00000000-0005-0000-0000-000001650000}"/>
    <cellStyle name="Normal 4 3 3 13 2" xfId="35938" xr:uid="{00000000-0005-0000-0000-000002650000}"/>
    <cellStyle name="Normal 4 3 3 13 3" xfId="21096" xr:uid="{00000000-0005-0000-0000-000003650000}"/>
    <cellStyle name="Normal 4 3 3 14" xfId="7582" xr:uid="{00000000-0005-0000-0000-000004650000}"/>
    <cellStyle name="Normal 4 3 3 14 2" xfId="38928" xr:uid="{00000000-0005-0000-0000-000005650000}"/>
    <cellStyle name="Normal 4 3 3 14 3" xfId="25518" xr:uid="{00000000-0005-0000-0000-000006650000}"/>
    <cellStyle name="Normal 4 3 3 15" xfId="18116" xr:uid="{00000000-0005-0000-0000-000007650000}"/>
    <cellStyle name="Normal 4 3 3 16" xfId="31522" xr:uid="{00000000-0005-0000-0000-000008650000}"/>
    <cellStyle name="Normal 4 3 3 17" xfId="13694" xr:uid="{00000000-0005-0000-0000-000009650000}"/>
    <cellStyle name="Normal 4 3 3 2" xfId="172" xr:uid="{00000000-0005-0000-0000-00000A650000}"/>
    <cellStyle name="Normal 4 3 3 2 10" xfId="3195" xr:uid="{00000000-0005-0000-0000-00000B650000}"/>
    <cellStyle name="Normal 4 3 3 2 10 2" xfId="35974" xr:uid="{00000000-0005-0000-0000-00000C650000}"/>
    <cellStyle name="Normal 4 3 3 2 10 3" xfId="21132" xr:uid="{00000000-0005-0000-0000-00000D650000}"/>
    <cellStyle name="Normal 4 3 3 2 11" xfId="7636" xr:uid="{00000000-0005-0000-0000-00000E650000}"/>
    <cellStyle name="Normal 4 3 3 2 11 2" xfId="38982" xr:uid="{00000000-0005-0000-0000-00000F650000}"/>
    <cellStyle name="Normal 4 3 3 2 11 3" xfId="25572" xr:uid="{00000000-0005-0000-0000-000010650000}"/>
    <cellStyle name="Normal 4 3 3 2 12" xfId="18170" xr:uid="{00000000-0005-0000-0000-000011650000}"/>
    <cellStyle name="Normal 4 3 3 2 13" xfId="31558" xr:uid="{00000000-0005-0000-0000-000012650000}"/>
    <cellStyle name="Normal 4 3 3 2 14" xfId="13730" xr:uid="{00000000-0005-0000-0000-000013650000}"/>
    <cellStyle name="Normal 4 3 3 2 2" xfId="394" xr:uid="{00000000-0005-0000-0000-000014650000}"/>
    <cellStyle name="Normal 4 3 3 2 2 10" xfId="13834" xr:uid="{00000000-0005-0000-0000-000015650000}"/>
    <cellStyle name="Normal 4 3 3 2 2 2" xfId="828" xr:uid="{00000000-0005-0000-0000-000016650000}"/>
    <cellStyle name="Normal 4 3 3 2 2 2 2" xfId="2864" xr:uid="{00000000-0005-0000-0000-000017650000}"/>
    <cellStyle name="Normal 4 3 3 2 2 2 2 2" xfId="7281" xr:uid="{00000000-0005-0000-0000-000018650000}"/>
    <cellStyle name="Normal 4 3 3 2 2 2 2 2 2" xfId="13314" xr:uid="{00000000-0005-0000-0000-000019650000}"/>
    <cellStyle name="Normal 4 3 3 2 2 2 2 2 2 2" xfId="44599" xr:uid="{00000000-0005-0000-0000-00001A650000}"/>
    <cellStyle name="Normal 4 3 3 2 2 2 2 2 2 3" xfId="31189" xr:uid="{00000000-0005-0000-0000-00001B650000}"/>
    <cellStyle name="Normal 4 3 3 2 2 2 2 2 3" xfId="38627" xr:uid="{00000000-0005-0000-0000-00001C650000}"/>
    <cellStyle name="Normal 4 3 3 2 2 2 2 2 4" xfId="25217" xr:uid="{00000000-0005-0000-0000-00001D650000}"/>
    <cellStyle name="Normal 4 3 3 2 2 2 2 3" xfId="10267" xr:uid="{00000000-0005-0000-0000-00001E650000}"/>
    <cellStyle name="Normal 4 3 3 2 2 2 2 3 2" xfId="41613" xr:uid="{00000000-0005-0000-0000-00001F650000}"/>
    <cellStyle name="Normal 4 3 3 2 2 2 2 3 3" xfId="28203" xr:uid="{00000000-0005-0000-0000-000020650000}"/>
    <cellStyle name="Normal 4 3 3 2 2 2 2 4" xfId="20801" xr:uid="{00000000-0005-0000-0000-000021650000}"/>
    <cellStyle name="Normal 4 3 3 2 2 2 2 5" xfId="35643" xr:uid="{00000000-0005-0000-0000-000022650000}"/>
    <cellStyle name="Normal 4 3 3 2 2 2 2 6" xfId="17815" xr:uid="{00000000-0005-0000-0000-000023650000}"/>
    <cellStyle name="Normal 4 3 3 2 2 2 3" xfId="5289" xr:uid="{00000000-0005-0000-0000-000024650000}"/>
    <cellStyle name="Normal 4 3 3 2 2 2 3 2" xfId="11323" xr:uid="{00000000-0005-0000-0000-000025650000}"/>
    <cellStyle name="Normal 4 3 3 2 2 2 3 2 2" xfId="42608" xr:uid="{00000000-0005-0000-0000-000026650000}"/>
    <cellStyle name="Normal 4 3 3 2 2 2 3 2 3" xfId="29198" xr:uid="{00000000-0005-0000-0000-000027650000}"/>
    <cellStyle name="Normal 4 3 3 2 2 2 3 3" xfId="23226" xr:uid="{00000000-0005-0000-0000-000028650000}"/>
    <cellStyle name="Normal 4 3 3 2 2 2 3 4" xfId="33652" xr:uid="{00000000-0005-0000-0000-000029650000}"/>
    <cellStyle name="Normal 4 3 3 2 2 2 3 5" xfId="15824" xr:uid="{00000000-0005-0000-0000-00002A650000}"/>
    <cellStyle name="Normal 4 3 3 2 2 2 4" xfId="4294" xr:uid="{00000000-0005-0000-0000-00002B650000}"/>
    <cellStyle name="Normal 4 3 3 2 2 2 4 2" xfId="37073" xr:uid="{00000000-0005-0000-0000-00002C650000}"/>
    <cellStyle name="Normal 4 3 3 2 2 2 4 3" xfId="22231" xr:uid="{00000000-0005-0000-0000-00002D650000}"/>
    <cellStyle name="Normal 4 3 3 2 2 2 5" xfId="8276" xr:uid="{00000000-0005-0000-0000-00002E650000}"/>
    <cellStyle name="Normal 4 3 3 2 2 2 5 2" xfId="39622" xr:uid="{00000000-0005-0000-0000-00002F650000}"/>
    <cellStyle name="Normal 4 3 3 2 2 2 5 3" xfId="26212" xr:uid="{00000000-0005-0000-0000-000030650000}"/>
    <cellStyle name="Normal 4 3 3 2 2 2 6" xfId="18810" xr:uid="{00000000-0005-0000-0000-000031650000}"/>
    <cellStyle name="Normal 4 3 3 2 2 2 7" xfId="32657" xr:uid="{00000000-0005-0000-0000-000032650000}"/>
    <cellStyle name="Normal 4 3 3 2 2 2 8" xfId="14829" xr:uid="{00000000-0005-0000-0000-000033650000}"/>
    <cellStyle name="Normal 4 3 3 2 2 3" xfId="1433" xr:uid="{00000000-0005-0000-0000-000034650000}"/>
    <cellStyle name="Normal 4 3 3 2 2 3 2" xfId="2430" xr:uid="{00000000-0005-0000-0000-000035650000}"/>
    <cellStyle name="Normal 4 3 3 2 2 3 2 2" xfId="6847" xr:uid="{00000000-0005-0000-0000-000036650000}"/>
    <cellStyle name="Normal 4 3 3 2 2 3 2 2 2" xfId="12880" xr:uid="{00000000-0005-0000-0000-000037650000}"/>
    <cellStyle name="Normal 4 3 3 2 2 3 2 2 2 2" xfId="44165" xr:uid="{00000000-0005-0000-0000-000038650000}"/>
    <cellStyle name="Normal 4 3 3 2 2 3 2 2 2 3" xfId="30755" xr:uid="{00000000-0005-0000-0000-000039650000}"/>
    <cellStyle name="Normal 4 3 3 2 2 3 2 2 3" xfId="38193" xr:uid="{00000000-0005-0000-0000-00003A650000}"/>
    <cellStyle name="Normal 4 3 3 2 2 3 2 2 4" xfId="24783" xr:uid="{00000000-0005-0000-0000-00003B650000}"/>
    <cellStyle name="Normal 4 3 3 2 2 3 2 3" xfId="9833" xr:uid="{00000000-0005-0000-0000-00003C650000}"/>
    <cellStyle name="Normal 4 3 3 2 2 3 2 3 2" xfId="41179" xr:uid="{00000000-0005-0000-0000-00003D650000}"/>
    <cellStyle name="Normal 4 3 3 2 2 3 2 3 3" xfId="27769" xr:uid="{00000000-0005-0000-0000-00003E650000}"/>
    <cellStyle name="Normal 4 3 3 2 2 3 2 4" xfId="20367" xr:uid="{00000000-0005-0000-0000-00003F650000}"/>
    <cellStyle name="Normal 4 3 3 2 2 3 2 5" xfId="35209" xr:uid="{00000000-0005-0000-0000-000040650000}"/>
    <cellStyle name="Normal 4 3 3 2 2 3 2 6" xfId="17381" xr:uid="{00000000-0005-0000-0000-000041650000}"/>
    <cellStyle name="Normal 4 3 3 2 2 3 3" xfId="5851" xr:uid="{00000000-0005-0000-0000-000042650000}"/>
    <cellStyle name="Normal 4 3 3 2 2 3 3 2" xfId="11884" xr:uid="{00000000-0005-0000-0000-000043650000}"/>
    <cellStyle name="Normal 4 3 3 2 2 3 3 2 2" xfId="43169" xr:uid="{00000000-0005-0000-0000-000044650000}"/>
    <cellStyle name="Normal 4 3 3 2 2 3 3 2 3" xfId="29759" xr:uid="{00000000-0005-0000-0000-000045650000}"/>
    <cellStyle name="Normal 4 3 3 2 2 3 3 3" xfId="23787" xr:uid="{00000000-0005-0000-0000-000046650000}"/>
    <cellStyle name="Normal 4 3 3 2 2 3 3 4" xfId="34213" xr:uid="{00000000-0005-0000-0000-000047650000}"/>
    <cellStyle name="Normal 4 3 3 2 2 3 3 5" xfId="16385" xr:uid="{00000000-0005-0000-0000-000048650000}"/>
    <cellStyle name="Normal 4 3 3 2 2 3 4" xfId="3860" xr:uid="{00000000-0005-0000-0000-000049650000}"/>
    <cellStyle name="Normal 4 3 3 2 2 3 4 2" xfId="36639" xr:uid="{00000000-0005-0000-0000-00004A650000}"/>
    <cellStyle name="Normal 4 3 3 2 2 3 4 3" xfId="21797" xr:uid="{00000000-0005-0000-0000-00004B650000}"/>
    <cellStyle name="Normal 4 3 3 2 2 3 5" xfId="8837" xr:uid="{00000000-0005-0000-0000-00004C650000}"/>
    <cellStyle name="Normal 4 3 3 2 2 3 5 2" xfId="40183" xr:uid="{00000000-0005-0000-0000-00004D650000}"/>
    <cellStyle name="Normal 4 3 3 2 2 3 5 3" xfId="26773" xr:uid="{00000000-0005-0000-0000-00004E650000}"/>
    <cellStyle name="Normal 4 3 3 2 2 3 6" xfId="19371" xr:uid="{00000000-0005-0000-0000-00004F650000}"/>
    <cellStyle name="Normal 4 3 3 2 2 3 7" xfId="32223" xr:uid="{00000000-0005-0000-0000-000050650000}"/>
    <cellStyle name="Normal 4 3 3 2 2 3 8" xfId="14395" xr:uid="{00000000-0005-0000-0000-000051650000}"/>
    <cellStyle name="Normal 4 3 3 2 2 4" xfId="1868" xr:uid="{00000000-0005-0000-0000-000052650000}"/>
    <cellStyle name="Normal 4 3 3 2 2 4 2" xfId="6286" xr:uid="{00000000-0005-0000-0000-000053650000}"/>
    <cellStyle name="Normal 4 3 3 2 2 4 2 2" xfId="12319" xr:uid="{00000000-0005-0000-0000-000054650000}"/>
    <cellStyle name="Normal 4 3 3 2 2 4 2 2 2" xfId="43604" xr:uid="{00000000-0005-0000-0000-000055650000}"/>
    <cellStyle name="Normal 4 3 3 2 2 4 2 2 3" xfId="30194" xr:uid="{00000000-0005-0000-0000-000056650000}"/>
    <cellStyle name="Normal 4 3 3 2 2 4 2 3" xfId="37632" xr:uid="{00000000-0005-0000-0000-000057650000}"/>
    <cellStyle name="Normal 4 3 3 2 2 4 2 4" xfId="24222" xr:uid="{00000000-0005-0000-0000-000058650000}"/>
    <cellStyle name="Normal 4 3 3 2 2 4 3" xfId="9272" xr:uid="{00000000-0005-0000-0000-000059650000}"/>
    <cellStyle name="Normal 4 3 3 2 2 4 3 2" xfId="40618" xr:uid="{00000000-0005-0000-0000-00005A650000}"/>
    <cellStyle name="Normal 4 3 3 2 2 4 3 3" xfId="27208" xr:uid="{00000000-0005-0000-0000-00005B650000}"/>
    <cellStyle name="Normal 4 3 3 2 2 4 4" xfId="19806" xr:uid="{00000000-0005-0000-0000-00005C650000}"/>
    <cellStyle name="Normal 4 3 3 2 2 4 5" xfId="34648" xr:uid="{00000000-0005-0000-0000-00005D650000}"/>
    <cellStyle name="Normal 4 3 3 2 2 4 6" xfId="16820" xr:uid="{00000000-0005-0000-0000-00005E650000}"/>
    <cellStyle name="Normal 4 3 3 2 2 5" xfId="4855" xr:uid="{00000000-0005-0000-0000-00005F650000}"/>
    <cellStyle name="Normal 4 3 3 2 2 5 2" xfId="10890" xr:uid="{00000000-0005-0000-0000-000060650000}"/>
    <cellStyle name="Normal 4 3 3 2 2 5 2 2" xfId="42175" xr:uid="{00000000-0005-0000-0000-000061650000}"/>
    <cellStyle name="Normal 4 3 3 2 2 5 2 3" xfId="28765" xr:uid="{00000000-0005-0000-0000-000062650000}"/>
    <cellStyle name="Normal 4 3 3 2 2 5 3" xfId="22792" xr:uid="{00000000-0005-0000-0000-000063650000}"/>
    <cellStyle name="Normal 4 3 3 2 2 5 4" xfId="33218" xr:uid="{00000000-0005-0000-0000-000064650000}"/>
    <cellStyle name="Normal 4 3 3 2 2 5 5" xfId="15390" xr:uid="{00000000-0005-0000-0000-000065650000}"/>
    <cellStyle name="Normal 4 3 3 2 2 6" xfId="3299" xr:uid="{00000000-0005-0000-0000-000066650000}"/>
    <cellStyle name="Normal 4 3 3 2 2 6 2" xfId="36078" xr:uid="{00000000-0005-0000-0000-000067650000}"/>
    <cellStyle name="Normal 4 3 3 2 2 6 3" xfId="21236" xr:uid="{00000000-0005-0000-0000-000068650000}"/>
    <cellStyle name="Normal 4 3 3 2 2 7" xfId="7842" xr:uid="{00000000-0005-0000-0000-000069650000}"/>
    <cellStyle name="Normal 4 3 3 2 2 7 2" xfId="39188" xr:uid="{00000000-0005-0000-0000-00006A650000}"/>
    <cellStyle name="Normal 4 3 3 2 2 7 3" xfId="25778" xr:uid="{00000000-0005-0000-0000-00006B650000}"/>
    <cellStyle name="Normal 4 3 3 2 2 8" xfId="18376" xr:uid="{00000000-0005-0000-0000-00006C650000}"/>
    <cellStyle name="Normal 4 3 3 2 2 9" xfId="31662" xr:uid="{00000000-0005-0000-0000-00006D650000}"/>
    <cellStyle name="Normal 4 3 3 2 3" xfId="496" xr:uid="{00000000-0005-0000-0000-00006E650000}"/>
    <cellStyle name="Normal 4 3 3 2 3 10" xfId="13936" xr:uid="{00000000-0005-0000-0000-00006F650000}"/>
    <cellStyle name="Normal 4 3 3 2 3 2" xfId="930" xr:uid="{00000000-0005-0000-0000-000070650000}"/>
    <cellStyle name="Normal 4 3 3 2 3 2 2" xfId="2966" xr:uid="{00000000-0005-0000-0000-000071650000}"/>
    <cellStyle name="Normal 4 3 3 2 3 2 2 2" xfId="7383" xr:uid="{00000000-0005-0000-0000-000072650000}"/>
    <cellStyle name="Normal 4 3 3 2 3 2 2 2 2" xfId="13416" xr:uid="{00000000-0005-0000-0000-000073650000}"/>
    <cellStyle name="Normal 4 3 3 2 3 2 2 2 2 2" xfId="44701" xr:uid="{00000000-0005-0000-0000-000074650000}"/>
    <cellStyle name="Normal 4 3 3 2 3 2 2 2 2 3" xfId="31291" xr:uid="{00000000-0005-0000-0000-000075650000}"/>
    <cellStyle name="Normal 4 3 3 2 3 2 2 2 3" xfId="38729" xr:uid="{00000000-0005-0000-0000-000076650000}"/>
    <cellStyle name="Normal 4 3 3 2 3 2 2 2 4" xfId="25319" xr:uid="{00000000-0005-0000-0000-000077650000}"/>
    <cellStyle name="Normal 4 3 3 2 3 2 2 3" xfId="10369" xr:uid="{00000000-0005-0000-0000-000078650000}"/>
    <cellStyle name="Normal 4 3 3 2 3 2 2 3 2" xfId="41715" xr:uid="{00000000-0005-0000-0000-000079650000}"/>
    <cellStyle name="Normal 4 3 3 2 3 2 2 3 3" xfId="28305" xr:uid="{00000000-0005-0000-0000-00007A650000}"/>
    <cellStyle name="Normal 4 3 3 2 3 2 2 4" xfId="20903" xr:uid="{00000000-0005-0000-0000-00007B650000}"/>
    <cellStyle name="Normal 4 3 3 2 3 2 2 5" xfId="35745" xr:uid="{00000000-0005-0000-0000-00007C650000}"/>
    <cellStyle name="Normal 4 3 3 2 3 2 2 6" xfId="17917" xr:uid="{00000000-0005-0000-0000-00007D650000}"/>
    <cellStyle name="Normal 4 3 3 2 3 2 3" xfId="5391" xr:uid="{00000000-0005-0000-0000-00007E650000}"/>
    <cellStyle name="Normal 4 3 3 2 3 2 3 2" xfId="11425" xr:uid="{00000000-0005-0000-0000-00007F650000}"/>
    <cellStyle name="Normal 4 3 3 2 3 2 3 2 2" xfId="42710" xr:uid="{00000000-0005-0000-0000-000080650000}"/>
    <cellStyle name="Normal 4 3 3 2 3 2 3 2 3" xfId="29300" xr:uid="{00000000-0005-0000-0000-000081650000}"/>
    <cellStyle name="Normal 4 3 3 2 3 2 3 3" xfId="23328" xr:uid="{00000000-0005-0000-0000-000082650000}"/>
    <cellStyle name="Normal 4 3 3 2 3 2 3 4" xfId="33754" xr:uid="{00000000-0005-0000-0000-000083650000}"/>
    <cellStyle name="Normal 4 3 3 2 3 2 3 5" xfId="15926" xr:uid="{00000000-0005-0000-0000-000084650000}"/>
    <cellStyle name="Normal 4 3 3 2 3 2 4" xfId="4396" xr:uid="{00000000-0005-0000-0000-000085650000}"/>
    <cellStyle name="Normal 4 3 3 2 3 2 4 2" xfId="37175" xr:uid="{00000000-0005-0000-0000-000086650000}"/>
    <cellStyle name="Normal 4 3 3 2 3 2 4 3" xfId="22333" xr:uid="{00000000-0005-0000-0000-000087650000}"/>
    <cellStyle name="Normal 4 3 3 2 3 2 5" xfId="8378" xr:uid="{00000000-0005-0000-0000-000088650000}"/>
    <cellStyle name="Normal 4 3 3 2 3 2 5 2" xfId="39724" xr:uid="{00000000-0005-0000-0000-000089650000}"/>
    <cellStyle name="Normal 4 3 3 2 3 2 5 3" xfId="26314" xr:uid="{00000000-0005-0000-0000-00008A650000}"/>
    <cellStyle name="Normal 4 3 3 2 3 2 6" xfId="18912" xr:uid="{00000000-0005-0000-0000-00008B650000}"/>
    <cellStyle name="Normal 4 3 3 2 3 2 7" xfId="32759" xr:uid="{00000000-0005-0000-0000-00008C650000}"/>
    <cellStyle name="Normal 4 3 3 2 3 2 8" xfId="14931" xr:uid="{00000000-0005-0000-0000-00008D650000}"/>
    <cellStyle name="Normal 4 3 3 2 3 3" xfId="1535" xr:uid="{00000000-0005-0000-0000-00008E650000}"/>
    <cellStyle name="Normal 4 3 3 2 3 3 2" xfId="2532" xr:uid="{00000000-0005-0000-0000-00008F650000}"/>
    <cellStyle name="Normal 4 3 3 2 3 3 2 2" xfId="6949" xr:uid="{00000000-0005-0000-0000-000090650000}"/>
    <cellStyle name="Normal 4 3 3 2 3 3 2 2 2" xfId="12982" xr:uid="{00000000-0005-0000-0000-000091650000}"/>
    <cellStyle name="Normal 4 3 3 2 3 3 2 2 2 2" xfId="44267" xr:uid="{00000000-0005-0000-0000-000092650000}"/>
    <cellStyle name="Normal 4 3 3 2 3 3 2 2 2 3" xfId="30857" xr:uid="{00000000-0005-0000-0000-000093650000}"/>
    <cellStyle name="Normal 4 3 3 2 3 3 2 2 3" xfId="38295" xr:uid="{00000000-0005-0000-0000-000094650000}"/>
    <cellStyle name="Normal 4 3 3 2 3 3 2 2 4" xfId="24885" xr:uid="{00000000-0005-0000-0000-000095650000}"/>
    <cellStyle name="Normal 4 3 3 2 3 3 2 3" xfId="9935" xr:uid="{00000000-0005-0000-0000-000096650000}"/>
    <cellStyle name="Normal 4 3 3 2 3 3 2 3 2" xfId="41281" xr:uid="{00000000-0005-0000-0000-000097650000}"/>
    <cellStyle name="Normal 4 3 3 2 3 3 2 3 3" xfId="27871" xr:uid="{00000000-0005-0000-0000-000098650000}"/>
    <cellStyle name="Normal 4 3 3 2 3 3 2 4" xfId="20469" xr:uid="{00000000-0005-0000-0000-000099650000}"/>
    <cellStyle name="Normal 4 3 3 2 3 3 2 5" xfId="35311" xr:uid="{00000000-0005-0000-0000-00009A650000}"/>
    <cellStyle name="Normal 4 3 3 2 3 3 2 6" xfId="17483" xr:uid="{00000000-0005-0000-0000-00009B650000}"/>
    <cellStyle name="Normal 4 3 3 2 3 3 3" xfId="5953" xr:uid="{00000000-0005-0000-0000-00009C650000}"/>
    <cellStyle name="Normal 4 3 3 2 3 3 3 2" xfId="11986" xr:uid="{00000000-0005-0000-0000-00009D650000}"/>
    <cellStyle name="Normal 4 3 3 2 3 3 3 2 2" xfId="43271" xr:uid="{00000000-0005-0000-0000-00009E650000}"/>
    <cellStyle name="Normal 4 3 3 2 3 3 3 2 3" xfId="29861" xr:uid="{00000000-0005-0000-0000-00009F650000}"/>
    <cellStyle name="Normal 4 3 3 2 3 3 3 3" xfId="23889" xr:uid="{00000000-0005-0000-0000-0000A0650000}"/>
    <cellStyle name="Normal 4 3 3 2 3 3 3 4" xfId="34315" xr:uid="{00000000-0005-0000-0000-0000A1650000}"/>
    <cellStyle name="Normal 4 3 3 2 3 3 3 5" xfId="16487" xr:uid="{00000000-0005-0000-0000-0000A2650000}"/>
    <cellStyle name="Normal 4 3 3 2 3 3 4" xfId="3962" xr:uid="{00000000-0005-0000-0000-0000A3650000}"/>
    <cellStyle name="Normal 4 3 3 2 3 3 4 2" xfId="36741" xr:uid="{00000000-0005-0000-0000-0000A4650000}"/>
    <cellStyle name="Normal 4 3 3 2 3 3 4 3" xfId="21899" xr:uid="{00000000-0005-0000-0000-0000A5650000}"/>
    <cellStyle name="Normal 4 3 3 2 3 3 5" xfId="8939" xr:uid="{00000000-0005-0000-0000-0000A6650000}"/>
    <cellStyle name="Normal 4 3 3 2 3 3 5 2" xfId="40285" xr:uid="{00000000-0005-0000-0000-0000A7650000}"/>
    <cellStyle name="Normal 4 3 3 2 3 3 5 3" xfId="26875" xr:uid="{00000000-0005-0000-0000-0000A8650000}"/>
    <cellStyle name="Normal 4 3 3 2 3 3 6" xfId="19473" xr:uid="{00000000-0005-0000-0000-0000A9650000}"/>
    <cellStyle name="Normal 4 3 3 2 3 3 7" xfId="32325" xr:uid="{00000000-0005-0000-0000-0000AA650000}"/>
    <cellStyle name="Normal 4 3 3 2 3 3 8" xfId="14497" xr:uid="{00000000-0005-0000-0000-0000AB650000}"/>
    <cellStyle name="Normal 4 3 3 2 3 4" xfId="1970" xr:uid="{00000000-0005-0000-0000-0000AC650000}"/>
    <cellStyle name="Normal 4 3 3 2 3 4 2" xfId="6388" xr:uid="{00000000-0005-0000-0000-0000AD650000}"/>
    <cellStyle name="Normal 4 3 3 2 3 4 2 2" xfId="12421" xr:uid="{00000000-0005-0000-0000-0000AE650000}"/>
    <cellStyle name="Normal 4 3 3 2 3 4 2 2 2" xfId="43706" xr:uid="{00000000-0005-0000-0000-0000AF650000}"/>
    <cellStyle name="Normal 4 3 3 2 3 4 2 2 3" xfId="30296" xr:uid="{00000000-0005-0000-0000-0000B0650000}"/>
    <cellStyle name="Normal 4 3 3 2 3 4 2 3" xfId="37734" xr:uid="{00000000-0005-0000-0000-0000B1650000}"/>
    <cellStyle name="Normal 4 3 3 2 3 4 2 4" xfId="24324" xr:uid="{00000000-0005-0000-0000-0000B2650000}"/>
    <cellStyle name="Normal 4 3 3 2 3 4 3" xfId="9374" xr:uid="{00000000-0005-0000-0000-0000B3650000}"/>
    <cellStyle name="Normal 4 3 3 2 3 4 3 2" xfId="40720" xr:uid="{00000000-0005-0000-0000-0000B4650000}"/>
    <cellStyle name="Normal 4 3 3 2 3 4 3 3" xfId="27310" xr:uid="{00000000-0005-0000-0000-0000B5650000}"/>
    <cellStyle name="Normal 4 3 3 2 3 4 4" xfId="19908" xr:uid="{00000000-0005-0000-0000-0000B6650000}"/>
    <cellStyle name="Normal 4 3 3 2 3 4 5" xfId="34750" xr:uid="{00000000-0005-0000-0000-0000B7650000}"/>
    <cellStyle name="Normal 4 3 3 2 3 4 6" xfId="16922" xr:uid="{00000000-0005-0000-0000-0000B8650000}"/>
    <cellStyle name="Normal 4 3 3 2 3 5" xfId="4957" xr:uid="{00000000-0005-0000-0000-0000B9650000}"/>
    <cellStyle name="Normal 4 3 3 2 3 5 2" xfId="10992" xr:uid="{00000000-0005-0000-0000-0000BA650000}"/>
    <cellStyle name="Normal 4 3 3 2 3 5 2 2" xfId="42277" xr:uid="{00000000-0005-0000-0000-0000BB650000}"/>
    <cellStyle name="Normal 4 3 3 2 3 5 2 3" xfId="28867" xr:uid="{00000000-0005-0000-0000-0000BC650000}"/>
    <cellStyle name="Normal 4 3 3 2 3 5 3" xfId="22894" xr:uid="{00000000-0005-0000-0000-0000BD650000}"/>
    <cellStyle name="Normal 4 3 3 2 3 5 4" xfId="33320" xr:uid="{00000000-0005-0000-0000-0000BE650000}"/>
    <cellStyle name="Normal 4 3 3 2 3 5 5" xfId="15492" xr:uid="{00000000-0005-0000-0000-0000BF650000}"/>
    <cellStyle name="Normal 4 3 3 2 3 6" xfId="3401" xr:uid="{00000000-0005-0000-0000-0000C0650000}"/>
    <cellStyle name="Normal 4 3 3 2 3 6 2" xfId="36180" xr:uid="{00000000-0005-0000-0000-0000C1650000}"/>
    <cellStyle name="Normal 4 3 3 2 3 6 3" xfId="21338" xr:uid="{00000000-0005-0000-0000-0000C2650000}"/>
    <cellStyle name="Normal 4 3 3 2 3 7" xfId="7944" xr:uid="{00000000-0005-0000-0000-0000C3650000}"/>
    <cellStyle name="Normal 4 3 3 2 3 7 2" xfId="39290" xr:uid="{00000000-0005-0000-0000-0000C4650000}"/>
    <cellStyle name="Normal 4 3 3 2 3 7 3" xfId="25880" xr:uid="{00000000-0005-0000-0000-0000C5650000}"/>
    <cellStyle name="Normal 4 3 3 2 3 8" xfId="18478" xr:uid="{00000000-0005-0000-0000-0000C6650000}"/>
    <cellStyle name="Normal 4 3 3 2 3 9" xfId="31764" xr:uid="{00000000-0005-0000-0000-0000C7650000}"/>
    <cellStyle name="Normal 4 3 3 2 4" xfId="622" xr:uid="{00000000-0005-0000-0000-0000C8650000}"/>
    <cellStyle name="Normal 4 3 3 2 4 10" xfId="14062" xr:uid="{00000000-0005-0000-0000-0000C9650000}"/>
    <cellStyle name="Normal 4 3 3 2 4 2" xfId="1056" xr:uid="{00000000-0005-0000-0000-0000CA650000}"/>
    <cellStyle name="Normal 4 3 3 2 4 2 2" xfId="3092" xr:uid="{00000000-0005-0000-0000-0000CB650000}"/>
    <cellStyle name="Normal 4 3 3 2 4 2 2 2" xfId="7509" xr:uid="{00000000-0005-0000-0000-0000CC650000}"/>
    <cellStyle name="Normal 4 3 3 2 4 2 2 2 2" xfId="13542" xr:uid="{00000000-0005-0000-0000-0000CD650000}"/>
    <cellStyle name="Normal 4 3 3 2 4 2 2 2 2 2" xfId="44827" xr:uid="{00000000-0005-0000-0000-0000CE650000}"/>
    <cellStyle name="Normal 4 3 3 2 4 2 2 2 2 3" xfId="31417" xr:uid="{00000000-0005-0000-0000-0000CF650000}"/>
    <cellStyle name="Normal 4 3 3 2 4 2 2 2 3" xfId="38855" xr:uid="{00000000-0005-0000-0000-0000D0650000}"/>
    <cellStyle name="Normal 4 3 3 2 4 2 2 2 4" xfId="25445" xr:uid="{00000000-0005-0000-0000-0000D1650000}"/>
    <cellStyle name="Normal 4 3 3 2 4 2 2 3" xfId="10495" xr:uid="{00000000-0005-0000-0000-0000D2650000}"/>
    <cellStyle name="Normal 4 3 3 2 4 2 2 3 2" xfId="41841" xr:uid="{00000000-0005-0000-0000-0000D3650000}"/>
    <cellStyle name="Normal 4 3 3 2 4 2 2 3 3" xfId="28431" xr:uid="{00000000-0005-0000-0000-0000D4650000}"/>
    <cellStyle name="Normal 4 3 3 2 4 2 2 4" xfId="21029" xr:uid="{00000000-0005-0000-0000-0000D5650000}"/>
    <cellStyle name="Normal 4 3 3 2 4 2 2 5" xfId="35871" xr:uid="{00000000-0005-0000-0000-0000D6650000}"/>
    <cellStyle name="Normal 4 3 3 2 4 2 2 6" xfId="18043" xr:uid="{00000000-0005-0000-0000-0000D7650000}"/>
    <cellStyle name="Normal 4 3 3 2 4 2 3" xfId="5517" xr:uid="{00000000-0005-0000-0000-0000D8650000}"/>
    <cellStyle name="Normal 4 3 3 2 4 2 3 2" xfId="11551" xr:uid="{00000000-0005-0000-0000-0000D9650000}"/>
    <cellStyle name="Normal 4 3 3 2 4 2 3 2 2" xfId="42836" xr:uid="{00000000-0005-0000-0000-0000DA650000}"/>
    <cellStyle name="Normal 4 3 3 2 4 2 3 2 3" xfId="29426" xr:uid="{00000000-0005-0000-0000-0000DB650000}"/>
    <cellStyle name="Normal 4 3 3 2 4 2 3 3" xfId="23454" xr:uid="{00000000-0005-0000-0000-0000DC650000}"/>
    <cellStyle name="Normal 4 3 3 2 4 2 3 4" xfId="33880" xr:uid="{00000000-0005-0000-0000-0000DD650000}"/>
    <cellStyle name="Normal 4 3 3 2 4 2 3 5" xfId="16052" xr:uid="{00000000-0005-0000-0000-0000DE650000}"/>
    <cellStyle name="Normal 4 3 3 2 4 2 4" xfId="4522" xr:uid="{00000000-0005-0000-0000-0000DF650000}"/>
    <cellStyle name="Normal 4 3 3 2 4 2 4 2" xfId="37301" xr:uid="{00000000-0005-0000-0000-0000E0650000}"/>
    <cellStyle name="Normal 4 3 3 2 4 2 4 3" xfId="22459" xr:uid="{00000000-0005-0000-0000-0000E1650000}"/>
    <cellStyle name="Normal 4 3 3 2 4 2 5" xfId="8504" xr:uid="{00000000-0005-0000-0000-0000E2650000}"/>
    <cellStyle name="Normal 4 3 3 2 4 2 5 2" xfId="39850" xr:uid="{00000000-0005-0000-0000-0000E3650000}"/>
    <cellStyle name="Normal 4 3 3 2 4 2 5 3" xfId="26440" xr:uid="{00000000-0005-0000-0000-0000E4650000}"/>
    <cellStyle name="Normal 4 3 3 2 4 2 6" xfId="19038" xr:uid="{00000000-0005-0000-0000-0000E5650000}"/>
    <cellStyle name="Normal 4 3 3 2 4 2 7" xfId="32885" xr:uid="{00000000-0005-0000-0000-0000E6650000}"/>
    <cellStyle name="Normal 4 3 3 2 4 2 8" xfId="15057" xr:uid="{00000000-0005-0000-0000-0000E7650000}"/>
    <cellStyle name="Normal 4 3 3 2 4 3" xfId="1661" xr:uid="{00000000-0005-0000-0000-0000E8650000}"/>
    <cellStyle name="Normal 4 3 3 2 4 3 2" xfId="2658" xr:uid="{00000000-0005-0000-0000-0000E9650000}"/>
    <cellStyle name="Normal 4 3 3 2 4 3 2 2" xfId="7075" xr:uid="{00000000-0005-0000-0000-0000EA650000}"/>
    <cellStyle name="Normal 4 3 3 2 4 3 2 2 2" xfId="13108" xr:uid="{00000000-0005-0000-0000-0000EB650000}"/>
    <cellStyle name="Normal 4 3 3 2 4 3 2 2 2 2" xfId="44393" xr:uid="{00000000-0005-0000-0000-0000EC650000}"/>
    <cellStyle name="Normal 4 3 3 2 4 3 2 2 2 3" xfId="30983" xr:uid="{00000000-0005-0000-0000-0000ED650000}"/>
    <cellStyle name="Normal 4 3 3 2 4 3 2 2 3" xfId="38421" xr:uid="{00000000-0005-0000-0000-0000EE650000}"/>
    <cellStyle name="Normal 4 3 3 2 4 3 2 2 4" xfId="25011" xr:uid="{00000000-0005-0000-0000-0000EF650000}"/>
    <cellStyle name="Normal 4 3 3 2 4 3 2 3" xfId="10061" xr:uid="{00000000-0005-0000-0000-0000F0650000}"/>
    <cellStyle name="Normal 4 3 3 2 4 3 2 3 2" xfId="41407" xr:uid="{00000000-0005-0000-0000-0000F1650000}"/>
    <cellStyle name="Normal 4 3 3 2 4 3 2 3 3" xfId="27997" xr:uid="{00000000-0005-0000-0000-0000F2650000}"/>
    <cellStyle name="Normal 4 3 3 2 4 3 2 4" xfId="20595" xr:uid="{00000000-0005-0000-0000-0000F3650000}"/>
    <cellStyle name="Normal 4 3 3 2 4 3 2 5" xfId="35437" xr:uid="{00000000-0005-0000-0000-0000F4650000}"/>
    <cellStyle name="Normal 4 3 3 2 4 3 2 6" xfId="17609" xr:uid="{00000000-0005-0000-0000-0000F5650000}"/>
    <cellStyle name="Normal 4 3 3 2 4 3 3" xfId="6079" xr:uid="{00000000-0005-0000-0000-0000F6650000}"/>
    <cellStyle name="Normal 4 3 3 2 4 3 3 2" xfId="12112" xr:uid="{00000000-0005-0000-0000-0000F7650000}"/>
    <cellStyle name="Normal 4 3 3 2 4 3 3 2 2" xfId="43397" xr:uid="{00000000-0005-0000-0000-0000F8650000}"/>
    <cellStyle name="Normal 4 3 3 2 4 3 3 2 3" xfId="29987" xr:uid="{00000000-0005-0000-0000-0000F9650000}"/>
    <cellStyle name="Normal 4 3 3 2 4 3 3 3" xfId="24015" xr:uid="{00000000-0005-0000-0000-0000FA650000}"/>
    <cellStyle name="Normal 4 3 3 2 4 3 3 4" xfId="34441" xr:uid="{00000000-0005-0000-0000-0000FB650000}"/>
    <cellStyle name="Normal 4 3 3 2 4 3 3 5" xfId="16613" xr:uid="{00000000-0005-0000-0000-0000FC650000}"/>
    <cellStyle name="Normal 4 3 3 2 4 3 4" xfId="4088" xr:uid="{00000000-0005-0000-0000-0000FD650000}"/>
    <cellStyle name="Normal 4 3 3 2 4 3 4 2" xfId="36867" xr:uid="{00000000-0005-0000-0000-0000FE650000}"/>
    <cellStyle name="Normal 4 3 3 2 4 3 4 3" xfId="22025" xr:uid="{00000000-0005-0000-0000-0000FF650000}"/>
    <cellStyle name="Normal 4 3 3 2 4 3 5" xfId="9065" xr:uid="{00000000-0005-0000-0000-000000660000}"/>
    <cellStyle name="Normal 4 3 3 2 4 3 5 2" xfId="40411" xr:uid="{00000000-0005-0000-0000-000001660000}"/>
    <cellStyle name="Normal 4 3 3 2 4 3 5 3" xfId="27001" xr:uid="{00000000-0005-0000-0000-000002660000}"/>
    <cellStyle name="Normal 4 3 3 2 4 3 6" xfId="19599" xr:uid="{00000000-0005-0000-0000-000003660000}"/>
    <cellStyle name="Normal 4 3 3 2 4 3 7" xfId="32451" xr:uid="{00000000-0005-0000-0000-000004660000}"/>
    <cellStyle name="Normal 4 3 3 2 4 3 8" xfId="14623" xr:uid="{00000000-0005-0000-0000-000005660000}"/>
    <cellStyle name="Normal 4 3 3 2 4 4" xfId="2096" xr:uid="{00000000-0005-0000-0000-000006660000}"/>
    <cellStyle name="Normal 4 3 3 2 4 4 2" xfId="6514" xr:uid="{00000000-0005-0000-0000-000007660000}"/>
    <cellStyle name="Normal 4 3 3 2 4 4 2 2" xfId="12547" xr:uid="{00000000-0005-0000-0000-000008660000}"/>
    <cellStyle name="Normal 4 3 3 2 4 4 2 2 2" xfId="43832" xr:uid="{00000000-0005-0000-0000-000009660000}"/>
    <cellStyle name="Normal 4 3 3 2 4 4 2 2 3" xfId="30422" xr:uid="{00000000-0005-0000-0000-00000A660000}"/>
    <cellStyle name="Normal 4 3 3 2 4 4 2 3" xfId="37860" xr:uid="{00000000-0005-0000-0000-00000B660000}"/>
    <cellStyle name="Normal 4 3 3 2 4 4 2 4" xfId="24450" xr:uid="{00000000-0005-0000-0000-00000C660000}"/>
    <cellStyle name="Normal 4 3 3 2 4 4 3" xfId="9500" xr:uid="{00000000-0005-0000-0000-00000D660000}"/>
    <cellStyle name="Normal 4 3 3 2 4 4 3 2" xfId="40846" xr:uid="{00000000-0005-0000-0000-00000E660000}"/>
    <cellStyle name="Normal 4 3 3 2 4 4 3 3" xfId="27436" xr:uid="{00000000-0005-0000-0000-00000F660000}"/>
    <cellStyle name="Normal 4 3 3 2 4 4 4" xfId="20034" xr:uid="{00000000-0005-0000-0000-000010660000}"/>
    <cellStyle name="Normal 4 3 3 2 4 4 5" xfId="34876" xr:uid="{00000000-0005-0000-0000-000011660000}"/>
    <cellStyle name="Normal 4 3 3 2 4 4 6" xfId="17048" xr:uid="{00000000-0005-0000-0000-000012660000}"/>
    <cellStyle name="Normal 4 3 3 2 4 5" xfId="5083" xr:uid="{00000000-0005-0000-0000-000013660000}"/>
    <cellStyle name="Normal 4 3 3 2 4 5 2" xfId="11118" xr:uid="{00000000-0005-0000-0000-000014660000}"/>
    <cellStyle name="Normal 4 3 3 2 4 5 2 2" xfId="42403" xr:uid="{00000000-0005-0000-0000-000015660000}"/>
    <cellStyle name="Normal 4 3 3 2 4 5 2 3" xfId="28993" xr:uid="{00000000-0005-0000-0000-000016660000}"/>
    <cellStyle name="Normal 4 3 3 2 4 5 3" xfId="23020" xr:uid="{00000000-0005-0000-0000-000017660000}"/>
    <cellStyle name="Normal 4 3 3 2 4 5 4" xfId="33446" xr:uid="{00000000-0005-0000-0000-000018660000}"/>
    <cellStyle name="Normal 4 3 3 2 4 5 5" xfId="15618" xr:uid="{00000000-0005-0000-0000-000019660000}"/>
    <cellStyle name="Normal 4 3 3 2 4 6" xfId="3527" xr:uid="{00000000-0005-0000-0000-00001A660000}"/>
    <cellStyle name="Normal 4 3 3 2 4 6 2" xfId="36306" xr:uid="{00000000-0005-0000-0000-00001B660000}"/>
    <cellStyle name="Normal 4 3 3 2 4 6 3" xfId="21464" xr:uid="{00000000-0005-0000-0000-00001C660000}"/>
    <cellStyle name="Normal 4 3 3 2 4 7" xfId="8070" xr:uid="{00000000-0005-0000-0000-00001D660000}"/>
    <cellStyle name="Normal 4 3 3 2 4 7 2" xfId="39416" xr:uid="{00000000-0005-0000-0000-00001E660000}"/>
    <cellStyle name="Normal 4 3 3 2 4 7 3" xfId="26006" xr:uid="{00000000-0005-0000-0000-00001F660000}"/>
    <cellStyle name="Normal 4 3 3 2 4 8" xfId="18604" xr:uid="{00000000-0005-0000-0000-000020660000}"/>
    <cellStyle name="Normal 4 3 3 2 4 9" xfId="31890" xr:uid="{00000000-0005-0000-0000-000021660000}"/>
    <cellStyle name="Normal 4 3 3 2 5" xfId="274" xr:uid="{00000000-0005-0000-0000-000022660000}"/>
    <cellStyle name="Normal 4 3 3 2 5 2" xfId="1329" xr:uid="{00000000-0005-0000-0000-000023660000}"/>
    <cellStyle name="Normal 4 3 3 2 5 2 2" xfId="5747" xr:uid="{00000000-0005-0000-0000-000024660000}"/>
    <cellStyle name="Normal 4 3 3 2 5 2 2 2" xfId="11780" xr:uid="{00000000-0005-0000-0000-000025660000}"/>
    <cellStyle name="Normal 4 3 3 2 5 2 2 2 2" xfId="43065" xr:uid="{00000000-0005-0000-0000-000026660000}"/>
    <cellStyle name="Normal 4 3 3 2 5 2 2 2 3" xfId="29655" xr:uid="{00000000-0005-0000-0000-000027660000}"/>
    <cellStyle name="Normal 4 3 3 2 5 2 2 3" xfId="37404" xr:uid="{00000000-0005-0000-0000-000028660000}"/>
    <cellStyle name="Normal 4 3 3 2 5 2 2 4" xfId="23683" xr:uid="{00000000-0005-0000-0000-000029660000}"/>
    <cellStyle name="Normal 4 3 3 2 5 2 3" xfId="8733" xr:uid="{00000000-0005-0000-0000-00002A660000}"/>
    <cellStyle name="Normal 4 3 3 2 5 2 3 2" xfId="40079" xr:uid="{00000000-0005-0000-0000-00002B660000}"/>
    <cellStyle name="Normal 4 3 3 2 5 2 3 3" xfId="26669" xr:uid="{00000000-0005-0000-0000-00002C660000}"/>
    <cellStyle name="Normal 4 3 3 2 5 2 4" xfId="19267" xr:uid="{00000000-0005-0000-0000-00002D660000}"/>
    <cellStyle name="Normal 4 3 3 2 5 2 5" xfId="34109" xr:uid="{00000000-0005-0000-0000-00002E660000}"/>
    <cellStyle name="Normal 4 3 3 2 5 2 6" xfId="16281" xr:uid="{00000000-0005-0000-0000-00002F660000}"/>
    <cellStyle name="Normal 4 3 3 2 5 3" xfId="2326" xr:uid="{00000000-0005-0000-0000-000030660000}"/>
    <cellStyle name="Normal 4 3 3 2 5 3 2" xfId="6743" xr:uid="{00000000-0005-0000-0000-000031660000}"/>
    <cellStyle name="Normal 4 3 3 2 5 3 2 2" xfId="12776" xr:uid="{00000000-0005-0000-0000-000032660000}"/>
    <cellStyle name="Normal 4 3 3 2 5 3 2 2 2" xfId="44061" xr:uid="{00000000-0005-0000-0000-000033660000}"/>
    <cellStyle name="Normal 4 3 3 2 5 3 2 2 3" xfId="30651" xr:uid="{00000000-0005-0000-0000-000034660000}"/>
    <cellStyle name="Normal 4 3 3 2 5 3 2 3" xfId="38089" xr:uid="{00000000-0005-0000-0000-000035660000}"/>
    <cellStyle name="Normal 4 3 3 2 5 3 2 4" xfId="24679" xr:uid="{00000000-0005-0000-0000-000036660000}"/>
    <cellStyle name="Normal 4 3 3 2 5 3 3" xfId="9729" xr:uid="{00000000-0005-0000-0000-000037660000}"/>
    <cellStyle name="Normal 4 3 3 2 5 3 3 2" xfId="41075" xr:uid="{00000000-0005-0000-0000-000038660000}"/>
    <cellStyle name="Normal 4 3 3 2 5 3 3 3" xfId="27665" xr:uid="{00000000-0005-0000-0000-000039660000}"/>
    <cellStyle name="Normal 4 3 3 2 5 3 4" xfId="20263" xr:uid="{00000000-0005-0000-0000-00003A660000}"/>
    <cellStyle name="Normal 4 3 3 2 5 3 5" xfId="35105" xr:uid="{00000000-0005-0000-0000-00003B660000}"/>
    <cellStyle name="Normal 4 3 3 2 5 3 6" xfId="17277" xr:uid="{00000000-0005-0000-0000-00003C660000}"/>
    <cellStyle name="Normal 4 3 3 2 5 4" xfId="4751" xr:uid="{00000000-0005-0000-0000-00003D660000}"/>
    <cellStyle name="Normal 4 3 3 2 5 4 2" xfId="10785" xr:uid="{00000000-0005-0000-0000-00003E660000}"/>
    <cellStyle name="Normal 4 3 3 2 5 4 2 2" xfId="42072" xr:uid="{00000000-0005-0000-0000-00003F660000}"/>
    <cellStyle name="Normal 4 3 3 2 5 4 2 3" xfId="28662" xr:uid="{00000000-0005-0000-0000-000040660000}"/>
    <cellStyle name="Normal 4 3 3 2 5 4 3" xfId="22688" xr:uid="{00000000-0005-0000-0000-000041660000}"/>
    <cellStyle name="Normal 4 3 3 2 5 4 4" xfId="33114" xr:uid="{00000000-0005-0000-0000-000042660000}"/>
    <cellStyle name="Normal 4 3 3 2 5 4 5" xfId="15286" xr:uid="{00000000-0005-0000-0000-000043660000}"/>
    <cellStyle name="Normal 4 3 3 2 5 5" xfId="3756" xr:uid="{00000000-0005-0000-0000-000044660000}"/>
    <cellStyle name="Normal 4 3 3 2 5 5 2" xfId="36535" xr:uid="{00000000-0005-0000-0000-000045660000}"/>
    <cellStyle name="Normal 4 3 3 2 5 5 3" xfId="21693" xr:uid="{00000000-0005-0000-0000-000046660000}"/>
    <cellStyle name="Normal 4 3 3 2 5 6" xfId="7738" xr:uid="{00000000-0005-0000-0000-000047660000}"/>
    <cellStyle name="Normal 4 3 3 2 5 6 2" xfId="39084" xr:uid="{00000000-0005-0000-0000-000048660000}"/>
    <cellStyle name="Normal 4 3 3 2 5 6 3" xfId="25674" xr:uid="{00000000-0005-0000-0000-000049660000}"/>
    <cellStyle name="Normal 4 3 3 2 5 7" xfId="18272" xr:uid="{00000000-0005-0000-0000-00004A660000}"/>
    <cellStyle name="Normal 4 3 3 2 5 8" xfId="32119" xr:uid="{00000000-0005-0000-0000-00004B660000}"/>
    <cellStyle name="Normal 4 3 3 2 5 9" xfId="14291" xr:uid="{00000000-0005-0000-0000-00004C660000}"/>
    <cellStyle name="Normal 4 3 3 2 6" xfId="724" xr:uid="{00000000-0005-0000-0000-00004D660000}"/>
    <cellStyle name="Normal 4 3 3 2 6 2" xfId="2760" xr:uid="{00000000-0005-0000-0000-00004E660000}"/>
    <cellStyle name="Normal 4 3 3 2 6 2 2" xfId="7177" xr:uid="{00000000-0005-0000-0000-00004F660000}"/>
    <cellStyle name="Normal 4 3 3 2 6 2 2 2" xfId="13210" xr:uid="{00000000-0005-0000-0000-000050660000}"/>
    <cellStyle name="Normal 4 3 3 2 6 2 2 2 2" xfId="44495" xr:uid="{00000000-0005-0000-0000-000051660000}"/>
    <cellStyle name="Normal 4 3 3 2 6 2 2 2 3" xfId="31085" xr:uid="{00000000-0005-0000-0000-000052660000}"/>
    <cellStyle name="Normal 4 3 3 2 6 2 2 3" xfId="38523" xr:uid="{00000000-0005-0000-0000-000053660000}"/>
    <cellStyle name="Normal 4 3 3 2 6 2 2 4" xfId="25113" xr:uid="{00000000-0005-0000-0000-000054660000}"/>
    <cellStyle name="Normal 4 3 3 2 6 2 3" xfId="10163" xr:uid="{00000000-0005-0000-0000-000055660000}"/>
    <cellStyle name="Normal 4 3 3 2 6 2 3 2" xfId="41509" xr:uid="{00000000-0005-0000-0000-000056660000}"/>
    <cellStyle name="Normal 4 3 3 2 6 2 3 3" xfId="28099" xr:uid="{00000000-0005-0000-0000-000057660000}"/>
    <cellStyle name="Normal 4 3 3 2 6 2 4" xfId="20697" xr:uid="{00000000-0005-0000-0000-000058660000}"/>
    <cellStyle name="Normal 4 3 3 2 6 2 5" xfId="35539" xr:uid="{00000000-0005-0000-0000-000059660000}"/>
    <cellStyle name="Normal 4 3 3 2 6 2 6" xfId="17711" xr:uid="{00000000-0005-0000-0000-00005A660000}"/>
    <cellStyle name="Normal 4 3 3 2 6 3" xfId="5185" xr:uid="{00000000-0005-0000-0000-00005B660000}"/>
    <cellStyle name="Normal 4 3 3 2 6 3 2" xfId="11220" xr:uid="{00000000-0005-0000-0000-00005C660000}"/>
    <cellStyle name="Normal 4 3 3 2 6 3 2 2" xfId="42505" xr:uid="{00000000-0005-0000-0000-00005D660000}"/>
    <cellStyle name="Normal 4 3 3 2 6 3 2 3" xfId="29095" xr:uid="{00000000-0005-0000-0000-00005E660000}"/>
    <cellStyle name="Normal 4 3 3 2 6 3 3" xfId="23122" xr:uid="{00000000-0005-0000-0000-00005F660000}"/>
    <cellStyle name="Normal 4 3 3 2 6 3 4" xfId="33548" xr:uid="{00000000-0005-0000-0000-000060660000}"/>
    <cellStyle name="Normal 4 3 3 2 6 3 5" xfId="15720" xr:uid="{00000000-0005-0000-0000-000061660000}"/>
    <cellStyle name="Normal 4 3 3 2 6 4" xfId="4190" xr:uid="{00000000-0005-0000-0000-000062660000}"/>
    <cellStyle name="Normal 4 3 3 2 6 4 2" xfId="36969" xr:uid="{00000000-0005-0000-0000-000063660000}"/>
    <cellStyle name="Normal 4 3 3 2 6 4 3" xfId="22127" xr:uid="{00000000-0005-0000-0000-000064660000}"/>
    <cellStyle name="Normal 4 3 3 2 6 5" xfId="8172" xr:uid="{00000000-0005-0000-0000-000065660000}"/>
    <cellStyle name="Normal 4 3 3 2 6 5 2" xfId="39518" xr:uid="{00000000-0005-0000-0000-000066660000}"/>
    <cellStyle name="Normal 4 3 3 2 6 5 3" xfId="26108" xr:uid="{00000000-0005-0000-0000-000067660000}"/>
    <cellStyle name="Normal 4 3 3 2 6 6" xfId="18706" xr:uid="{00000000-0005-0000-0000-000068660000}"/>
    <cellStyle name="Normal 4 3 3 2 6 7" xfId="32553" xr:uid="{00000000-0005-0000-0000-000069660000}"/>
    <cellStyle name="Normal 4 3 3 2 6 8" xfId="14725" xr:uid="{00000000-0005-0000-0000-00006A660000}"/>
    <cellStyle name="Normal 4 3 3 2 7" xfId="1227" xr:uid="{00000000-0005-0000-0000-00006B660000}"/>
    <cellStyle name="Normal 4 3 3 2 7 2" xfId="2224" xr:uid="{00000000-0005-0000-0000-00006C660000}"/>
    <cellStyle name="Normal 4 3 3 2 7 2 2" xfId="6641" xr:uid="{00000000-0005-0000-0000-00006D660000}"/>
    <cellStyle name="Normal 4 3 3 2 7 2 2 2" xfId="12674" xr:uid="{00000000-0005-0000-0000-00006E660000}"/>
    <cellStyle name="Normal 4 3 3 2 7 2 2 2 2" xfId="43959" xr:uid="{00000000-0005-0000-0000-00006F660000}"/>
    <cellStyle name="Normal 4 3 3 2 7 2 2 2 3" xfId="30549" xr:uid="{00000000-0005-0000-0000-000070660000}"/>
    <cellStyle name="Normal 4 3 3 2 7 2 2 3" xfId="37987" xr:uid="{00000000-0005-0000-0000-000071660000}"/>
    <cellStyle name="Normal 4 3 3 2 7 2 2 4" xfId="24577" xr:uid="{00000000-0005-0000-0000-000072660000}"/>
    <cellStyle name="Normal 4 3 3 2 7 2 3" xfId="9627" xr:uid="{00000000-0005-0000-0000-000073660000}"/>
    <cellStyle name="Normal 4 3 3 2 7 2 3 2" xfId="40973" xr:uid="{00000000-0005-0000-0000-000074660000}"/>
    <cellStyle name="Normal 4 3 3 2 7 2 3 3" xfId="27563" xr:uid="{00000000-0005-0000-0000-000075660000}"/>
    <cellStyle name="Normal 4 3 3 2 7 2 4" xfId="20161" xr:uid="{00000000-0005-0000-0000-000076660000}"/>
    <cellStyle name="Normal 4 3 3 2 7 2 5" xfId="35003" xr:uid="{00000000-0005-0000-0000-000077660000}"/>
    <cellStyle name="Normal 4 3 3 2 7 2 6" xfId="17175" xr:uid="{00000000-0005-0000-0000-000078660000}"/>
    <cellStyle name="Normal 4 3 3 2 7 3" xfId="5645" xr:uid="{00000000-0005-0000-0000-000079660000}"/>
    <cellStyle name="Normal 4 3 3 2 7 3 2" xfId="11678" xr:uid="{00000000-0005-0000-0000-00007A660000}"/>
    <cellStyle name="Normal 4 3 3 2 7 3 2 2" xfId="42963" xr:uid="{00000000-0005-0000-0000-00007B660000}"/>
    <cellStyle name="Normal 4 3 3 2 7 3 2 3" xfId="29553" xr:uid="{00000000-0005-0000-0000-00007C660000}"/>
    <cellStyle name="Normal 4 3 3 2 7 3 3" xfId="23581" xr:uid="{00000000-0005-0000-0000-00007D660000}"/>
    <cellStyle name="Normal 4 3 3 2 7 3 4" xfId="34007" xr:uid="{00000000-0005-0000-0000-00007E660000}"/>
    <cellStyle name="Normal 4 3 3 2 7 3 5" xfId="16179" xr:uid="{00000000-0005-0000-0000-00007F660000}"/>
    <cellStyle name="Normal 4 3 3 2 7 4" xfId="3654" xr:uid="{00000000-0005-0000-0000-000080660000}"/>
    <cellStyle name="Normal 4 3 3 2 7 4 2" xfId="36433" xr:uid="{00000000-0005-0000-0000-000081660000}"/>
    <cellStyle name="Normal 4 3 3 2 7 4 3" xfId="21591" xr:uid="{00000000-0005-0000-0000-000082660000}"/>
    <cellStyle name="Normal 4 3 3 2 7 5" xfId="8631" xr:uid="{00000000-0005-0000-0000-000083660000}"/>
    <cellStyle name="Normal 4 3 3 2 7 5 2" xfId="39977" xr:uid="{00000000-0005-0000-0000-000084660000}"/>
    <cellStyle name="Normal 4 3 3 2 7 5 3" xfId="26567" xr:uid="{00000000-0005-0000-0000-000085660000}"/>
    <cellStyle name="Normal 4 3 3 2 7 6" xfId="19165" xr:uid="{00000000-0005-0000-0000-000086660000}"/>
    <cellStyle name="Normal 4 3 3 2 7 7" xfId="32017" xr:uid="{00000000-0005-0000-0000-000087660000}"/>
    <cellStyle name="Normal 4 3 3 2 7 8" xfId="14189" xr:uid="{00000000-0005-0000-0000-000088660000}"/>
    <cellStyle name="Normal 4 3 3 2 8" xfId="1764" xr:uid="{00000000-0005-0000-0000-000089660000}"/>
    <cellStyle name="Normal 4 3 3 2 8 2" xfId="6182" xr:uid="{00000000-0005-0000-0000-00008A660000}"/>
    <cellStyle name="Normal 4 3 3 2 8 2 2" xfId="12215" xr:uid="{00000000-0005-0000-0000-00008B660000}"/>
    <cellStyle name="Normal 4 3 3 2 8 2 2 2" xfId="43500" xr:uid="{00000000-0005-0000-0000-00008C660000}"/>
    <cellStyle name="Normal 4 3 3 2 8 2 2 3" xfId="30090" xr:uid="{00000000-0005-0000-0000-00008D660000}"/>
    <cellStyle name="Normal 4 3 3 2 8 2 3" xfId="37528" xr:uid="{00000000-0005-0000-0000-00008E660000}"/>
    <cellStyle name="Normal 4 3 3 2 8 2 4" xfId="24118" xr:uid="{00000000-0005-0000-0000-00008F660000}"/>
    <cellStyle name="Normal 4 3 3 2 8 3" xfId="9168" xr:uid="{00000000-0005-0000-0000-000090660000}"/>
    <cellStyle name="Normal 4 3 3 2 8 3 2" xfId="40514" xr:uid="{00000000-0005-0000-0000-000091660000}"/>
    <cellStyle name="Normal 4 3 3 2 8 3 3" xfId="27104" xr:uid="{00000000-0005-0000-0000-000092660000}"/>
    <cellStyle name="Normal 4 3 3 2 8 4" xfId="19702" xr:uid="{00000000-0005-0000-0000-000093660000}"/>
    <cellStyle name="Normal 4 3 3 2 8 5" xfId="34544" xr:uid="{00000000-0005-0000-0000-000094660000}"/>
    <cellStyle name="Normal 4 3 3 2 8 6" xfId="16716" xr:uid="{00000000-0005-0000-0000-000095660000}"/>
    <cellStyle name="Normal 4 3 3 2 9" xfId="4649" xr:uid="{00000000-0005-0000-0000-000096660000}"/>
    <cellStyle name="Normal 4 3 3 2 9 2" xfId="10683" xr:uid="{00000000-0005-0000-0000-000097660000}"/>
    <cellStyle name="Normal 4 3 3 2 9 2 2" xfId="41970" xr:uid="{00000000-0005-0000-0000-000098660000}"/>
    <cellStyle name="Normal 4 3 3 2 9 2 3" xfId="28560" xr:uid="{00000000-0005-0000-0000-000099660000}"/>
    <cellStyle name="Normal 4 3 3 2 9 3" xfId="22586" xr:uid="{00000000-0005-0000-0000-00009A660000}"/>
    <cellStyle name="Normal 4 3 3 2 9 4" xfId="33012" xr:uid="{00000000-0005-0000-0000-00009B660000}"/>
    <cellStyle name="Normal 4 3 3 2 9 5" xfId="15184" xr:uid="{00000000-0005-0000-0000-00009C660000}"/>
    <cellStyle name="Normal 4 3 3 3" xfId="196" xr:uid="{00000000-0005-0000-0000-00009D660000}"/>
    <cellStyle name="Normal 4 3 3 3 10" xfId="3219" xr:uid="{00000000-0005-0000-0000-00009E660000}"/>
    <cellStyle name="Normal 4 3 3 3 10 2" xfId="35998" xr:uid="{00000000-0005-0000-0000-00009F660000}"/>
    <cellStyle name="Normal 4 3 3 3 10 3" xfId="21156" xr:uid="{00000000-0005-0000-0000-0000A0660000}"/>
    <cellStyle name="Normal 4 3 3 3 11" xfId="7660" xr:uid="{00000000-0005-0000-0000-0000A1660000}"/>
    <cellStyle name="Normal 4 3 3 3 11 2" xfId="39006" xr:uid="{00000000-0005-0000-0000-0000A2660000}"/>
    <cellStyle name="Normal 4 3 3 3 11 3" xfId="25596" xr:uid="{00000000-0005-0000-0000-0000A3660000}"/>
    <cellStyle name="Normal 4 3 3 3 12" xfId="18194" xr:uid="{00000000-0005-0000-0000-0000A4660000}"/>
    <cellStyle name="Normal 4 3 3 3 13" xfId="31582" xr:uid="{00000000-0005-0000-0000-0000A5660000}"/>
    <cellStyle name="Normal 4 3 3 3 14" xfId="13754" xr:uid="{00000000-0005-0000-0000-0000A6660000}"/>
    <cellStyle name="Normal 4 3 3 3 2" xfId="418" xr:uid="{00000000-0005-0000-0000-0000A7660000}"/>
    <cellStyle name="Normal 4 3 3 3 2 10" xfId="13858" xr:uid="{00000000-0005-0000-0000-0000A8660000}"/>
    <cellStyle name="Normal 4 3 3 3 2 2" xfId="852" xr:uid="{00000000-0005-0000-0000-0000A9660000}"/>
    <cellStyle name="Normal 4 3 3 3 2 2 2" xfId="2888" xr:uid="{00000000-0005-0000-0000-0000AA660000}"/>
    <cellStyle name="Normal 4 3 3 3 2 2 2 2" xfId="7305" xr:uid="{00000000-0005-0000-0000-0000AB660000}"/>
    <cellStyle name="Normal 4 3 3 3 2 2 2 2 2" xfId="13338" xr:uid="{00000000-0005-0000-0000-0000AC660000}"/>
    <cellStyle name="Normal 4 3 3 3 2 2 2 2 2 2" xfId="44623" xr:uid="{00000000-0005-0000-0000-0000AD660000}"/>
    <cellStyle name="Normal 4 3 3 3 2 2 2 2 2 3" xfId="31213" xr:uid="{00000000-0005-0000-0000-0000AE660000}"/>
    <cellStyle name="Normal 4 3 3 3 2 2 2 2 3" xfId="38651" xr:uid="{00000000-0005-0000-0000-0000AF660000}"/>
    <cellStyle name="Normal 4 3 3 3 2 2 2 2 4" xfId="25241" xr:uid="{00000000-0005-0000-0000-0000B0660000}"/>
    <cellStyle name="Normal 4 3 3 3 2 2 2 3" xfId="10291" xr:uid="{00000000-0005-0000-0000-0000B1660000}"/>
    <cellStyle name="Normal 4 3 3 3 2 2 2 3 2" xfId="41637" xr:uid="{00000000-0005-0000-0000-0000B2660000}"/>
    <cellStyle name="Normal 4 3 3 3 2 2 2 3 3" xfId="28227" xr:uid="{00000000-0005-0000-0000-0000B3660000}"/>
    <cellStyle name="Normal 4 3 3 3 2 2 2 4" xfId="20825" xr:uid="{00000000-0005-0000-0000-0000B4660000}"/>
    <cellStyle name="Normal 4 3 3 3 2 2 2 5" xfId="35667" xr:uid="{00000000-0005-0000-0000-0000B5660000}"/>
    <cellStyle name="Normal 4 3 3 3 2 2 2 6" xfId="17839" xr:uid="{00000000-0005-0000-0000-0000B6660000}"/>
    <cellStyle name="Normal 4 3 3 3 2 2 3" xfId="5313" xr:uid="{00000000-0005-0000-0000-0000B7660000}"/>
    <cellStyle name="Normal 4 3 3 3 2 2 3 2" xfId="11347" xr:uid="{00000000-0005-0000-0000-0000B8660000}"/>
    <cellStyle name="Normal 4 3 3 3 2 2 3 2 2" xfId="42632" xr:uid="{00000000-0005-0000-0000-0000B9660000}"/>
    <cellStyle name="Normal 4 3 3 3 2 2 3 2 3" xfId="29222" xr:uid="{00000000-0005-0000-0000-0000BA660000}"/>
    <cellStyle name="Normal 4 3 3 3 2 2 3 3" xfId="23250" xr:uid="{00000000-0005-0000-0000-0000BB660000}"/>
    <cellStyle name="Normal 4 3 3 3 2 2 3 4" xfId="33676" xr:uid="{00000000-0005-0000-0000-0000BC660000}"/>
    <cellStyle name="Normal 4 3 3 3 2 2 3 5" xfId="15848" xr:uid="{00000000-0005-0000-0000-0000BD660000}"/>
    <cellStyle name="Normal 4 3 3 3 2 2 4" xfId="4318" xr:uid="{00000000-0005-0000-0000-0000BE660000}"/>
    <cellStyle name="Normal 4 3 3 3 2 2 4 2" xfId="37097" xr:uid="{00000000-0005-0000-0000-0000BF660000}"/>
    <cellStyle name="Normal 4 3 3 3 2 2 4 3" xfId="22255" xr:uid="{00000000-0005-0000-0000-0000C0660000}"/>
    <cellStyle name="Normal 4 3 3 3 2 2 5" xfId="8300" xr:uid="{00000000-0005-0000-0000-0000C1660000}"/>
    <cellStyle name="Normal 4 3 3 3 2 2 5 2" xfId="39646" xr:uid="{00000000-0005-0000-0000-0000C2660000}"/>
    <cellStyle name="Normal 4 3 3 3 2 2 5 3" xfId="26236" xr:uid="{00000000-0005-0000-0000-0000C3660000}"/>
    <cellStyle name="Normal 4 3 3 3 2 2 6" xfId="18834" xr:uid="{00000000-0005-0000-0000-0000C4660000}"/>
    <cellStyle name="Normal 4 3 3 3 2 2 7" xfId="32681" xr:uid="{00000000-0005-0000-0000-0000C5660000}"/>
    <cellStyle name="Normal 4 3 3 3 2 2 8" xfId="14853" xr:uid="{00000000-0005-0000-0000-0000C6660000}"/>
    <cellStyle name="Normal 4 3 3 3 2 3" xfId="1457" xr:uid="{00000000-0005-0000-0000-0000C7660000}"/>
    <cellStyle name="Normal 4 3 3 3 2 3 2" xfId="2454" xr:uid="{00000000-0005-0000-0000-0000C8660000}"/>
    <cellStyle name="Normal 4 3 3 3 2 3 2 2" xfId="6871" xr:uid="{00000000-0005-0000-0000-0000C9660000}"/>
    <cellStyle name="Normal 4 3 3 3 2 3 2 2 2" xfId="12904" xr:uid="{00000000-0005-0000-0000-0000CA660000}"/>
    <cellStyle name="Normal 4 3 3 3 2 3 2 2 2 2" xfId="44189" xr:uid="{00000000-0005-0000-0000-0000CB660000}"/>
    <cellStyle name="Normal 4 3 3 3 2 3 2 2 2 3" xfId="30779" xr:uid="{00000000-0005-0000-0000-0000CC660000}"/>
    <cellStyle name="Normal 4 3 3 3 2 3 2 2 3" xfId="38217" xr:uid="{00000000-0005-0000-0000-0000CD660000}"/>
    <cellStyle name="Normal 4 3 3 3 2 3 2 2 4" xfId="24807" xr:uid="{00000000-0005-0000-0000-0000CE660000}"/>
    <cellStyle name="Normal 4 3 3 3 2 3 2 3" xfId="9857" xr:uid="{00000000-0005-0000-0000-0000CF660000}"/>
    <cellStyle name="Normal 4 3 3 3 2 3 2 3 2" xfId="41203" xr:uid="{00000000-0005-0000-0000-0000D0660000}"/>
    <cellStyle name="Normal 4 3 3 3 2 3 2 3 3" xfId="27793" xr:uid="{00000000-0005-0000-0000-0000D1660000}"/>
    <cellStyle name="Normal 4 3 3 3 2 3 2 4" xfId="20391" xr:uid="{00000000-0005-0000-0000-0000D2660000}"/>
    <cellStyle name="Normal 4 3 3 3 2 3 2 5" xfId="35233" xr:uid="{00000000-0005-0000-0000-0000D3660000}"/>
    <cellStyle name="Normal 4 3 3 3 2 3 2 6" xfId="17405" xr:uid="{00000000-0005-0000-0000-0000D4660000}"/>
    <cellStyle name="Normal 4 3 3 3 2 3 3" xfId="5875" xr:uid="{00000000-0005-0000-0000-0000D5660000}"/>
    <cellStyle name="Normal 4 3 3 3 2 3 3 2" xfId="11908" xr:uid="{00000000-0005-0000-0000-0000D6660000}"/>
    <cellStyle name="Normal 4 3 3 3 2 3 3 2 2" xfId="43193" xr:uid="{00000000-0005-0000-0000-0000D7660000}"/>
    <cellStyle name="Normal 4 3 3 3 2 3 3 2 3" xfId="29783" xr:uid="{00000000-0005-0000-0000-0000D8660000}"/>
    <cellStyle name="Normal 4 3 3 3 2 3 3 3" xfId="23811" xr:uid="{00000000-0005-0000-0000-0000D9660000}"/>
    <cellStyle name="Normal 4 3 3 3 2 3 3 4" xfId="34237" xr:uid="{00000000-0005-0000-0000-0000DA660000}"/>
    <cellStyle name="Normal 4 3 3 3 2 3 3 5" xfId="16409" xr:uid="{00000000-0005-0000-0000-0000DB660000}"/>
    <cellStyle name="Normal 4 3 3 3 2 3 4" xfId="3884" xr:uid="{00000000-0005-0000-0000-0000DC660000}"/>
    <cellStyle name="Normal 4 3 3 3 2 3 4 2" xfId="36663" xr:uid="{00000000-0005-0000-0000-0000DD660000}"/>
    <cellStyle name="Normal 4 3 3 3 2 3 4 3" xfId="21821" xr:uid="{00000000-0005-0000-0000-0000DE660000}"/>
    <cellStyle name="Normal 4 3 3 3 2 3 5" xfId="8861" xr:uid="{00000000-0005-0000-0000-0000DF660000}"/>
    <cellStyle name="Normal 4 3 3 3 2 3 5 2" xfId="40207" xr:uid="{00000000-0005-0000-0000-0000E0660000}"/>
    <cellStyle name="Normal 4 3 3 3 2 3 5 3" xfId="26797" xr:uid="{00000000-0005-0000-0000-0000E1660000}"/>
    <cellStyle name="Normal 4 3 3 3 2 3 6" xfId="19395" xr:uid="{00000000-0005-0000-0000-0000E2660000}"/>
    <cellStyle name="Normal 4 3 3 3 2 3 7" xfId="32247" xr:uid="{00000000-0005-0000-0000-0000E3660000}"/>
    <cellStyle name="Normal 4 3 3 3 2 3 8" xfId="14419" xr:uid="{00000000-0005-0000-0000-0000E4660000}"/>
    <cellStyle name="Normal 4 3 3 3 2 4" xfId="1892" xr:uid="{00000000-0005-0000-0000-0000E5660000}"/>
    <cellStyle name="Normal 4 3 3 3 2 4 2" xfId="6310" xr:uid="{00000000-0005-0000-0000-0000E6660000}"/>
    <cellStyle name="Normal 4 3 3 3 2 4 2 2" xfId="12343" xr:uid="{00000000-0005-0000-0000-0000E7660000}"/>
    <cellStyle name="Normal 4 3 3 3 2 4 2 2 2" xfId="43628" xr:uid="{00000000-0005-0000-0000-0000E8660000}"/>
    <cellStyle name="Normal 4 3 3 3 2 4 2 2 3" xfId="30218" xr:uid="{00000000-0005-0000-0000-0000E9660000}"/>
    <cellStyle name="Normal 4 3 3 3 2 4 2 3" xfId="37656" xr:uid="{00000000-0005-0000-0000-0000EA660000}"/>
    <cellStyle name="Normal 4 3 3 3 2 4 2 4" xfId="24246" xr:uid="{00000000-0005-0000-0000-0000EB660000}"/>
    <cellStyle name="Normal 4 3 3 3 2 4 3" xfId="9296" xr:uid="{00000000-0005-0000-0000-0000EC660000}"/>
    <cellStyle name="Normal 4 3 3 3 2 4 3 2" xfId="40642" xr:uid="{00000000-0005-0000-0000-0000ED660000}"/>
    <cellStyle name="Normal 4 3 3 3 2 4 3 3" xfId="27232" xr:uid="{00000000-0005-0000-0000-0000EE660000}"/>
    <cellStyle name="Normal 4 3 3 3 2 4 4" xfId="19830" xr:uid="{00000000-0005-0000-0000-0000EF660000}"/>
    <cellStyle name="Normal 4 3 3 3 2 4 5" xfId="34672" xr:uid="{00000000-0005-0000-0000-0000F0660000}"/>
    <cellStyle name="Normal 4 3 3 3 2 4 6" xfId="16844" xr:uid="{00000000-0005-0000-0000-0000F1660000}"/>
    <cellStyle name="Normal 4 3 3 3 2 5" xfId="4879" xr:uid="{00000000-0005-0000-0000-0000F2660000}"/>
    <cellStyle name="Normal 4 3 3 3 2 5 2" xfId="10914" xr:uid="{00000000-0005-0000-0000-0000F3660000}"/>
    <cellStyle name="Normal 4 3 3 3 2 5 2 2" xfId="42199" xr:uid="{00000000-0005-0000-0000-0000F4660000}"/>
    <cellStyle name="Normal 4 3 3 3 2 5 2 3" xfId="28789" xr:uid="{00000000-0005-0000-0000-0000F5660000}"/>
    <cellStyle name="Normal 4 3 3 3 2 5 3" xfId="22816" xr:uid="{00000000-0005-0000-0000-0000F6660000}"/>
    <cellStyle name="Normal 4 3 3 3 2 5 4" xfId="33242" xr:uid="{00000000-0005-0000-0000-0000F7660000}"/>
    <cellStyle name="Normal 4 3 3 3 2 5 5" xfId="15414" xr:uid="{00000000-0005-0000-0000-0000F8660000}"/>
    <cellStyle name="Normal 4 3 3 3 2 6" xfId="3323" xr:uid="{00000000-0005-0000-0000-0000F9660000}"/>
    <cellStyle name="Normal 4 3 3 3 2 6 2" xfId="36102" xr:uid="{00000000-0005-0000-0000-0000FA660000}"/>
    <cellStyle name="Normal 4 3 3 3 2 6 3" xfId="21260" xr:uid="{00000000-0005-0000-0000-0000FB660000}"/>
    <cellStyle name="Normal 4 3 3 3 2 7" xfId="7866" xr:uid="{00000000-0005-0000-0000-0000FC660000}"/>
    <cellStyle name="Normal 4 3 3 3 2 7 2" xfId="39212" xr:uid="{00000000-0005-0000-0000-0000FD660000}"/>
    <cellStyle name="Normal 4 3 3 3 2 7 3" xfId="25802" xr:uid="{00000000-0005-0000-0000-0000FE660000}"/>
    <cellStyle name="Normal 4 3 3 3 2 8" xfId="18400" xr:uid="{00000000-0005-0000-0000-0000FF660000}"/>
    <cellStyle name="Normal 4 3 3 3 2 9" xfId="31686" xr:uid="{00000000-0005-0000-0000-000000670000}"/>
    <cellStyle name="Normal 4 3 3 3 3" xfId="520" xr:uid="{00000000-0005-0000-0000-000001670000}"/>
    <cellStyle name="Normal 4 3 3 3 3 10" xfId="13960" xr:uid="{00000000-0005-0000-0000-000002670000}"/>
    <cellStyle name="Normal 4 3 3 3 3 2" xfId="954" xr:uid="{00000000-0005-0000-0000-000003670000}"/>
    <cellStyle name="Normal 4 3 3 3 3 2 2" xfId="2990" xr:uid="{00000000-0005-0000-0000-000004670000}"/>
    <cellStyle name="Normal 4 3 3 3 3 2 2 2" xfId="7407" xr:uid="{00000000-0005-0000-0000-000005670000}"/>
    <cellStyle name="Normal 4 3 3 3 3 2 2 2 2" xfId="13440" xr:uid="{00000000-0005-0000-0000-000006670000}"/>
    <cellStyle name="Normal 4 3 3 3 3 2 2 2 2 2" xfId="44725" xr:uid="{00000000-0005-0000-0000-000007670000}"/>
    <cellStyle name="Normal 4 3 3 3 3 2 2 2 2 3" xfId="31315" xr:uid="{00000000-0005-0000-0000-000008670000}"/>
    <cellStyle name="Normal 4 3 3 3 3 2 2 2 3" xfId="38753" xr:uid="{00000000-0005-0000-0000-000009670000}"/>
    <cellStyle name="Normal 4 3 3 3 3 2 2 2 4" xfId="25343" xr:uid="{00000000-0005-0000-0000-00000A670000}"/>
    <cellStyle name="Normal 4 3 3 3 3 2 2 3" xfId="10393" xr:uid="{00000000-0005-0000-0000-00000B670000}"/>
    <cellStyle name="Normal 4 3 3 3 3 2 2 3 2" xfId="41739" xr:uid="{00000000-0005-0000-0000-00000C670000}"/>
    <cellStyle name="Normal 4 3 3 3 3 2 2 3 3" xfId="28329" xr:uid="{00000000-0005-0000-0000-00000D670000}"/>
    <cellStyle name="Normal 4 3 3 3 3 2 2 4" xfId="20927" xr:uid="{00000000-0005-0000-0000-00000E670000}"/>
    <cellStyle name="Normal 4 3 3 3 3 2 2 5" xfId="35769" xr:uid="{00000000-0005-0000-0000-00000F670000}"/>
    <cellStyle name="Normal 4 3 3 3 3 2 2 6" xfId="17941" xr:uid="{00000000-0005-0000-0000-000010670000}"/>
    <cellStyle name="Normal 4 3 3 3 3 2 3" xfId="5415" xr:uid="{00000000-0005-0000-0000-000011670000}"/>
    <cellStyle name="Normal 4 3 3 3 3 2 3 2" xfId="11449" xr:uid="{00000000-0005-0000-0000-000012670000}"/>
    <cellStyle name="Normal 4 3 3 3 3 2 3 2 2" xfId="42734" xr:uid="{00000000-0005-0000-0000-000013670000}"/>
    <cellStyle name="Normal 4 3 3 3 3 2 3 2 3" xfId="29324" xr:uid="{00000000-0005-0000-0000-000014670000}"/>
    <cellStyle name="Normal 4 3 3 3 3 2 3 3" xfId="23352" xr:uid="{00000000-0005-0000-0000-000015670000}"/>
    <cellStyle name="Normal 4 3 3 3 3 2 3 4" xfId="33778" xr:uid="{00000000-0005-0000-0000-000016670000}"/>
    <cellStyle name="Normal 4 3 3 3 3 2 3 5" xfId="15950" xr:uid="{00000000-0005-0000-0000-000017670000}"/>
    <cellStyle name="Normal 4 3 3 3 3 2 4" xfId="4420" xr:uid="{00000000-0005-0000-0000-000018670000}"/>
    <cellStyle name="Normal 4 3 3 3 3 2 4 2" xfId="37199" xr:uid="{00000000-0005-0000-0000-000019670000}"/>
    <cellStyle name="Normal 4 3 3 3 3 2 4 3" xfId="22357" xr:uid="{00000000-0005-0000-0000-00001A670000}"/>
    <cellStyle name="Normal 4 3 3 3 3 2 5" xfId="8402" xr:uid="{00000000-0005-0000-0000-00001B670000}"/>
    <cellStyle name="Normal 4 3 3 3 3 2 5 2" xfId="39748" xr:uid="{00000000-0005-0000-0000-00001C670000}"/>
    <cellStyle name="Normal 4 3 3 3 3 2 5 3" xfId="26338" xr:uid="{00000000-0005-0000-0000-00001D670000}"/>
    <cellStyle name="Normal 4 3 3 3 3 2 6" xfId="18936" xr:uid="{00000000-0005-0000-0000-00001E670000}"/>
    <cellStyle name="Normal 4 3 3 3 3 2 7" xfId="32783" xr:uid="{00000000-0005-0000-0000-00001F670000}"/>
    <cellStyle name="Normal 4 3 3 3 3 2 8" xfId="14955" xr:uid="{00000000-0005-0000-0000-000020670000}"/>
    <cellStyle name="Normal 4 3 3 3 3 3" xfId="1559" xr:uid="{00000000-0005-0000-0000-000021670000}"/>
    <cellStyle name="Normal 4 3 3 3 3 3 2" xfId="2556" xr:uid="{00000000-0005-0000-0000-000022670000}"/>
    <cellStyle name="Normal 4 3 3 3 3 3 2 2" xfId="6973" xr:uid="{00000000-0005-0000-0000-000023670000}"/>
    <cellStyle name="Normal 4 3 3 3 3 3 2 2 2" xfId="13006" xr:uid="{00000000-0005-0000-0000-000024670000}"/>
    <cellStyle name="Normal 4 3 3 3 3 3 2 2 2 2" xfId="44291" xr:uid="{00000000-0005-0000-0000-000025670000}"/>
    <cellStyle name="Normal 4 3 3 3 3 3 2 2 2 3" xfId="30881" xr:uid="{00000000-0005-0000-0000-000026670000}"/>
    <cellStyle name="Normal 4 3 3 3 3 3 2 2 3" xfId="38319" xr:uid="{00000000-0005-0000-0000-000027670000}"/>
    <cellStyle name="Normal 4 3 3 3 3 3 2 2 4" xfId="24909" xr:uid="{00000000-0005-0000-0000-000028670000}"/>
    <cellStyle name="Normal 4 3 3 3 3 3 2 3" xfId="9959" xr:uid="{00000000-0005-0000-0000-000029670000}"/>
    <cellStyle name="Normal 4 3 3 3 3 3 2 3 2" xfId="41305" xr:uid="{00000000-0005-0000-0000-00002A670000}"/>
    <cellStyle name="Normal 4 3 3 3 3 3 2 3 3" xfId="27895" xr:uid="{00000000-0005-0000-0000-00002B670000}"/>
    <cellStyle name="Normal 4 3 3 3 3 3 2 4" xfId="20493" xr:uid="{00000000-0005-0000-0000-00002C670000}"/>
    <cellStyle name="Normal 4 3 3 3 3 3 2 5" xfId="35335" xr:uid="{00000000-0005-0000-0000-00002D670000}"/>
    <cellStyle name="Normal 4 3 3 3 3 3 2 6" xfId="17507" xr:uid="{00000000-0005-0000-0000-00002E670000}"/>
    <cellStyle name="Normal 4 3 3 3 3 3 3" xfId="5977" xr:uid="{00000000-0005-0000-0000-00002F670000}"/>
    <cellStyle name="Normal 4 3 3 3 3 3 3 2" xfId="12010" xr:uid="{00000000-0005-0000-0000-000030670000}"/>
    <cellStyle name="Normal 4 3 3 3 3 3 3 2 2" xfId="43295" xr:uid="{00000000-0005-0000-0000-000031670000}"/>
    <cellStyle name="Normal 4 3 3 3 3 3 3 2 3" xfId="29885" xr:uid="{00000000-0005-0000-0000-000032670000}"/>
    <cellStyle name="Normal 4 3 3 3 3 3 3 3" xfId="23913" xr:uid="{00000000-0005-0000-0000-000033670000}"/>
    <cellStyle name="Normal 4 3 3 3 3 3 3 4" xfId="34339" xr:uid="{00000000-0005-0000-0000-000034670000}"/>
    <cellStyle name="Normal 4 3 3 3 3 3 3 5" xfId="16511" xr:uid="{00000000-0005-0000-0000-000035670000}"/>
    <cellStyle name="Normal 4 3 3 3 3 3 4" xfId="3986" xr:uid="{00000000-0005-0000-0000-000036670000}"/>
    <cellStyle name="Normal 4 3 3 3 3 3 4 2" xfId="36765" xr:uid="{00000000-0005-0000-0000-000037670000}"/>
    <cellStyle name="Normal 4 3 3 3 3 3 4 3" xfId="21923" xr:uid="{00000000-0005-0000-0000-000038670000}"/>
    <cellStyle name="Normal 4 3 3 3 3 3 5" xfId="8963" xr:uid="{00000000-0005-0000-0000-000039670000}"/>
    <cellStyle name="Normal 4 3 3 3 3 3 5 2" xfId="40309" xr:uid="{00000000-0005-0000-0000-00003A670000}"/>
    <cellStyle name="Normal 4 3 3 3 3 3 5 3" xfId="26899" xr:uid="{00000000-0005-0000-0000-00003B670000}"/>
    <cellStyle name="Normal 4 3 3 3 3 3 6" xfId="19497" xr:uid="{00000000-0005-0000-0000-00003C670000}"/>
    <cellStyle name="Normal 4 3 3 3 3 3 7" xfId="32349" xr:uid="{00000000-0005-0000-0000-00003D670000}"/>
    <cellStyle name="Normal 4 3 3 3 3 3 8" xfId="14521" xr:uid="{00000000-0005-0000-0000-00003E670000}"/>
    <cellStyle name="Normal 4 3 3 3 3 4" xfId="1994" xr:uid="{00000000-0005-0000-0000-00003F670000}"/>
    <cellStyle name="Normal 4 3 3 3 3 4 2" xfId="6412" xr:uid="{00000000-0005-0000-0000-000040670000}"/>
    <cellStyle name="Normal 4 3 3 3 3 4 2 2" xfId="12445" xr:uid="{00000000-0005-0000-0000-000041670000}"/>
    <cellStyle name="Normal 4 3 3 3 3 4 2 2 2" xfId="43730" xr:uid="{00000000-0005-0000-0000-000042670000}"/>
    <cellStyle name="Normal 4 3 3 3 3 4 2 2 3" xfId="30320" xr:uid="{00000000-0005-0000-0000-000043670000}"/>
    <cellStyle name="Normal 4 3 3 3 3 4 2 3" xfId="37758" xr:uid="{00000000-0005-0000-0000-000044670000}"/>
    <cellStyle name="Normal 4 3 3 3 3 4 2 4" xfId="24348" xr:uid="{00000000-0005-0000-0000-000045670000}"/>
    <cellStyle name="Normal 4 3 3 3 3 4 3" xfId="9398" xr:uid="{00000000-0005-0000-0000-000046670000}"/>
    <cellStyle name="Normal 4 3 3 3 3 4 3 2" xfId="40744" xr:uid="{00000000-0005-0000-0000-000047670000}"/>
    <cellStyle name="Normal 4 3 3 3 3 4 3 3" xfId="27334" xr:uid="{00000000-0005-0000-0000-000048670000}"/>
    <cellStyle name="Normal 4 3 3 3 3 4 4" xfId="19932" xr:uid="{00000000-0005-0000-0000-000049670000}"/>
    <cellStyle name="Normal 4 3 3 3 3 4 5" xfId="34774" xr:uid="{00000000-0005-0000-0000-00004A670000}"/>
    <cellStyle name="Normal 4 3 3 3 3 4 6" xfId="16946" xr:uid="{00000000-0005-0000-0000-00004B670000}"/>
    <cellStyle name="Normal 4 3 3 3 3 5" xfId="4981" xr:uid="{00000000-0005-0000-0000-00004C670000}"/>
    <cellStyle name="Normal 4 3 3 3 3 5 2" xfId="11016" xr:uid="{00000000-0005-0000-0000-00004D670000}"/>
    <cellStyle name="Normal 4 3 3 3 3 5 2 2" xfId="42301" xr:uid="{00000000-0005-0000-0000-00004E670000}"/>
    <cellStyle name="Normal 4 3 3 3 3 5 2 3" xfId="28891" xr:uid="{00000000-0005-0000-0000-00004F670000}"/>
    <cellStyle name="Normal 4 3 3 3 3 5 3" xfId="22918" xr:uid="{00000000-0005-0000-0000-000050670000}"/>
    <cellStyle name="Normal 4 3 3 3 3 5 4" xfId="33344" xr:uid="{00000000-0005-0000-0000-000051670000}"/>
    <cellStyle name="Normal 4 3 3 3 3 5 5" xfId="15516" xr:uid="{00000000-0005-0000-0000-000052670000}"/>
    <cellStyle name="Normal 4 3 3 3 3 6" xfId="3425" xr:uid="{00000000-0005-0000-0000-000053670000}"/>
    <cellStyle name="Normal 4 3 3 3 3 6 2" xfId="36204" xr:uid="{00000000-0005-0000-0000-000054670000}"/>
    <cellStyle name="Normal 4 3 3 3 3 6 3" xfId="21362" xr:uid="{00000000-0005-0000-0000-000055670000}"/>
    <cellStyle name="Normal 4 3 3 3 3 7" xfId="7968" xr:uid="{00000000-0005-0000-0000-000056670000}"/>
    <cellStyle name="Normal 4 3 3 3 3 7 2" xfId="39314" xr:uid="{00000000-0005-0000-0000-000057670000}"/>
    <cellStyle name="Normal 4 3 3 3 3 7 3" xfId="25904" xr:uid="{00000000-0005-0000-0000-000058670000}"/>
    <cellStyle name="Normal 4 3 3 3 3 8" xfId="18502" xr:uid="{00000000-0005-0000-0000-000059670000}"/>
    <cellStyle name="Normal 4 3 3 3 3 9" xfId="31788" xr:uid="{00000000-0005-0000-0000-00005A670000}"/>
    <cellStyle name="Normal 4 3 3 3 4" xfId="646" xr:uid="{00000000-0005-0000-0000-00005B670000}"/>
    <cellStyle name="Normal 4 3 3 3 4 10" xfId="14086" xr:uid="{00000000-0005-0000-0000-00005C670000}"/>
    <cellStyle name="Normal 4 3 3 3 4 2" xfId="1080" xr:uid="{00000000-0005-0000-0000-00005D670000}"/>
    <cellStyle name="Normal 4 3 3 3 4 2 2" xfId="3116" xr:uid="{00000000-0005-0000-0000-00005E670000}"/>
    <cellStyle name="Normal 4 3 3 3 4 2 2 2" xfId="7533" xr:uid="{00000000-0005-0000-0000-00005F670000}"/>
    <cellStyle name="Normal 4 3 3 3 4 2 2 2 2" xfId="13566" xr:uid="{00000000-0005-0000-0000-000060670000}"/>
    <cellStyle name="Normal 4 3 3 3 4 2 2 2 2 2" xfId="44851" xr:uid="{00000000-0005-0000-0000-000061670000}"/>
    <cellStyle name="Normal 4 3 3 3 4 2 2 2 2 3" xfId="31441" xr:uid="{00000000-0005-0000-0000-000062670000}"/>
    <cellStyle name="Normal 4 3 3 3 4 2 2 2 3" xfId="38879" xr:uid="{00000000-0005-0000-0000-000063670000}"/>
    <cellStyle name="Normal 4 3 3 3 4 2 2 2 4" xfId="25469" xr:uid="{00000000-0005-0000-0000-000064670000}"/>
    <cellStyle name="Normal 4 3 3 3 4 2 2 3" xfId="10519" xr:uid="{00000000-0005-0000-0000-000065670000}"/>
    <cellStyle name="Normal 4 3 3 3 4 2 2 3 2" xfId="41865" xr:uid="{00000000-0005-0000-0000-000066670000}"/>
    <cellStyle name="Normal 4 3 3 3 4 2 2 3 3" xfId="28455" xr:uid="{00000000-0005-0000-0000-000067670000}"/>
    <cellStyle name="Normal 4 3 3 3 4 2 2 4" xfId="21053" xr:uid="{00000000-0005-0000-0000-000068670000}"/>
    <cellStyle name="Normal 4 3 3 3 4 2 2 5" xfId="35895" xr:uid="{00000000-0005-0000-0000-000069670000}"/>
    <cellStyle name="Normal 4 3 3 3 4 2 2 6" xfId="18067" xr:uid="{00000000-0005-0000-0000-00006A670000}"/>
    <cellStyle name="Normal 4 3 3 3 4 2 3" xfId="5541" xr:uid="{00000000-0005-0000-0000-00006B670000}"/>
    <cellStyle name="Normal 4 3 3 3 4 2 3 2" xfId="11575" xr:uid="{00000000-0005-0000-0000-00006C670000}"/>
    <cellStyle name="Normal 4 3 3 3 4 2 3 2 2" xfId="42860" xr:uid="{00000000-0005-0000-0000-00006D670000}"/>
    <cellStyle name="Normal 4 3 3 3 4 2 3 2 3" xfId="29450" xr:uid="{00000000-0005-0000-0000-00006E670000}"/>
    <cellStyle name="Normal 4 3 3 3 4 2 3 3" xfId="23478" xr:uid="{00000000-0005-0000-0000-00006F670000}"/>
    <cellStyle name="Normal 4 3 3 3 4 2 3 4" xfId="33904" xr:uid="{00000000-0005-0000-0000-000070670000}"/>
    <cellStyle name="Normal 4 3 3 3 4 2 3 5" xfId="16076" xr:uid="{00000000-0005-0000-0000-000071670000}"/>
    <cellStyle name="Normal 4 3 3 3 4 2 4" xfId="4546" xr:uid="{00000000-0005-0000-0000-000072670000}"/>
    <cellStyle name="Normal 4 3 3 3 4 2 4 2" xfId="37325" xr:uid="{00000000-0005-0000-0000-000073670000}"/>
    <cellStyle name="Normal 4 3 3 3 4 2 4 3" xfId="22483" xr:uid="{00000000-0005-0000-0000-000074670000}"/>
    <cellStyle name="Normal 4 3 3 3 4 2 5" xfId="8528" xr:uid="{00000000-0005-0000-0000-000075670000}"/>
    <cellStyle name="Normal 4 3 3 3 4 2 5 2" xfId="39874" xr:uid="{00000000-0005-0000-0000-000076670000}"/>
    <cellStyle name="Normal 4 3 3 3 4 2 5 3" xfId="26464" xr:uid="{00000000-0005-0000-0000-000077670000}"/>
    <cellStyle name="Normal 4 3 3 3 4 2 6" xfId="19062" xr:uid="{00000000-0005-0000-0000-000078670000}"/>
    <cellStyle name="Normal 4 3 3 3 4 2 7" xfId="32909" xr:uid="{00000000-0005-0000-0000-000079670000}"/>
    <cellStyle name="Normal 4 3 3 3 4 2 8" xfId="15081" xr:uid="{00000000-0005-0000-0000-00007A670000}"/>
    <cellStyle name="Normal 4 3 3 3 4 3" xfId="1685" xr:uid="{00000000-0005-0000-0000-00007B670000}"/>
    <cellStyle name="Normal 4 3 3 3 4 3 2" xfId="2682" xr:uid="{00000000-0005-0000-0000-00007C670000}"/>
    <cellStyle name="Normal 4 3 3 3 4 3 2 2" xfId="7099" xr:uid="{00000000-0005-0000-0000-00007D670000}"/>
    <cellStyle name="Normal 4 3 3 3 4 3 2 2 2" xfId="13132" xr:uid="{00000000-0005-0000-0000-00007E670000}"/>
    <cellStyle name="Normal 4 3 3 3 4 3 2 2 2 2" xfId="44417" xr:uid="{00000000-0005-0000-0000-00007F670000}"/>
    <cellStyle name="Normal 4 3 3 3 4 3 2 2 2 3" xfId="31007" xr:uid="{00000000-0005-0000-0000-000080670000}"/>
    <cellStyle name="Normal 4 3 3 3 4 3 2 2 3" xfId="38445" xr:uid="{00000000-0005-0000-0000-000081670000}"/>
    <cellStyle name="Normal 4 3 3 3 4 3 2 2 4" xfId="25035" xr:uid="{00000000-0005-0000-0000-000082670000}"/>
    <cellStyle name="Normal 4 3 3 3 4 3 2 3" xfId="10085" xr:uid="{00000000-0005-0000-0000-000083670000}"/>
    <cellStyle name="Normal 4 3 3 3 4 3 2 3 2" xfId="41431" xr:uid="{00000000-0005-0000-0000-000084670000}"/>
    <cellStyle name="Normal 4 3 3 3 4 3 2 3 3" xfId="28021" xr:uid="{00000000-0005-0000-0000-000085670000}"/>
    <cellStyle name="Normal 4 3 3 3 4 3 2 4" xfId="20619" xr:uid="{00000000-0005-0000-0000-000086670000}"/>
    <cellStyle name="Normal 4 3 3 3 4 3 2 5" xfId="35461" xr:uid="{00000000-0005-0000-0000-000087670000}"/>
    <cellStyle name="Normal 4 3 3 3 4 3 2 6" xfId="17633" xr:uid="{00000000-0005-0000-0000-000088670000}"/>
    <cellStyle name="Normal 4 3 3 3 4 3 3" xfId="6103" xr:uid="{00000000-0005-0000-0000-000089670000}"/>
    <cellStyle name="Normal 4 3 3 3 4 3 3 2" xfId="12136" xr:uid="{00000000-0005-0000-0000-00008A670000}"/>
    <cellStyle name="Normal 4 3 3 3 4 3 3 2 2" xfId="43421" xr:uid="{00000000-0005-0000-0000-00008B670000}"/>
    <cellStyle name="Normal 4 3 3 3 4 3 3 2 3" xfId="30011" xr:uid="{00000000-0005-0000-0000-00008C670000}"/>
    <cellStyle name="Normal 4 3 3 3 4 3 3 3" xfId="24039" xr:uid="{00000000-0005-0000-0000-00008D670000}"/>
    <cellStyle name="Normal 4 3 3 3 4 3 3 4" xfId="34465" xr:uid="{00000000-0005-0000-0000-00008E670000}"/>
    <cellStyle name="Normal 4 3 3 3 4 3 3 5" xfId="16637" xr:uid="{00000000-0005-0000-0000-00008F670000}"/>
    <cellStyle name="Normal 4 3 3 3 4 3 4" xfId="4112" xr:uid="{00000000-0005-0000-0000-000090670000}"/>
    <cellStyle name="Normal 4 3 3 3 4 3 4 2" xfId="36891" xr:uid="{00000000-0005-0000-0000-000091670000}"/>
    <cellStyle name="Normal 4 3 3 3 4 3 4 3" xfId="22049" xr:uid="{00000000-0005-0000-0000-000092670000}"/>
    <cellStyle name="Normal 4 3 3 3 4 3 5" xfId="9089" xr:uid="{00000000-0005-0000-0000-000093670000}"/>
    <cellStyle name="Normal 4 3 3 3 4 3 5 2" xfId="40435" xr:uid="{00000000-0005-0000-0000-000094670000}"/>
    <cellStyle name="Normal 4 3 3 3 4 3 5 3" xfId="27025" xr:uid="{00000000-0005-0000-0000-000095670000}"/>
    <cellStyle name="Normal 4 3 3 3 4 3 6" xfId="19623" xr:uid="{00000000-0005-0000-0000-000096670000}"/>
    <cellStyle name="Normal 4 3 3 3 4 3 7" xfId="32475" xr:uid="{00000000-0005-0000-0000-000097670000}"/>
    <cellStyle name="Normal 4 3 3 3 4 3 8" xfId="14647" xr:uid="{00000000-0005-0000-0000-000098670000}"/>
    <cellStyle name="Normal 4 3 3 3 4 4" xfId="2120" xr:uid="{00000000-0005-0000-0000-000099670000}"/>
    <cellStyle name="Normal 4 3 3 3 4 4 2" xfId="6538" xr:uid="{00000000-0005-0000-0000-00009A670000}"/>
    <cellStyle name="Normal 4 3 3 3 4 4 2 2" xfId="12571" xr:uid="{00000000-0005-0000-0000-00009B670000}"/>
    <cellStyle name="Normal 4 3 3 3 4 4 2 2 2" xfId="43856" xr:uid="{00000000-0005-0000-0000-00009C670000}"/>
    <cellStyle name="Normal 4 3 3 3 4 4 2 2 3" xfId="30446" xr:uid="{00000000-0005-0000-0000-00009D670000}"/>
    <cellStyle name="Normal 4 3 3 3 4 4 2 3" xfId="37884" xr:uid="{00000000-0005-0000-0000-00009E670000}"/>
    <cellStyle name="Normal 4 3 3 3 4 4 2 4" xfId="24474" xr:uid="{00000000-0005-0000-0000-00009F670000}"/>
    <cellStyle name="Normal 4 3 3 3 4 4 3" xfId="9524" xr:uid="{00000000-0005-0000-0000-0000A0670000}"/>
    <cellStyle name="Normal 4 3 3 3 4 4 3 2" xfId="40870" xr:uid="{00000000-0005-0000-0000-0000A1670000}"/>
    <cellStyle name="Normal 4 3 3 3 4 4 3 3" xfId="27460" xr:uid="{00000000-0005-0000-0000-0000A2670000}"/>
    <cellStyle name="Normal 4 3 3 3 4 4 4" xfId="20058" xr:uid="{00000000-0005-0000-0000-0000A3670000}"/>
    <cellStyle name="Normal 4 3 3 3 4 4 5" xfId="34900" xr:uid="{00000000-0005-0000-0000-0000A4670000}"/>
    <cellStyle name="Normal 4 3 3 3 4 4 6" xfId="17072" xr:uid="{00000000-0005-0000-0000-0000A5670000}"/>
    <cellStyle name="Normal 4 3 3 3 4 5" xfId="5107" xr:uid="{00000000-0005-0000-0000-0000A6670000}"/>
    <cellStyle name="Normal 4 3 3 3 4 5 2" xfId="11142" xr:uid="{00000000-0005-0000-0000-0000A7670000}"/>
    <cellStyle name="Normal 4 3 3 3 4 5 2 2" xfId="42427" xr:uid="{00000000-0005-0000-0000-0000A8670000}"/>
    <cellStyle name="Normal 4 3 3 3 4 5 2 3" xfId="29017" xr:uid="{00000000-0005-0000-0000-0000A9670000}"/>
    <cellStyle name="Normal 4 3 3 3 4 5 3" xfId="23044" xr:uid="{00000000-0005-0000-0000-0000AA670000}"/>
    <cellStyle name="Normal 4 3 3 3 4 5 4" xfId="33470" xr:uid="{00000000-0005-0000-0000-0000AB670000}"/>
    <cellStyle name="Normal 4 3 3 3 4 5 5" xfId="15642" xr:uid="{00000000-0005-0000-0000-0000AC670000}"/>
    <cellStyle name="Normal 4 3 3 3 4 6" xfId="3551" xr:uid="{00000000-0005-0000-0000-0000AD670000}"/>
    <cellStyle name="Normal 4 3 3 3 4 6 2" xfId="36330" xr:uid="{00000000-0005-0000-0000-0000AE670000}"/>
    <cellStyle name="Normal 4 3 3 3 4 6 3" xfId="21488" xr:uid="{00000000-0005-0000-0000-0000AF670000}"/>
    <cellStyle name="Normal 4 3 3 3 4 7" xfId="8094" xr:uid="{00000000-0005-0000-0000-0000B0670000}"/>
    <cellStyle name="Normal 4 3 3 3 4 7 2" xfId="39440" xr:uid="{00000000-0005-0000-0000-0000B1670000}"/>
    <cellStyle name="Normal 4 3 3 3 4 7 3" xfId="26030" xr:uid="{00000000-0005-0000-0000-0000B2670000}"/>
    <cellStyle name="Normal 4 3 3 3 4 8" xfId="18628" xr:uid="{00000000-0005-0000-0000-0000B3670000}"/>
    <cellStyle name="Normal 4 3 3 3 4 9" xfId="31914" xr:uid="{00000000-0005-0000-0000-0000B4670000}"/>
    <cellStyle name="Normal 4 3 3 3 5" xfId="298" xr:uid="{00000000-0005-0000-0000-0000B5670000}"/>
    <cellStyle name="Normal 4 3 3 3 5 2" xfId="1353" xr:uid="{00000000-0005-0000-0000-0000B6670000}"/>
    <cellStyle name="Normal 4 3 3 3 5 2 2" xfId="5771" xr:uid="{00000000-0005-0000-0000-0000B7670000}"/>
    <cellStyle name="Normal 4 3 3 3 5 2 2 2" xfId="11804" xr:uid="{00000000-0005-0000-0000-0000B8670000}"/>
    <cellStyle name="Normal 4 3 3 3 5 2 2 2 2" xfId="43089" xr:uid="{00000000-0005-0000-0000-0000B9670000}"/>
    <cellStyle name="Normal 4 3 3 3 5 2 2 2 3" xfId="29679" xr:uid="{00000000-0005-0000-0000-0000BA670000}"/>
    <cellStyle name="Normal 4 3 3 3 5 2 2 3" xfId="37428" xr:uid="{00000000-0005-0000-0000-0000BB670000}"/>
    <cellStyle name="Normal 4 3 3 3 5 2 2 4" xfId="23707" xr:uid="{00000000-0005-0000-0000-0000BC670000}"/>
    <cellStyle name="Normal 4 3 3 3 5 2 3" xfId="8757" xr:uid="{00000000-0005-0000-0000-0000BD670000}"/>
    <cellStyle name="Normal 4 3 3 3 5 2 3 2" xfId="40103" xr:uid="{00000000-0005-0000-0000-0000BE670000}"/>
    <cellStyle name="Normal 4 3 3 3 5 2 3 3" xfId="26693" xr:uid="{00000000-0005-0000-0000-0000BF670000}"/>
    <cellStyle name="Normal 4 3 3 3 5 2 4" xfId="19291" xr:uid="{00000000-0005-0000-0000-0000C0670000}"/>
    <cellStyle name="Normal 4 3 3 3 5 2 5" xfId="34133" xr:uid="{00000000-0005-0000-0000-0000C1670000}"/>
    <cellStyle name="Normal 4 3 3 3 5 2 6" xfId="16305" xr:uid="{00000000-0005-0000-0000-0000C2670000}"/>
    <cellStyle name="Normal 4 3 3 3 5 3" xfId="2350" xr:uid="{00000000-0005-0000-0000-0000C3670000}"/>
    <cellStyle name="Normal 4 3 3 3 5 3 2" xfId="6767" xr:uid="{00000000-0005-0000-0000-0000C4670000}"/>
    <cellStyle name="Normal 4 3 3 3 5 3 2 2" xfId="12800" xr:uid="{00000000-0005-0000-0000-0000C5670000}"/>
    <cellStyle name="Normal 4 3 3 3 5 3 2 2 2" xfId="44085" xr:uid="{00000000-0005-0000-0000-0000C6670000}"/>
    <cellStyle name="Normal 4 3 3 3 5 3 2 2 3" xfId="30675" xr:uid="{00000000-0005-0000-0000-0000C7670000}"/>
    <cellStyle name="Normal 4 3 3 3 5 3 2 3" xfId="38113" xr:uid="{00000000-0005-0000-0000-0000C8670000}"/>
    <cellStyle name="Normal 4 3 3 3 5 3 2 4" xfId="24703" xr:uid="{00000000-0005-0000-0000-0000C9670000}"/>
    <cellStyle name="Normal 4 3 3 3 5 3 3" xfId="9753" xr:uid="{00000000-0005-0000-0000-0000CA670000}"/>
    <cellStyle name="Normal 4 3 3 3 5 3 3 2" xfId="41099" xr:uid="{00000000-0005-0000-0000-0000CB670000}"/>
    <cellStyle name="Normal 4 3 3 3 5 3 3 3" xfId="27689" xr:uid="{00000000-0005-0000-0000-0000CC670000}"/>
    <cellStyle name="Normal 4 3 3 3 5 3 4" xfId="20287" xr:uid="{00000000-0005-0000-0000-0000CD670000}"/>
    <cellStyle name="Normal 4 3 3 3 5 3 5" xfId="35129" xr:uid="{00000000-0005-0000-0000-0000CE670000}"/>
    <cellStyle name="Normal 4 3 3 3 5 3 6" xfId="17301" xr:uid="{00000000-0005-0000-0000-0000CF670000}"/>
    <cellStyle name="Normal 4 3 3 3 5 4" xfId="4775" xr:uid="{00000000-0005-0000-0000-0000D0670000}"/>
    <cellStyle name="Normal 4 3 3 3 5 4 2" xfId="10809" xr:uid="{00000000-0005-0000-0000-0000D1670000}"/>
    <cellStyle name="Normal 4 3 3 3 5 4 2 2" xfId="42096" xr:uid="{00000000-0005-0000-0000-0000D2670000}"/>
    <cellStyle name="Normal 4 3 3 3 5 4 2 3" xfId="28686" xr:uid="{00000000-0005-0000-0000-0000D3670000}"/>
    <cellStyle name="Normal 4 3 3 3 5 4 3" xfId="22712" xr:uid="{00000000-0005-0000-0000-0000D4670000}"/>
    <cellStyle name="Normal 4 3 3 3 5 4 4" xfId="33138" xr:uid="{00000000-0005-0000-0000-0000D5670000}"/>
    <cellStyle name="Normal 4 3 3 3 5 4 5" xfId="15310" xr:uid="{00000000-0005-0000-0000-0000D6670000}"/>
    <cellStyle name="Normal 4 3 3 3 5 5" xfId="3780" xr:uid="{00000000-0005-0000-0000-0000D7670000}"/>
    <cellStyle name="Normal 4 3 3 3 5 5 2" xfId="36559" xr:uid="{00000000-0005-0000-0000-0000D8670000}"/>
    <cellStyle name="Normal 4 3 3 3 5 5 3" xfId="21717" xr:uid="{00000000-0005-0000-0000-0000D9670000}"/>
    <cellStyle name="Normal 4 3 3 3 5 6" xfId="7762" xr:uid="{00000000-0005-0000-0000-0000DA670000}"/>
    <cellStyle name="Normal 4 3 3 3 5 6 2" xfId="39108" xr:uid="{00000000-0005-0000-0000-0000DB670000}"/>
    <cellStyle name="Normal 4 3 3 3 5 6 3" xfId="25698" xr:uid="{00000000-0005-0000-0000-0000DC670000}"/>
    <cellStyle name="Normal 4 3 3 3 5 7" xfId="18296" xr:uid="{00000000-0005-0000-0000-0000DD670000}"/>
    <cellStyle name="Normal 4 3 3 3 5 8" xfId="32143" xr:uid="{00000000-0005-0000-0000-0000DE670000}"/>
    <cellStyle name="Normal 4 3 3 3 5 9" xfId="14315" xr:uid="{00000000-0005-0000-0000-0000DF670000}"/>
    <cellStyle name="Normal 4 3 3 3 6" xfId="748" xr:uid="{00000000-0005-0000-0000-0000E0670000}"/>
    <cellStyle name="Normal 4 3 3 3 6 2" xfId="2784" xr:uid="{00000000-0005-0000-0000-0000E1670000}"/>
    <cellStyle name="Normal 4 3 3 3 6 2 2" xfId="7201" xr:uid="{00000000-0005-0000-0000-0000E2670000}"/>
    <cellStyle name="Normal 4 3 3 3 6 2 2 2" xfId="13234" xr:uid="{00000000-0005-0000-0000-0000E3670000}"/>
    <cellStyle name="Normal 4 3 3 3 6 2 2 2 2" xfId="44519" xr:uid="{00000000-0005-0000-0000-0000E4670000}"/>
    <cellStyle name="Normal 4 3 3 3 6 2 2 2 3" xfId="31109" xr:uid="{00000000-0005-0000-0000-0000E5670000}"/>
    <cellStyle name="Normal 4 3 3 3 6 2 2 3" xfId="38547" xr:uid="{00000000-0005-0000-0000-0000E6670000}"/>
    <cellStyle name="Normal 4 3 3 3 6 2 2 4" xfId="25137" xr:uid="{00000000-0005-0000-0000-0000E7670000}"/>
    <cellStyle name="Normal 4 3 3 3 6 2 3" xfId="10187" xr:uid="{00000000-0005-0000-0000-0000E8670000}"/>
    <cellStyle name="Normal 4 3 3 3 6 2 3 2" xfId="41533" xr:uid="{00000000-0005-0000-0000-0000E9670000}"/>
    <cellStyle name="Normal 4 3 3 3 6 2 3 3" xfId="28123" xr:uid="{00000000-0005-0000-0000-0000EA670000}"/>
    <cellStyle name="Normal 4 3 3 3 6 2 4" xfId="20721" xr:uid="{00000000-0005-0000-0000-0000EB670000}"/>
    <cellStyle name="Normal 4 3 3 3 6 2 5" xfId="35563" xr:uid="{00000000-0005-0000-0000-0000EC670000}"/>
    <cellStyle name="Normal 4 3 3 3 6 2 6" xfId="17735" xr:uid="{00000000-0005-0000-0000-0000ED670000}"/>
    <cellStyle name="Normal 4 3 3 3 6 3" xfId="5209" xr:uid="{00000000-0005-0000-0000-0000EE670000}"/>
    <cellStyle name="Normal 4 3 3 3 6 3 2" xfId="11244" xr:uid="{00000000-0005-0000-0000-0000EF670000}"/>
    <cellStyle name="Normal 4 3 3 3 6 3 2 2" xfId="42529" xr:uid="{00000000-0005-0000-0000-0000F0670000}"/>
    <cellStyle name="Normal 4 3 3 3 6 3 2 3" xfId="29119" xr:uid="{00000000-0005-0000-0000-0000F1670000}"/>
    <cellStyle name="Normal 4 3 3 3 6 3 3" xfId="23146" xr:uid="{00000000-0005-0000-0000-0000F2670000}"/>
    <cellStyle name="Normal 4 3 3 3 6 3 4" xfId="33572" xr:uid="{00000000-0005-0000-0000-0000F3670000}"/>
    <cellStyle name="Normal 4 3 3 3 6 3 5" xfId="15744" xr:uid="{00000000-0005-0000-0000-0000F4670000}"/>
    <cellStyle name="Normal 4 3 3 3 6 4" xfId="4214" xr:uid="{00000000-0005-0000-0000-0000F5670000}"/>
    <cellStyle name="Normal 4 3 3 3 6 4 2" xfId="36993" xr:uid="{00000000-0005-0000-0000-0000F6670000}"/>
    <cellStyle name="Normal 4 3 3 3 6 4 3" xfId="22151" xr:uid="{00000000-0005-0000-0000-0000F7670000}"/>
    <cellStyle name="Normal 4 3 3 3 6 5" xfId="8196" xr:uid="{00000000-0005-0000-0000-0000F8670000}"/>
    <cellStyle name="Normal 4 3 3 3 6 5 2" xfId="39542" xr:uid="{00000000-0005-0000-0000-0000F9670000}"/>
    <cellStyle name="Normal 4 3 3 3 6 5 3" xfId="26132" xr:uid="{00000000-0005-0000-0000-0000FA670000}"/>
    <cellStyle name="Normal 4 3 3 3 6 6" xfId="18730" xr:uid="{00000000-0005-0000-0000-0000FB670000}"/>
    <cellStyle name="Normal 4 3 3 3 6 7" xfId="32577" xr:uid="{00000000-0005-0000-0000-0000FC670000}"/>
    <cellStyle name="Normal 4 3 3 3 6 8" xfId="14749" xr:uid="{00000000-0005-0000-0000-0000FD670000}"/>
    <cellStyle name="Normal 4 3 3 3 7" xfId="1251" xr:uid="{00000000-0005-0000-0000-0000FE670000}"/>
    <cellStyle name="Normal 4 3 3 3 7 2" xfId="2248" xr:uid="{00000000-0005-0000-0000-0000FF670000}"/>
    <cellStyle name="Normal 4 3 3 3 7 2 2" xfId="6665" xr:uid="{00000000-0005-0000-0000-000000680000}"/>
    <cellStyle name="Normal 4 3 3 3 7 2 2 2" xfId="12698" xr:uid="{00000000-0005-0000-0000-000001680000}"/>
    <cellStyle name="Normal 4 3 3 3 7 2 2 2 2" xfId="43983" xr:uid="{00000000-0005-0000-0000-000002680000}"/>
    <cellStyle name="Normal 4 3 3 3 7 2 2 2 3" xfId="30573" xr:uid="{00000000-0005-0000-0000-000003680000}"/>
    <cellStyle name="Normal 4 3 3 3 7 2 2 3" xfId="38011" xr:uid="{00000000-0005-0000-0000-000004680000}"/>
    <cellStyle name="Normal 4 3 3 3 7 2 2 4" xfId="24601" xr:uid="{00000000-0005-0000-0000-000005680000}"/>
    <cellStyle name="Normal 4 3 3 3 7 2 3" xfId="9651" xr:uid="{00000000-0005-0000-0000-000006680000}"/>
    <cellStyle name="Normal 4 3 3 3 7 2 3 2" xfId="40997" xr:uid="{00000000-0005-0000-0000-000007680000}"/>
    <cellStyle name="Normal 4 3 3 3 7 2 3 3" xfId="27587" xr:uid="{00000000-0005-0000-0000-000008680000}"/>
    <cellStyle name="Normal 4 3 3 3 7 2 4" xfId="20185" xr:uid="{00000000-0005-0000-0000-000009680000}"/>
    <cellStyle name="Normal 4 3 3 3 7 2 5" xfId="35027" xr:uid="{00000000-0005-0000-0000-00000A680000}"/>
    <cellStyle name="Normal 4 3 3 3 7 2 6" xfId="17199" xr:uid="{00000000-0005-0000-0000-00000B680000}"/>
    <cellStyle name="Normal 4 3 3 3 7 3" xfId="5669" xr:uid="{00000000-0005-0000-0000-00000C680000}"/>
    <cellStyle name="Normal 4 3 3 3 7 3 2" xfId="11702" xr:uid="{00000000-0005-0000-0000-00000D680000}"/>
    <cellStyle name="Normal 4 3 3 3 7 3 2 2" xfId="42987" xr:uid="{00000000-0005-0000-0000-00000E680000}"/>
    <cellStyle name="Normal 4 3 3 3 7 3 2 3" xfId="29577" xr:uid="{00000000-0005-0000-0000-00000F680000}"/>
    <cellStyle name="Normal 4 3 3 3 7 3 3" xfId="23605" xr:uid="{00000000-0005-0000-0000-000010680000}"/>
    <cellStyle name="Normal 4 3 3 3 7 3 4" xfId="34031" xr:uid="{00000000-0005-0000-0000-000011680000}"/>
    <cellStyle name="Normal 4 3 3 3 7 3 5" xfId="16203" xr:uid="{00000000-0005-0000-0000-000012680000}"/>
    <cellStyle name="Normal 4 3 3 3 7 4" xfId="3678" xr:uid="{00000000-0005-0000-0000-000013680000}"/>
    <cellStyle name="Normal 4 3 3 3 7 4 2" xfId="36457" xr:uid="{00000000-0005-0000-0000-000014680000}"/>
    <cellStyle name="Normal 4 3 3 3 7 4 3" xfId="21615" xr:uid="{00000000-0005-0000-0000-000015680000}"/>
    <cellStyle name="Normal 4 3 3 3 7 5" xfId="8655" xr:uid="{00000000-0005-0000-0000-000016680000}"/>
    <cellStyle name="Normal 4 3 3 3 7 5 2" xfId="40001" xr:uid="{00000000-0005-0000-0000-000017680000}"/>
    <cellStyle name="Normal 4 3 3 3 7 5 3" xfId="26591" xr:uid="{00000000-0005-0000-0000-000018680000}"/>
    <cellStyle name="Normal 4 3 3 3 7 6" xfId="19189" xr:uid="{00000000-0005-0000-0000-000019680000}"/>
    <cellStyle name="Normal 4 3 3 3 7 7" xfId="32041" xr:uid="{00000000-0005-0000-0000-00001A680000}"/>
    <cellStyle name="Normal 4 3 3 3 7 8" xfId="14213" xr:uid="{00000000-0005-0000-0000-00001B680000}"/>
    <cellStyle name="Normal 4 3 3 3 8" xfId="1788" xr:uid="{00000000-0005-0000-0000-00001C680000}"/>
    <cellStyle name="Normal 4 3 3 3 8 2" xfId="6206" xr:uid="{00000000-0005-0000-0000-00001D680000}"/>
    <cellStyle name="Normal 4 3 3 3 8 2 2" xfId="12239" xr:uid="{00000000-0005-0000-0000-00001E680000}"/>
    <cellStyle name="Normal 4 3 3 3 8 2 2 2" xfId="43524" xr:uid="{00000000-0005-0000-0000-00001F680000}"/>
    <cellStyle name="Normal 4 3 3 3 8 2 2 3" xfId="30114" xr:uid="{00000000-0005-0000-0000-000020680000}"/>
    <cellStyle name="Normal 4 3 3 3 8 2 3" xfId="37552" xr:uid="{00000000-0005-0000-0000-000021680000}"/>
    <cellStyle name="Normal 4 3 3 3 8 2 4" xfId="24142" xr:uid="{00000000-0005-0000-0000-000022680000}"/>
    <cellStyle name="Normal 4 3 3 3 8 3" xfId="9192" xr:uid="{00000000-0005-0000-0000-000023680000}"/>
    <cellStyle name="Normal 4 3 3 3 8 3 2" xfId="40538" xr:uid="{00000000-0005-0000-0000-000024680000}"/>
    <cellStyle name="Normal 4 3 3 3 8 3 3" xfId="27128" xr:uid="{00000000-0005-0000-0000-000025680000}"/>
    <cellStyle name="Normal 4 3 3 3 8 4" xfId="19726" xr:uid="{00000000-0005-0000-0000-000026680000}"/>
    <cellStyle name="Normal 4 3 3 3 8 5" xfId="34568" xr:uid="{00000000-0005-0000-0000-000027680000}"/>
    <cellStyle name="Normal 4 3 3 3 8 6" xfId="16740" xr:uid="{00000000-0005-0000-0000-000028680000}"/>
    <cellStyle name="Normal 4 3 3 3 9" xfId="4673" xr:uid="{00000000-0005-0000-0000-000029680000}"/>
    <cellStyle name="Normal 4 3 3 3 9 2" xfId="10707" xr:uid="{00000000-0005-0000-0000-00002A680000}"/>
    <cellStyle name="Normal 4 3 3 3 9 2 2" xfId="41994" xr:uid="{00000000-0005-0000-0000-00002B680000}"/>
    <cellStyle name="Normal 4 3 3 3 9 2 3" xfId="28584" xr:uid="{00000000-0005-0000-0000-00002C680000}"/>
    <cellStyle name="Normal 4 3 3 3 9 3" xfId="22610" xr:uid="{00000000-0005-0000-0000-00002D680000}"/>
    <cellStyle name="Normal 4 3 3 3 9 4" xfId="33036" xr:uid="{00000000-0005-0000-0000-00002E680000}"/>
    <cellStyle name="Normal 4 3 3 3 9 5" xfId="15208" xr:uid="{00000000-0005-0000-0000-00002F680000}"/>
    <cellStyle name="Normal 4 3 3 4" xfId="220" xr:uid="{00000000-0005-0000-0000-000030680000}"/>
    <cellStyle name="Normal 4 3 3 4 10" xfId="3243" xr:uid="{00000000-0005-0000-0000-000031680000}"/>
    <cellStyle name="Normal 4 3 3 4 10 2" xfId="36022" xr:uid="{00000000-0005-0000-0000-000032680000}"/>
    <cellStyle name="Normal 4 3 3 4 10 3" xfId="21180" xr:uid="{00000000-0005-0000-0000-000033680000}"/>
    <cellStyle name="Normal 4 3 3 4 11" xfId="7684" xr:uid="{00000000-0005-0000-0000-000034680000}"/>
    <cellStyle name="Normal 4 3 3 4 11 2" xfId="39030" xr:uid="{00000000-0005-0000-0000-000035680000}"/>
    <cellStyle name="Normal 4 3 3 4 11 3" xfId="25620" xr:uid="{00000000-0005-0000-0000-000036680000}"/>
    <cellStyle name="Normal 4 3 3 4 12" xfId="18218" xr:uid="{00000000-0005-0000-0000-000037680000}"/>
    <cellStyle name="Normal 4 3 3 4 13" xfId="31606" xr:uid="{00000000-0005-0000-0000-000038680000}"/>
    <cellStyle name="Normal 4 3 3 4 14" xfId="13778" xr:uid="{00000000-0005-0000-0000-000039680000}"/>
    <cellStyle name="Normal 4 3 3 4 2" xfId="442" xr:uid="{00000000-0005-0000-0000-00003A680000}"/>
    <cellStyle name="Normal 4 3 3 4 2 10" xfId="13882" xr:uid="{00000000-0005-0000-0000-00003B680000}"/>
    <cellStyle name="Normal 4 3 3 4 2 2" xfId="876" xr:uid="{00000000-0005-0000-0000-00003C680000}"/>
    <cellStyle name="Normal 4 3 3 4 2 2 2" xfId="2912" xr:uid="{00000000-0005-0000-0000-00003D680000}"/>
    <cellStyle name="Normal 4 3 3 4 2 2 2 2" xfId="7329" xr:uid="{00000000-0005-0000-0000-00003E680000}"/>
    <cellStyle name="Normal 4 3 3 4 2 2 2 2 2" xfId="13362" xr:uid="{00000000-0005-0000-0000-00003F680000}"/>
    <cellStyle name="Normal 4 3 3 4 2 2 2 2 2 2" xfId="44647" xr:uid="{00000000-0005-0000-0000-000040680000}"/>
    <cellStyle name="Normal 4 3 3 4 2 2 2 2 2 3" xfId="31237" xr:uid="{00000000-0005-0000-0000-000041680000}"/>
    <cellStyle name="Normal 4 3 3 4 2 2 2 2 3" xfId="38675" xr:uid="{00000000-0005-0000-0000-000042680000}"/>
    <cellStyle name="Normal 4 3 3 4 2 2 2 2 4" xfId="25265" xr:uid="{00000000-0005-0000-0000-000043680000}"/>
    <cellStyle name="Normal 4 3 3 4 2 2 2 3" xfId="10315" xr:uid="{00000000-0005-0000-0000-000044680000}"/>
    <cellStyle name="Normal 4 3 3 4 2 2 2 3 2" xfId="41661" xr:uid="{00000000-0005-0000-0000-000045680000}"/>
    <cellStyle name="Normal 4 3 3 4 2 2 2 3 3" xfId="28251" xr:uid="{00000000-0005-0000-0000-000046680000}"/>
    <cellStyle name="Normal 4 3 3 4 2 2 2 4" xfId="20849" xr:uid="{00000000-0005-0000-0000-000047680000}"/>
    <cellStyle name="Normal 4 3 3 4 2 2 2 5" xfId="35691" xr:uid="{00000000-0005-0000-0000-000048680000}"/>
    <cellStyle name="Normal 4 3 3 4 2 2 2 6" xfId="17863" xr:uid="{00000000-0005-0000-0000-000049680000}"/>
    <cellStyle name="Normal 4 3 3 4 2 2 3" xfId="5337" xr:uid="{00000000-0005-0000-0000-00004A680000}"/>
    <cellStyle name="Normal 4 3 3 4 2 2 3 2" xfId="11371" xr:uid="{00000000-0005-0000-0000-00004B680000}"/>
    <cellStyle name="Normal 4 3 3 4 2 2 3 2 2" xfId="42656" xr:uid="{00000000-0005-0000-0000-00004C680000}"/>
    <cellStyle name="Normal 4 3 3 4 2 2 3 2 3" xfId="29246" xr:uid="{00000000-0005-0000-0000-00004D680000}"/>
    <cellStyle name="Normal 4 3 3 4 2 2 3 3" xfId="23274" xr:uid="{00000000-0005-0000-0000-00004E680000}"/>
    <cellStyle name="Normal 4 3 3 4 2 2 3 4" xfId="33700" xr:uid="{00000000-0005-0000-0000-00004F680000}"/>
    <cellStyle name="Normal 4 3 3 4 2 2 3 5" xfId="15872" xr:uid="{00000000-0005-0000-0000-000050680000}"/>
    <cellStyle name="Normal 4 3 3 4 2 2 4" xfId="4342" xr:uid="{00000000-0005-0000-0000-000051680000}"/>
    <cellStyle name="Normal 4 3 3 4 2 2 4 2" xfId="37121" xr:uid="{00000000-0005-0000-0000-000052680000}"/>
    <cellStyle name="Normal 4 3 3 4 2 2 4 3" xfId="22279" xr:uid="{00000000-0005-0000-0000-000053680000}"/>
    <cellStyle name="Normal 4 3 3 4 2 2 5" xfId="8324" xr:uid="{00000000-0005-0000-0000-000054680000}"/>
    <cellStyle name="Normal 4 3 3 4 2 2 5 2" xfId="39670" xr:uid="{00000000-0005-0000-0000-000055680000}"/>
    <cellStyle name="Normal 4 3 3 4 2 2 5 3" xfId="26260" xr:uid="{00000000-0005-0000-0000-000056680000}"/>
    <cellStyle name="Normal 4 3 3 4 2 2 6" xfId="18858" xr:uid="{00000000-0005-0000-0000-000057680000}"/>
    <cellStyle name="Normal 4 3 3 4 2 2 7" xfId="32705" xr:uid="{00000000-0005-0000-0000-000058680000}"/>
    <cellStyle name="Normal 4 3 3 4 2 2 8" xfId="14877" xr:uid="{00000000-0005-0000-0000-000059680000}"/>
    <cellStyle name="Normal 4 3 3 4 2 3" xfId="1481" xr:uid="{00000000-0005-0000-0000-00005A680000}"/>
    <cellStyle name="Normal 4 3 3 4 2 3 2" xfId="2478" xr:uid="{00000000-0005-0000-0000-00005B680000}"/>
    <cellStyle name="Normal 4 3 3 4 2 3 2 2" xfId="6895" xr:uid="{00000000-0005-0000-0000-00005C680000}"/>
    <cellStyle name="Normal 4 3 3 4 2 3 2 2 2" xfId="12928" xr:uid="{00000000-0005-0000-0000-00005D680000}"/>
    <cellStyle name="Normal 4 3 3 4 2 3 2 2 2 2" xfId="44213" xr:uid="{00000000-0005-0000-0000-00005E680000}"/>
    <cellStyle name="Normal 4 3 3 4 2 3 2 2 2 3" xfId="30803" xr:uid="{00000000-0005-0000-0000-00005F680000}"/>
    <cellStyle name="Normal 4 3 3 4 2 3 2 2 3" xfId="38241" xr:uid="{00000000-0005-0000-0000-000060680000}"/>
    <cellStyle name="Normal 4 3 3 4 2 3 2 2 4" xfId="24831" xr:uid="{00000000-0005-0000-0000-000061680000}"/>
    <cellStyle name="Normal 4 3 3 4 2 3 2 3" xfId="9881" xr:uid="{00000000-0005-0000-0000-000062680000}"/>
    <cellStyle name="Normal 4 3 3 4 2 3 2 3 2" xfId="41227" xr:uid="{00000000-0005-0000-0000-000063680000}"/>
    <cellStyle name="Normal 4 3 3 4 2 3 2 3 3" xfId="27817" xr:uid="{00000000-0005-0000-0000-000064680000}"/>
    <cellStyle name="Normal 4 3 3 4 2 3 2 4" xfId="20415" xr:uid="{00000000-0005-0000-0000-000065680000}"/>
    <cellStyle name="Normal 4 3 3 4 2 3 2 5" xfId="35257" xr:uid="{00000000-0005-0000-0000-000066680000}"/>
    <cellStyle name="Normal 4 3 3 4 2 3 2 6" xfId="17429" xr:uid="{00000000-0005-0000-0000-000067680000}"/>
    <cellStyle name="Normal 4 3 3 4 2 3 3" xfId="5899" xr:uid="{00000000-0005-0000-0000-000068680000}"/>
    <cellStyle name="Normal 4 3 3 4 2 3 3 2" xfId="11932" xr:uid="{00000000-0005-0000-0000-000069680000}"/>
    <cellStyle name="Normal 4 3 3 4 2 3 3 2 2" xfId="43217" xr:uid="{00000000-0005-0000-0000-00006A680000}"/>
    <cellStyle name="Normal 4 3 3 4 2 3 3 2 3" xfId="29807" xr:uid="{00000000-0005-0000-0000-00006B680000}"/>
    <cellStyle name="Normal 4 3 3 4 2 3 3 3" xfId="23835" xr:uid="{00000000-0005-0000-0000-00006C680000}"/>
    <cellStyle name="Normal 4 3 3 4 2 3 3 4" xfId="34261" xr:uid="{00000000-0005-0000-0000-00006D680000}"/>
    <cellStyle name="Normal 4 3 3 4 2 3 3 5" xfId="16433" xr:uid="{00000000-0005-0000-0000-00006E680000}"/>
    <cellStyle name="Normal 4 3 3 4 2 3 4" xfId="3908" xr:uid="{00000000-0005-0000-0000-00006F680000}"/>
    <cellStyle name="Normal 4 3 3 4 2 3 4 2" xfId="36687" xr:uid="{00000000-0005-0000-0000-000070680000}"/>
    <cellStyle name="Normal 4 3 3 4 2 3 4 3" xfId="21845" xr:uid="{00000000-0005-0000-0000-000071680000}"/>
    <cellStyle name="Normal 4 3 3 4 2 3 5" xfId="8885" xr:uid="{00000000-0005-0000-0000-000072680000}"/>
    <cellStyle name="Normal 4 3 3 4 2 3 5 2" xfId="40231" xr:uid="{00000000-0005-0000-0000-000073680000}"/>
    <cellStyle name="Normal 4 3 3 4 2 3 5 3" xfId="26821" xr:uid="{00000000-0005-0000-0000-000074680000}"/>
    <cellStyle name="Normal 4 3 3 4 2 3 6" xfId="19419" xr:uid="{00000000-0005-0000-0000-000075680000}"/>
    <cellStyle name="Normal 4 3 3 4 2 3 7" xfId="32271" xr:uid="{00000000-0005-0000-0000-000076680000}"/>
    <cellStyle name="Normal 4 3 3 4 2 3 8" xfId="14443" xr:uid="{00000000-0005-0000-0000-000077680000}"/>
    <cellStyle name="Normal 4 3 3 4 2 4" xfId="1916" xr:uid="{00000000-0005-0000-0000-000078680000}"/>
    <cellStyle name="Normal 4 3 3 4 2 4 2" xfId="6334" xr:uid="{00000000-0005-0000-0000-000079680000}"/>
    <cellStyle name="Normal 4 3 3 4 2 4 2 2" xfId="12367" xr:uid="{00000000-0005-0000-0000-00007A680000}"/>
    <cellStyle name="Normal 4 3 3 4 2 4 2 2 2" xfId="43652" xr:uid="{00000000-0005-0000-0000-00007B680000}"/>
    <cellStyle name="Normal 4 3 3 4 2 4 2 2 3" xfId="30242" xr:uid="{00000000-0005-0000-0000-00007C680000}"/>
    <cellStyle name="Normal 4 3 3 4 2 4 2 3" xfId="37680" xr:uid="{00000000-0005-0000-0000-00007D680000}"/>
    <cellStyle name="Normal 4 3 3 4 2 4 2 4" xfId="24270" xr:uid="{00000000-0005-0000-0000-00007E680000}"/>
    <cellStyle name="Normal 4 3 3 4 2 4 3" xfId="9320" xr:uid="{00000000-0005-0000-0000-00007F680000}"/>
    <cellStyle name="Normal 4 3 3 4 2 4 3 2" xfId="40666" xr:uid="{00000000-0005-0000-0000-000080680000}"/>
    <cellStyle name="Normal 4 3 3 4 2 4 3 3" xfId="27256" xr:uid="{00000000-0005-0000-0000-000081680000}"/>
    <cellStyle name="Normal 4 3 3 4 2 4 4" xfId="19854" xr:uid="{00000000-0005-0000-0000-000082680000}"/>
    <cellStyle name="Normal 4 3 3 4 2 4 5" xfId="34696" xr:uid="{00000000-0005-0000-0000-000083680000}"/>
    <cellStyle name="Normal 4 3 3 4 2 4 6" xfId="16868" xr:uid="{00000000-0005-0000-0000-000084680000}"/>
    <cellStyle name="Normal 4 3 3 4 2 5" xfId="4903" xr:uid="{00000000-0005-0000-0000-000085680000}"/>
    <cellStyle name="Normal 4 3 3 4 2 5 2" xfId="10938" xr:uid="{00000000-0005-0000-0000-000086680000}"/>
    <cellStyle name="Normal 4 3 3 4 2 5 2 2" xfId="42223" xr:uid="{00000000-0005-0000-0000-000087680000}"/>
    <cellStyle name="Normal 4 3 3 4 2 5 2 3" xfId="28813" xr:uid="{00000000-0005-0000-0000-000088680000}"/>
    <cellStyle name="Normal 4 3 3 4 2 5 3" xfId="22840" xr:uid="{00000000-0005-0000-0000-000089680000}"/>
    <cellStyle name="Normal 4 3 3 4 2 5 4" xfId="33266" xr:uid="{00000000-0005-0000-0000-00008A680000}"/>
    <cellStyle name="Normal 4 3 3 4 2 5 5" xfId="15438" xr:uid="{00000000-0005-0000-0000-00008B680000}"/>
    <cellStyle name="Normal 4 3 3 4 2 6" xfId="3347" xr:uid="{00000000-0005-0000-0000-00008C680000}"/>
    <cellStyle name="Normal 4 3 3 4 2 6 2" xfId="36126" xr:uid="{00000000-0005-0000-0000-00008D680000}"/>
    <cellStyle name="Normal 4 3 3 4 2 6 3" xfId="21284" xr:uid="{00000000-0005-0000-0000-00008E680000}"/>
    <cellStyle name="Normal 4 3 3 4 2 7" xfId="7890" xr:uid="{00000000-0005-0000-0000-00008F680000}"/>
    <cellStyle name="Normal 4 3 3 4 2 7 2" xfId="39236" xr:uid="{00000000-0005-0000-0000-000090680000}"/>
    <cellStyle name="Normal 4 3 3 4 2 7 3" xfId="25826" xr:uid="{00000000-0005-0000-0000-000091680000}"/>
    <cellStyle name="Normal 4 3 3 4 2 8" xfId="18424" xr:uid="{00000000-0005-0000-0000-000092680000}"/>
    <cellStyle name="Normal 4 3 3 4 2 9" xfId="31710" xr:uid="{00000000-0005-0000-0000-000093680000}"/>
    <cellStyle name="Normal 4 3 3 4 3" xfId="544" xr:uid="{00000000-0005-0000-0000-000094680000}"/>
    <cellStyle name="Normal 4 3 3 4 3 10" xfId="13984" xr:uid="{00000000-0005-0000-0000-000095680000}"/>
    <cellStyle name="Normal 4 3 3 4 3 2" xfId="978" xr:uid="{00000000-0005-0000-0000-000096680000}"/>
    <cellStyle name="Normal 4 3 3 4 3 2 2" xfId="3014" xr:uid="{00000000-0005-0000-0000-000097680000}"/>
    <cellStyle name="Normal 4 3 3 4 3 2 2 2" xfId="7431" xr:uid="{00000000-0005-0000-0000-000098680000}"/>
    <cellStyle name="Normal 4 3 3 4 3 2 2 2 2" xfId="13464" xr:uid="{00000000-0005-0000-0000-000099680000}"/>
    <cellStyle name="Normal 4 3 3 4 3 2 2 2 2 2" xfId="44749" xr:uid="{00000000-0005-0000-0000-00009A680000}"/>
    <cellStyle name="Normal 4 3 3 4 3 2 2 2 2 3" xfId="31339" xr:uid="{00000000-0005-0000-0000-00009B680000}"/>
    <cellStyle name="Normal 4 3 3 4 3 2 2 2 3" xfId="38777" xr:uid="{00000000-0005-0000-0000-00009C680000}"/>
    <cellStyle name="Normal 4 3 3 4 3 2 2 2 4" xfId="25367" xr:uid="{00000000-0005-0000-0000-00009D680000}"/>
    <cellStyle name="Normal 4 3 3 4 3 2 2 3" xfId="10417" xr:uid="{00000000-0005-0000-0000-00009E680000}"/>
    <cellStyle name="Normal 4 3 3 4 3 2 2 3 2" xfId="41763" xr:uid="{00000000-0005-0000-0000-00009F680000}"/>
    <cellStyle name="Normal 4 3 3 4 3 2 2 3 3" xfId="28353" xr:uid="{00000000-0005-0000-0000-0000A0680000}"/>
    <cellStyle name="Normal 4 3 3 4 3 2 2 4" xfId="20951" xr:uid="{00000000-0005-0000-0000-0000A1680000}"/>
    <cellStyle name="Normal 4 3 3 4 3 2 2 5" xfId="35793" xr:uid="{00000000-0005-0000-0000-0000A2680000}"/>
    <cellStyle name="Normal 4 3 3 4 3 2 2 6" xfId="17965" xr:uid="{00000000-0005-0000-0000-0000A3680000}"/>
    <cellStyle name="Normal 4 3 3 4 3 2 3" xfId="5439" xr:uid="{00000000-0005-0000-0000-0000A4680000}"/>
    <cellStyle name="Normal 4 3 3 4 3 2 3 2" xfId="11473" xr:uid="{00000000-0005-0000-0000-0000A5680000}"/>
    <cellStyle name="Normal 4 3 3 4 3 2 3 2 2" xfId="42758" xr:uid="{00000000-0005-0000-0000-0000A6680000}"/>
    <cellStyle name="Normal 4 3 3 4 3 2 3 2 3" xfId="29348" xr:uid="{00000000-0005-0000-0000-0000A7680000}"/>
    <cellStyle name="Normal 4 3 3 4 3 2 3 3" xfId="23376" xr:uid="{00000000-0005-0000-0000-0000A8680000}"/>
    <cellStyle name="Normal 4 3 3 4 3 2 3 4" xfId="33802" xr:uid="{00000000-0005-0000-0000-0000A9680000}"/>
    <cellStyle name="Normal 4 3 3 4 3 2 3 5" xfId="15974" xr:uid="{00000000-0005-0000-0000-0000AA680000}"/>
    <cellStyle name="Normal 4 3 3 4 3 2 4" xfId="4444" xr:uid="{00000000-0005-0000-0000-0000AB680000}"/>
    <cellStyle name="Normal 4 3 3 4 3 2 4 2" xfId="37223" xr:uid="{00000000-0005-0000-0000-0000AC680000}"/>
    <cellStyle name="Normal 4 3 3 4 3 2 4 3" xfId="22381" xr:uid="{00000000-0005-0000-0000-0000AD680000}"/>
    <cellStyle name="Normal 4 3 3 4 3 2 5" xfId="8426" xr:uid="{00000000-0005-0000-0000-0000AE680000}"/>
    <cellStyle name="Normal 4 3 3 4 3 2 5 2" xfId="39772" xr:uid="{00000000-0005-0000-0000-0000AF680000}"/>
    <cellStyle name="Normal 4 3 3 4 3 2 5 3" xfId="26362" xr:uid="{00000000-0005-0000-0000-0000B0680000}"/>
    <cellStyle name="Normal 4 3 3 4 3 2 6" xfId="18960" xr:uid="{00000000-0005-0000-0000-0000B1680000}"/>
    <cellStyle name="Normal 4 3 3 4 3 2 7" xfId="32807" xr:uid="{00000000-0005-0000-0000-0000B2680000}"/>
    <cellStyle name="Normal 4 3 3 4 3 2 8" xfId="14979" xr:uid="{00000000-0005-0000-0000-0000B3680000}"/>
    <cellStyle name="Normal 4 3 3 4 3 3" xfId="1583" xr:uid="{00000000-0005-0000-0000-0000B4680000}"/>
    <cellStyle name="Normal 4 3 3 4 3 3 2" xfId="2580" xr:uid="{00000000-0005-0000-0000-0000B5680000}"/>
    <cellStyle name="Normal 4 3 3 4 3 3 2 2" xfId="6997" xr:uid="{00000000-0005-0000-0000-0000B6680000}"/>
    <cellStyle name="Normal 4 3 3 4 3 3 2 2 2" xfId="13030" xr:uid="{00000000-0005-0000-0000-0000B7680000}"/>
    <cellStyle name="Normal 4 3 3 4 3 3 2 2 2 2" xfId="44315" xr:uid="{00000000-0005-0000-0000-0000B8680000}"/>
    <cellStyle name="Normal 4 3 3 4 3 3 2 2 2 3" xfId="30905" xr:uid="{00000000-0005-0000-0000-0000B9680000}"/>
    <cellStyle name="Normal 4 3 3 4 3 3 2 2 3" xfId="38343" xr:uid="{00000000-0005-0000-0000-0000BA680000}"/>
    <cellStyle name="Normal 4 3 3 4 3 3 2 2 4" xfId="24933" xr:uid="{00000000-0005-0000-0000-0000BB680000}"/>
    <cellStyle name="Normal 4 3 3 4 3 3 2 3" xfId="9983" xr:uid="{00000000-0005-0000-0000-0000BC680000}"/>
    <cellStyle name="Normal 4 3 3 4 3 3 2 3 2" xfId="41329" xr:uid="{00000000-0005-0000-0000-0000BD680000}"/>
    <cellStyle name="Normal 4 3 3 4 3 3 2 3 3" xfId="27919" xr:uid="{00000000-0005-0000-0000-0000BE680000}"/>
    <cellStyle name="Normal 4 3 3 4 3 3 2 4" xfId="20517" xr:uid="{00000000-0005-0000-0000-0000BF680000}"/>
    <cellStyle name="Normal 4 3 3 4 3 3 2 5" xfId="35359" xr:uid="{00000000-0005-0000-0000-0000C0680000}"/>
    <cellStyle name="Normal 4 3 3 4 3 3 2 6" xfId="17531" xr:uid="{00000000-0005-0000-0000-0000C1680000}"/>
    <cellStyle name="Normal 4 3 3 4 3 3 3" xfId="6001" xr:uid="{00000000-0005-0000-0000-0000C2680000}"/>
    <cellStyle name="Normal 4 3 3 4 3 3 3 2" xfId="12034" xr:uid="{00000000-0005-0000-0000-0000C3680000}"/>
    <cellStyle name="Normal 4 3 3 4 3 3 3 2 2" xfId="43319" xr:uid="{00000000-0005-0000-0000-0000C4680000}"/>
    <cellStyle name="Normal 4 3 3 4 3 3 3 2 3" xfId="29909" xr:uid="{00000000-0005-0000-0000-0000C5680000}"/>
    <cellStyle name="Normal 4 3 3 4 3 3 3 3" xfId="23937" xr:uid="{00000000-0005-0000-0000-0000C6680000}"/>
    <cellStyle name="Normal 4 3 3 4 3 3 3 4" xfId="34363" xr:uid="{00000000-0005-0000-0000-0000C7680000}"/>
    <cellStyle name="Normal 4 3 3 4 3 3 3 5" xfId="16535" xr:uid="{00000000-0005-0000-0000-0000C8680000}"/>
    <cellStyle name="Normal 4 3 3 4 3 3 4" xfId="4010" xr:uid="{00000000-0005-0000-0000-0000C9680000}"/>
    <cellStyle name="Normal 4 3 3 4 3 3 4 2" xfId="36789" xr:uid="{00000000-0005-0000-0000-0000CA680000}"/>
    <cellStyle name="Normal 4 3 3 4 3 3 4 3" xfId="21947" xr:uid="{00000000-0005-0000-0000-0000CB680000}"/>
    <cellStyle name="Normal 4 3 3 4 3 3 5" xfId="8987" xr:uid="{00000000-0005-0000-0000-0000CC680000}"/>
    <cellStyle name="Normal 4 3 3 4 3 3 5 2" xfId="40333" xr:uid="{00000000-0005-0000-0000-0000CD680000}"/>
    <cellStyle name="Normal 4 3 3 4 3 3 5 3" xfId="26923" xr:uid="{00000000-0005-0000-0000-0000CE680000}"/>
    <cellStyle name="Normal 4 3 3 4 3 3 6" xfId="19521" xr:uid="{00000000-0005-0000-0000-0000CF680000}"/>
    <cellStyle name="Normal 4 3 3 4 3 3 7" xfId="32373" xr:uid="{00000000-0005-0000-0000-0000D0680000}"/>
    <cellStyle name="Normal 4 3 3 4 3 3 8" xfId="14545" xr:uid="{00000000-0005-0000-0000-0000D1680000}"/>
    <cellStyle name="Normal 4 3 3 4 3 4" xfId="2018" xr:uid="{00000000-0005-0000-0000-0000D2680000}"/>
    <cellStyle name="Normal 4 3 3 4 3 4 2" xfId="6436" xr:uid="{00000000-0005-0000-0000-0000D3680000}"/>
    <cellStyle name="Normal 4 3 3 4 3 4 2 2" xfId="12469" xr:uid="{00000000-0005-0000-0000-0000D4680000}"/>
    <cellStyle name="Normal 4 3 3 4 3 4 2 2 2" xfId="43754" xr:uid="{00000000-0005-0000-0000-0000D5680000}"/>
    <cellStyle name="Normal 4 3 3 4 3 4 2 2 3" xfId="30344" xr:uid="{00000000-0005-0000-0000-0000D6680000}"/>
    <cellStyle name="Normal 4 3 3 4 3 4 2 3" xfId="37782" xr:uid="{00000000-0005-0000-0000-0000D7680000}"/>
    <cellStyle name="Normal 4 3 3 4 3 4 2 4" xfId="24372" xr:uid="{00000000-0005-0000-0000-0000D8680000}"/>
    <cellStyle name="Normal 4 3 3 4 3 4 3" xfId="9422" xr:uid="{00000000-0005-0000-0000-0000D9680000}"/>
    <cellStyle name="Normal 4 3 3 4 3 4 3 2" xfId="40768" xr:uid="{00000000-0005-0000-0000-0000DA680000}"/>
    <cellStyle name="Normal 4 3 3 4 3 4 3 3" xfId="27358" xr:uid="{00000000-0005-0000-0000-0000DB680000}"/>
    <cellStyle name="Normal 4 3 3 4 3 4 4" xfId="19956" xr:uid="{00000000-0005-0000-0000-0000DC680000}"/>
    <cellStyle name="Normal 4 3 3 4 3 4 5" xfId="34798" xr:uid="{00000000-0005-0000-0000-0000DD680000}"/>
    <cellStyle name="Normal 4 3 3 4 3 4 6" xfId="16970" xr:uid="{00000000-0005-0000-0000-0000DE680000}"/>
    <cellStyle name="Normal 4 3 3 4 3 5" xfId="5005" xr:uid="{00000000-0005-0000-0000-0000DF680000}"/>
    <cellStyle name="Normal 4 3 3 4 3 5 2" xfId="11040" xr:uid="{00000000-0005-0000-0000-0000E0680000}"/>
    <cellStyle name="Normal 4 3 3 4 3 5 2 2" xfId="42325" xr:uid="{00000000-0005-0000-0000-0000E1680000}"/>
    <cellStyle name="Normal 4 3 3 4 3 5 2 3" xfId="28915" xr:uid="{00000000-0005-0000-0000-0000E2680000}"/>
    <cellStyle name="Normal 4 3 3 4 3 5 3" xfId="22942" xr:uid="{00000000-0005-0000-0000-0000E3680000}"/>
    <cellStyle name="Normal 4 3 3 4 3 5 4" xfId="33368" xr:uid="{00000000-0005-0000-0000-0000E4680000}"/>
    <cellStyle name="Normal 4 3 3 4 3 5 5" xfId="15540" xr:uid="{00000000-0005-0000-0000-0000E5680000}"/>
    <cellStyle name="Normal 4 3 3 4 3 6" xfId="3449" xr:uid="{00000000-0005-0000-0000-0000E6680000}"/>
    <cellStyle name="Normal 4 3 3 4 3 6 2" xfId="36228" xr:uid="{00000000-0005-0000-0000-0000E7680000}"/>
    <cellStyle name="Normal 4 3 3 4 3 6 3" xfId="21386" xr:uid="{00000000-0005-0000-0000-0000E8680000}"/>
    <cellStyle name="Normal 4 3 3 4 3 7" xfId="7992" xr:uid="{00000000-0005-0000-0000-0000E9680000}"/>
    <cellStyle name="Normal 4 3 3 4 3 7 2" xfId="39338" xr:uid="{00000000-0005-0000-0000-0000EA680000}"/>
    <cellStyle name="Normal 4 3 3 4 3 7 3" xfId="25928" xr:uid="{00000000-0005-0000-0000-0000EB680000}"/>
    <cellStyle name="Normal 4 3 3 4 3 8" xfId="18526" xr:uid="{00000000-0005-0000-0000-0000EC680000}"/>
    <cellStyle name="Normal 4 3 3 4 3 9" xfId="31812" xr:uid="{00000000-0005-0000-0000-0000ED680000}"/>
    <cellStyle name="Normal 4 3 3 4 4" xfId="670" xr:uid="{00000000-0005-0000-0000-0000EE680000}"/>
    <cellStyle name="Normal 4 3 3 4 4 10" xfId="14110" xr:uid="{00000000-0005-0000-0000-0000EF680000}"/>
    <cellStyle name="Normal 4 3 3 4 4 2" xfId="1104" xr:uid="{00000000-0005-0000-0000-0000F0680000}"/>
    <cellStyle name="Normal 4 3 3 4 4 2 2" xfId="3140" xr:uid="{00000000-0005-0000-0000-0000F1680000}"/>
    <cellStyle name="Normal 4 3 3 4 4 2 2 2" xfId="7557" xr:uid="{00000000-0005-0000-0000-0000F2680000}"/>
    <cellStyle name="Normal 4 3 3 4 4 2 2 2 2" xfId="13590" xr:uid="{00000000-0005-0000-0000-0000F3680000}"/>
    <cellStyle name="Normal 4 3 3 4 4 2 2 2 2 2" xfId="44875" xr:uid="{00000000-0005-0000-0000-0000F4680000}"/>
    <cellStyle name="Normal 4 3 3 4 4 2 2 2 2 3" xfId="31465" xr:uid="{00000000-0005-0000-0000-0000F5680000}"/>
    <cellStyle name="Normal 4 3 3 4 4 2 2 2 3" xfId="38903" xr:uid="{00000000-0005-0000-0000-0000F6680000}"/>
    <cellStyle name="Normal 4 3 3 4 4 2 2 2 4" xfId="25493" xr:uid="{00000000-0005-0000-0000-0000F7680000}"/>
    <cellStyle name="Normal 4 3 3 4 4 2 2 3" xfId="10543" xr:uid="{00000000-0005-0000-0000-0000F8680000}"/>
    <cellStyle name="Normal 4 3 3 4 4 2 2 3 2" xfId="41889" xr:uid="{00000000-0005-0000-0000-0000F9680000}"/>
    <cellStyle name="Normal 4 3 3 4 4 2 2 3 3" xfId="28479" xr:uid="{00000000-0005-0000-0000-0000FA680000}"/>
    <cellStyle name="Normal 4 3 3 4 4 2 2 4" xfId="21077" xr:uid="{00000000-0005-0000-0000-0000FB680000}"/>
    <cellStyle name="Normal 4 3 3 4 4 2 2 5" xfId="35919" xr:uid="{00000000-0005-0000-0000-0000FC680000}"/>
    <cellStyle name="Normal 4 3 3 4 4 2 2 6" xfId="18091" xr:uid="{00000000-0005-0000-0000-0000FD680000}"/>
    <cellStyle name="Normal 4 3 3 4 4 2 3" xfId="5565" xr:uid="{00000000-0005-0000-0000-0000FE680000}"/>
    <cellStyle name="Normal 4 3 3 4 4 2 3 2" xfId="11599" xr:uid="{00000000-0005-0000-0000-0000FF680000}"/>
    <cellStyle name="Normal 4 3 3 4 4 2 3 2 2" xfId="42884" xr:uid="{00000000-0005-0000-0000-000000690000}"/>
    <cellStyle name="Normal 4 3 3 4 4 2 3 2 3" xfId="29474" xr:uid="{00000000-0005-0000-0000-000001690000}"/>
    <cellStyle name="Normal 4 3 3 4 4 2 3 3" xfId="23502" xr:uid="{00000000-0005-0000-0000-000002690000}"/>
    <cellStyle name="Normal 4 3 3 4 4 2 3 4" xfId="33928" xr:uid="{00000000-0005-0000-0000-000003690000}"/>
    <cellStyle name="Normal 4 3 3 4 4 2 3 5" xfId="16100" xr:uid="{00000000-0005-0000-0000-000004690000}"/>
    <cellStyle name="Normal 4 3 3 4 4 2 4" xfId="4570" xr:uid="{00000000-0005-0000-0000-000005690000}"/>
    <cellStyle name="Normal 4 3 3 4 4 2 4 2" xfId="37349" xr:uid="{00000000-0005-0000-0000-000006690000}"/>
    <cellStyle name="Normal 4 3 3 4 4 2 4 3" xfId="22507" xr:uid="{00000000-0005-0000-0000-000007690000}"/>
    <cellStyle name="Normal 4 3 3 4 4 2 5" xfId="8552" xr:uid="{00000000-0005-0000-0000-000008690000}"/>
    <cellStyle name="Normal 4 3 3 4 4 2 5 2" xfId="39898" xr:uid="{00000000-0005-0000-0000-000009690000}"/>
    <cellStyle name="Normal 4 3 3 4 4 2 5 3" xfId="26488" xr:uid="{00000000-0005-0000-0000-00000A690000}"/>
    <cellStyle name="Normal 4 3 3 4 4 2 6" xfId="19086" xr:uid="{00000000-0005-0000-0000-00000B690000}"/>
    <cellStyle name="Normal 4 3 3 4 4 2 7" xfId="32933" xr:uid="{00000000-0005-0000-0000-00000C690000}"/>
    <cellStyle name="Normal 4 3 3 4 4 2 8" xfId="15105" xr:uid="{00000000-0005-0000-0000-00000D690000}"/>
    <cellStyle name="Normal 4 3 3 4 4 3" xfId="1709" xr:uid="{00000000-0005-0000-0000-00000E690000}"/>
    <cellStyle name="Normal 4 3 3 4 4 3 2" xfId="2706" xr:uid="{00000000-0005-0000-0000-00000F690000}"/>
    <cellStyle name="Normal 4 3 3 4 4 3 2 2" xfId="7123" xr:uid="{00000000-0005-0000-0000-000010690000}"/>
    <cellStyle name="Normal 4 3 3 4 4 3 2 2 2" xfId="13156" xr:uid="{00000000-0005-0000-0000-000011690000}"/>
    <cellStyle name="Normal 4 3 3 4 4 3 2 2 2 2" xfId="44441" xr:uid="{00000000-0005-0000-0000-000012690000}"/>
    <cellStyle name="Normal 4 3 3 4 4 3 2 2 2 3" xfId="31031" xr:uid="{00000000-0005-0000-0000-000013690000}"/>
    <cellStyle name="Normal 4 3 3 4 4 3 2 2 3" xfId="38469" xr:uid="{00000000-0005-0000-0000-000014690000}"/>
    <cellStyle name="Normal 4 3 3 4 4 3 2 2 4" xfId="25059" xr:uid="{00000000-0005-0000-0000-000015690000}"/>
    <cellStyle name="Normal 4 3 3 4 4 3 2 3" xfId="10109" xr:uid="{00000000-0005-0000-0000-000016690000}"/>
    <cellStyle name="Normal 4 3 3 4 4 3 2 3 2" xfId="41455" xr:uid="{00000000-0005-0000-0000-000017690000}"/>
    <cellStyle name="Normal 4 3 3 4 4 3 2 3 3" xfId="28045" xr:uid="{00000000-0005-0000-0000-000018690000}"/>
    <cellStyle name="Normal 4 3 3 4 4 3 2 4" xfId="20643" xr:uid="{00000000-0005-0000-0000-000019690000}"/>
    <cellStyle name="Normal 4 3 3 4 4 3 2 5" xfId="35485" xr:uid="{00000000-0005-0000-0000-00001A690000}"/>
    <cellStyle name="Normal 4 3 3 4 4 3 2 6" xfId="17657" xr:uid="{00000000-0005-0000-0000-00001B690000}"/>
    <cellStyle name="Normal 4 3 3 4 4 3 3" xfId="6127" xr:uid="{00000000-0005-0000-0000-00001C690000}"/>
    <cellStyle name="Normal 4 3 3 4 4 3 3 2" xfId="12160" xr:uid="{00000000-0005-0000-0000-00001D690000}"/>
    <cellStyle name="Normal 4 3 3 4 4 3 3 2 2" xfId="43445" xr:uid="{00000000-0005-0000-0000-00001E690000}"/>
    <cellStyle name="Normal 4 3 3 4 4 3 3 2 3" xfId="30035" xr:uid="{00000000-0005-0000-0000-00001F690000}"/>
    <cellStyle name="Normal 4 3 3 4 4 3 3 3" xfId="24063" xr:uid="{00000000-0005-0000-0000-000020690000}"/>
    <cellStyle name="Normal 4 3 3 4 4 3 3 4" xfId="34489" xr:uid="{00000000-0005-0000-0000-000021690000}"/>
    <cellStyle name="Normal 4 3 3 4 4 3 3 5" xfId="16661" xr:uid="{00000000-0005-0000-0000-000022690000}"/>
    <cellStyle name="Normal 4 3 3 4 4 3 4" xfId="4136" xr:uid="{00000000-0005-0000-0000-000023690000}"/>
    <cellStyle name="Normal 4 3 3 4 4 3 4 2" xfId="36915" xr:uid="{00000000-0005-0000-0000-000024690000}"/>
    <cellStyle name="Normal 4 3 3 4 4 3 4 3" xfId="22073" xr:uid="{00000000-0005-0000-0000-000025690000}"/>
    <cellStyle name="Normal 4 3 3 4 4 3 5" xfId="9113" xr:uid="{00000000-0005-0000-0000-000026690000}"/>
    <cellStyle name="Normal 4 3 3 4 4 3 5 2" xfId="40459" xr:uid="{00000000-0005-0000-0000-000027690000}"/>
    <cellStyle name="Normal 4 3 3 4 4 3 5 3" xfId="27049" xr:uid="{00000000-0005-0000-0000-000028690000}"/>
    <cellStyle name="Normal 4 3 3 4 4 3 6" xfId="19647" xr:uid="{00000000-0005-0000-0000-000029690000}"/>
    <cellStyle name="Normal 4 3 3 4 4 3 7" xfId="32499" xr:uid="{00000000-0005-0000-0000-00002A690000}"/>
    <cellStyle name="Normal 4 3 3 4 4 3 8" xfId="14671" xr:uid="{00000000-0005-0000-0000-00002B690000}"/>
    <cellStyle name="Normal 4 3 3 4 4 4" xfId="2144" xr:uid="{00000000-0005-0000-0000-00002C690000}"/>
    <cellStyle name="Normal 4 3 3 4 4 4 2" xfId="6562" xr:uid="{00000000-0005-0000-0000-00002D690000}"/>
    <cellStyle name="Normal 4 3 3 4 4 4 2 2" xfId="12595" xr:uid="{00000000-0005-0000-0000-00002E690000}"/>
    <cellStyle name="Normal 4 3 3 4 4 4 2 2 2" xfId="43880" xr:uid="{00000000-0005-0000-0000-00002F690000}"/>
    <cellStyle name="Normal 4 3 3 4 4 4 2 2 3" xfId="30470" xr:uid="{00000000-0005-0000-0000-000030690000}"/>
    <cellStyle name="Normal 4 3 3 4 4 4 2 3" xfId="37908" xr:uid="{00000000-0005-0000-0000-000031690000}"/>
    <cellStyle name="Normal 4 3 3 4 4 4 2 4" xfId="24498" xr:uid="{00000000-0005-0000-0000-000032690000}"/>
    <cellStyle name="Normal 4 3 3 4 4 4 3" xfId="9548" xr:uid="{00000000-0005-0000-0000-000033690000}"/>
    <cellStyle name="Normal 4 3 3 4 4 4 3 2" xfId="40894" xr:uid="{00000000-0005-0000-0000-000034690000}"/>
    <cellStyle name="Normal 4 3 3 4 4 4 3 3" xfId="27484" xr:uid="{00000000-0005-0000-0000-000035690000}"/>
    <cellStyle name="Normal 4 3 3 4 4 4 4" xfId="20082" xr:uid="{00000000-0005-0000-0000-000036690000}"/>
    <cellStyle name="Normal 4 3 3 4 4 4 5" xfId="34924" xr:uid="{00000000-0005-0000-0000-000037690000}"/>
    <cellStyle name="Normal 4 3 3 4 4 4 6" xfId="17096" xr:uid="{00000000-0005-0000-0000-000038690000}"/>
    <cellStyle name="Normal 4 3 3 4 4 5" xfId="5131" xr:uid="{00000000-0005-0000-0000-000039690000}"/>
    <cellStyle name="Normal 4 3 3 4 4 5 2" xfId="11166" xr:uid="{00000000-0005-0000-0000-00003A690000}"/>
    <cellStyle name="Normal 4 3 3 4 4 5 2 2" xfId="42451" xr:uid="{00000000-0005-0000-0000-00003B690000}"/>
    <cellStyle name="Normal 4 3 3 4 4 5 2 3" xfId="29041" xr:uid="{00000000-0005-0000-0000-00003C690000}"/>
    <cellStyle name="Normal 4 3 3 4 4 5 3" xfId="23068" xr:uid="{00000000-0005-0000-0000-00003D690000}"/>
    <cellStyle name="Normal 4 3 3 4 4 5 4" xfId="33494" xr:uid="{00000000-0005-0000-0000-00003E690000}"/>
    <cellStyle name="Normal 4 3 3 4 4 5 5" xfId="15666" xr:uid="{00000000-0005-0000-0000-00003F690000}"/>
    <cellStyle name="Normal 4 3 3 4 4 6" xfId="3575" xr:uid="{00000000-0005-0000-0000-000040690000}"/>
    <cellStyle name="Normal 4 3 3 4 4 6 2" xfId="36354" xr:uid="{00000000-0005-0000-0000-000041690000}"/>
    <cellStyle name="Normal 4 3 3 4 4 6 3" xfId="21512" xr:uid="{00000000-0005-0000-0000-000042690000}"/>
    <cellStyle name="Normal 4 3 3 4 4 7" xfId="8118" xr:uid="{00000000-0005-0000-0000-000043690000}"/>
    <cellStyle name="Normal 4 3 3 4 4 7 2" xfId="39464" xr:uid="{00000000-0005-0000-0000-000044690000}"/>
    <cellStyle name="Normal 4 3 3 4 4 7 3" xfId="26054" xr:uid="{00000000-0005-0000-0000-000045690000}"/>
    <cellStyle name="Normal 4 3 3 4 4 8" xfId="18652" xr:uid="{00000000-0005-0000-0000-000046690000}"/>
    <cellStyle name="Normal 4 3 3 4 4 9" xfId="31938" xr:uid="{00000000-0005-0000-0000-000047690000}"/>
    <cellStyle name="Normal 4 3 3 4 5" xfId="322" xr:uid="{00000000-0005-0000-0000-000048690000}"/>
    <cellStyle name="Normal 4 3 3 4 5 2" xfId="1377" xr:uid="{00000000-0005-0000-0000-000049690000}"/>
    <cellStyle name="Normal 4 3 3 4 5 2 2" xfId="5795" xr:uid="{00000000-0005-0000-0000-00004A690000}"/>
    <cellStyle name="Normal 4 3 3 4 5 2 2 2" xfId="11828" xr:uid="{00000000-0005-0000-0000-00004B690000}"/>
    <cellStyle name="Normal 4 3 3 4 5 2 2 2 2" xfId="43113" xr:uid="{00000000-0005-0000-0000-00004C690000}"/>
    <cellStyle name="Normal 4 3 3 4 5 2 2 2 3" xfId="29703" xr:uid="{00000000-0005-0000-0000-00004D690000}"/>
    <cellStyle name="Normal 4 3 3 4 5 2 2 3" xfId="37452" xr:uid="{00000000-0005-0000-0000-00004E690000}"/>
    <cellStyle name="Normal 4 3 3 4 5 2 2 4" xfId="23731" xr:uid="{00000000-0005-0000-0000-00004F690000}"/>
    <cellStyle name="Normal 4 3 3 4 5 2 3" xfId="8781" xr:uid="{00000000-0005-0000-0000-000050690000}"/>
    <cellStyle name="Normal 4 3 3 4 5 2 3 2" xfId="40127" xr:uid="{00000000-0005-0000-0000-000051690000}"/>
    <cellStyle name="Normal 4 3 3 4 5 2 3 3" xfId="26717" xr:uid="{00000000-0005-0000-0000-000052690000}"/>
    <cellStyle name="Normal 4 3 3 4 5 2 4" xfId="19315" xr:uid="{00000000-0005-0000-0000-000053690000}"/>
    <cellStyle name="Normal 4 3 3 4 5 2 5" xfId="34157" xr:uid="{00000000-0005-0000-0000-000054690000}"/>
    <cellStyle name="Normal 4 3 3 4 5 2 6" xfId="16329" xr:uid="{00000000-0005-0000-0000-000055690000}"/>
    <cellStyle name="Normal 4 3 3 4 5 3" xfId="2374" xr:uid="{00000000-0005-0000-0000-000056690000}"/>
    <cellStyle name="Normal 4 3 3 4 5 3 2" xfId="6791" xr:uid="{00000000-0005-0000-0000-000057690000}"/>
    <cellStyle name="Normal 4 3 3 4 5 3 2 2" xfId="12824" xr:uid="{00000000-0005-0000-0000-000058690000}"/>
    <cellStyle name="Normal 4 3 3 4 5 3 2 2 2" xfId="44109" xr:uid="{00000000-0005-0000-0000-000059690000}"/>
    <cellStyle name="Normal 4 3 3 4 5 3 2 2 3" xfId="30699" xr:uid="{00000000-0005-0000-0000-00005A690000}"/>
    <cellStyle name="Normal 4 3 3 4 5 3 2 3" xfId="38137" xr:uid="{00000000-0005-0000-0000-00005B690000}"/>
    <cellStyle name="Normal 4 3 3 4 5 3 2 4" xfId="24727" xr:uid="{00000000-0005-0000-0000-00005C690000}"/>
    <cellStyle name="Normal 4 3 3 4 5 3 3" xfId="9777" xr:uid="{00000000-0005-0000-0000-00005D690000}"/>
    <cellStyle name="Normal 4 3 3 4 5 3 3 2" xfId="41123" xr:uid="{00000000-0005-0000-0000-00005E690000}"/>
    <cellStyle name="Normal 4 3 3 4 5 3 3 3" xfId="27713" xr:uid="{00000000-0005-0000-0000-00005F690000}"/>
    <cellStyle name="Normal 4 3 3 4 5 3 4" xfId="20311" xr:uid="{00000000-0005-0000-0000-000060690000}"/>
    <cellStyle name="Normal 4 3 3 4 5 3 5" xfId="35153" xr:uid="{00000000-0005-0000-0000-000061690000}"/>
    <cellStyle name="Normal 4 3 3 4 5 3 6" xfId="17325" xr:uid="{00000000-0005-0000-0000-000062690000}"/>
    <cellStyle name="Normal 4 3 3 4 5 4" xfId="4799" xr:uid="{00000000-0005-0000-0000-000063690000}"/>
    <cellStyle name="Normal 4 3 3 4 5 4 2" xfId="10833" xr:uid="{00000000-0005-0000-0000-000064690000}"/>
    <cellStyle name="Normal 4 3 3 4 5 4 2 2" xfId="42120" xr:uid="{00000000-0005-0000-0000-000065690000}"/>
    <cellStyle name="Normal 4 3 3 4 5 4 2 3" xfId="28710" xr:uid="{00000000-0005-0000-0000-000066690000}"/>
    <cellStyle name="Normal 4 3 3 4 5 4 3" xfId="22736" xr:uid="{00000000-0005-0000-0000-000067690000}"/>
    <cellStyle name="Normal 4 3 3 4 5 4 4" xfId="33162" xr:uid="{00000000-0005-0000-0000-000068690000}"/>
    <cellStyle name="Normal 4 3 3 4 5 4 5" xfId="15334" xr:uid="{00000000-0005-0000-0000-000069690000}"/>
    <cellStyle name="Normal 4 3 3 4 5 5" xfId="3804" xr:uid="{00000000-0005-0000-0000-00006A690000}"/>
    <cellStyle name="Normal 4 3 3 4 5 5 2" xfId="36583" xr:uid="{00000000-0005-0000-0000-00006B690000}"/>
    <cellStyle name="Normal 4 3 3 4 5 5 3" xfId="21741" xr:uid="{00000000-0005-0000-0000-00006C690000}"/>
    <cellStyle name="Normal 4 3 3 4 5 6" xfId="7786" xr:uid="{00000000-0005-0000-0000-00006D690000}"/>
    <cellStyle name="Normal 4 3 3 4 5 6 2" xfId="39132" xr:uid="{00000000-0005-0000-0000-00006E690000}"/>
    <cellStyle name="Normal 4 3 3 4 5 6 3" xfId="25722" xr:uid="{00000000-0005-0000-0000-00006F690000}"/>
    <cellStyle name="Normal 4 3 3 4 5 7" xfId="18320" xr:uid="{00000000-0005-0000-0000-000070690000}"/>
    <cellStyle name="Normal 4 3 3 4 5 8" xfId="32167" xr:uid="{00000000-0005-0000-0000-000071690000}"/>
    <cellStyle name="Normal 4 3 3 4 5 9" xfId="14339" xr:uid="{00000000-0005-0000-0000-000072690000}"/>
    <cellStyle name="Normal 4 3 3 4 6" xfId="772" xr:uid="{00000000-0005-0000-0000-000073690000}"/>
    <cellStyle name="Normal 4 3 3 4 6 2" xfId="2808" xr:uid="{00000000-0005-0000-0000-000074690000}"/>
    <cellStyle name="Normal 4 3 3 4 6 2 2" xfId="7225" xr:uid="{00000000-0005-0000-0000-000075690000}"/>
    <cellStyle name="Normal 4 3 3 4 6 2 2 2" xfId="13258" xr:uid="{00000000-0005-0000-0000-000076690000}"/>
    <cellStyle name="Normal 4 3 3 4 6 2 2 2 2" xfId="44543" xr:uid="{00000000-0005-0000-0000-000077690000}"/>
    <cellStyle name="Normal 4 3 3 4 6 2 2 2 3" xfId="31133" xr:uid="{00000000-0005-0000-0000-000078690000}"/>
    <cellStyle name="Normal 4 3 3 4 6 2 2 3" xfId="38571" xr:uid="{00000000-0005-0000-0000-000079690000}"/>
    <cellStyle name="Normal 4 3 3 4 6 2 2 4" xfId="25161" xr:uid="{00000000-0005-0000-0000-00007A690000}"/>
    <cellStyle name="Normal 4 3 3 4 6 2 3" xfId="10211" xr:uid="{00000000-0005-0000-0000-00007B690000}"/>
    <cellStyle name="Normal 4 3 3 4 6 2 3 2" xfId="41557" xr:uid="{00000000-0005-0000-0000-00007C690000}"/>
    <cellStyle name="Normal 4 3 3 4 6 2 3 3" xfId="28147" xr:uid="{00000000-0005-0000-0000-00007D690000}"/>
    <cellStyle name="Normal 4 3 3 4 6 2 4" xfId="20745" xr:uid="{00000000-0005-0000-0000-00007E690000}"/>
    <cellStyle name="Normal 4 3 3 4 6 2 5" xfId="35587" xr:uid="{00000000-0005-0000-0000-00007F690000}"/>
    <cellStyle name="Normal 4 3 3 4 6 2 6" xfId="17759" xr:uid="{00000000-0005-0000-0000-000080690000}"/>
    <cellStyle name="Normal 4 3 3 4 6 3" xfId="5233" xr:uid="{00000000-0005-0000-0000-000081690000}"/>
    <cellStyle name="Normal 4 3 3 4 6 3 2" xfId="11268" xr:uid="{00000000-0005-0000-0000-000082690000}"/>
    <cellStyle name="Normal 4 3 3 4 6 3 2 2" xfId="42553" xr:uid="{00000000-0005-0000-0000-000083690000}"/>
    <cellStyle name="Normal 4 3 3 4 6 3 2 3" xfId="29143" xr:uid="{00000000-0005-0000-0000-000084690000}"/>
    <cellStyle name="Normal 4 3 3 4 6 3 3" xfId="23170" xr:uid="{00000000-0005-0000-0000-000085690000}"/>
    <cellStyle name="Normal 4 3 3 4 6 3 4" xfId="33596" xr:uid="{00000000-0005-0000-0000-000086690000}"/>
    <cellStyle name="Normal 4 3 3 4 6 3 5" xfId="15768" xr:uid="{00000000-0005-0000-0000-000087690000}"/>
    <cellStyle name="Normal 4 3 3 4 6 4" xfId="4238" xr:uid="{00000000-0005-0000-0000-000088690000}"/>
    <cellStyle name="Normal 4 3 3 4 6 4 2" xfId="37017" xr:uid="{00000000-0005-0000-0000-000089690000}"/>
    <cellStyle name="Normal 4 3 3 4 6 4 3" xfId="22175" xr:uid="{00000000-0005-0000-0000-00008A690000}"/>
    <cellStyle name="Normal 4 3 3 4 6 5" xfId="8220" xr:uid="{00000000-0005-0000-0000-00008B690000}"/>
    <cellStyle name="Normal 4 3 3 4 6 5 2" xfId="39566" xr:uid="{00000000-0005-0000-0000-00008C690000}"/>
    <cellStyle name="Normal 4 3 3 4 6 5 3" xfId="26156" xr:uid="{00000000-0005-0000-0000-00008D690000}"/>
    <cellStyle name="Normal 4 3 3 4 6 6" xfId="18754" xr:uid="{00000000-0005-0000-0000-00008E690000}"/>
    <cellStyle name="Normal 4 3 3 4 6 7" xfId="32601" xr:uid="{00000000-0005-0000-0000-00008F690000}"/>
    <cellStyle name="Normal 4 3 3 4 6 8" xfId="14773" xr:uid="{00000000-0005-0000-0000-000090690000}"/>
    <cellStyle name="Normal 4 3 3 4 7" xfId="1275" xr:uid="{00000000-0005-0000-0000-000091690000}"/>
    <cellStyle name="Normal 4 3 3 4 7 2" xfId="2272" xr:uid="{00000000-0005-0000-0000-000092690000}"/>
    <cellStyle name="Normal 4 3 3 4 7 2 2" xfId="6689" xr:uid="{00000000-0005-0000-0000-000093690000}"/>
    <cellStyle name="Normal 4 3 3 4 7 2 2 2" xfId="12722" xr:uid="{00000000-0005-0000-0000-000094690000}"/>
    <cellStyle name="Normal 4 3 3 4 7 2 2 2 2" xfId="44007" xr:uid="{00000000-0005-0000-0000-000095690000}"/>
    <cellStyle name="Normal 4 3 3 4 7 2 2 2 3" xfId="30597" xr:uid="{00000000-0005-0000-0000-000096690000}"/>
    <cellStyle name="Normal 4 3 3 4 7 2 2 3" xfId="38035" xr:uid="{00000000-0005-0000-0000-000097690000}"/>
    <cellStyle name="Normal 4 3 3 4 7 2 2 4" xfId="24625" xr:uid="{00000000-0005-0000-0000-000098690000}"/>
    <cellStyle name="Normal 4 3 3 4 7 2 3" xfId="9675" xr:uid="{00000000-0005-0000-0000-000099690000}"/>
    <cellStyle name="Normal 4 3 3 4 7 2 3 2" xfId="41021" xr:uid="{00000000-0005-0000-0000-00009A690000}"/>
    <cellStyle name="Normal 4 3 3 4 7 2 3 3" xfId="27611" xr:uid="{00000000-0005-0000-0000-00009B690000}"/>
    <cellStyle name="Normal 4 3 3 4 7 2 4" xfId="20209" xr:uid="{00000000-0005-0000-0000-00009C690000}"/>
    <cellStyle name="Normal 4 3 3 4 7 2 5" xfId="35051" xr:uid="{00000000-0005-0000-0000-00009D690000}"/>
    <cellStyle name="Normal 4 3 3 4 7 2 6" xfId="17223" xr:uid="{00000000-0005-0000-0000-00009E690000}"/>
    <cellStyle name="Normal 4 3 3 4 7 3" xfId="5693" xr:uid="{00000000-0005-0000-0000-00009F690000}"/>
    <cellStyle name="Normal 4 3 3 4 7 3 2" xfId="11726" xr:uid="{00000000-0005-0000-0000-0000A0690000}"/>
    <cellStyle name="Normal 4 3 3 4 7 3 2 2" xfId="43011" xr:uid="{00000000-0005-0000-0000-0000A1690000}"/>
    <cellStyle name="Normal 4 3 3 4 7 3 2 3" xfId="29601" xr:uid="{00000000-0005-0000-0000-0000A2690000}"/>
    <cellStyle name="Normal 4 3 3 4 7 3 3" xfId="23629" xr:uid="{00000000-0005-0000-0000-0000A3690000}"/>
    <cellStyle name="Normal 4 3 3 4 7 3 4" xfId="34055" xr:uid="{00000000-0005-0000-0000-0000A4690000}"/>
    <cellStyle name="Normal 4 3 3 4 7 3 5" xfId="16227" xr:uid="{00000000-0005-0000-0000-0000A5690000}"/>
    <cellStyle name="Normal 4 3 3 4 7 4" xfId="3702" xr:uid="{00000000-0005-0000-0000-0000A6690000}"/>
    <cellStyle name="Normal 4 3 3 4 7 4 2" xfId="36481" xr:uid="{00000000-0005-0000-0000-0000A7690000}"/>
    <cellStyle name="Normal 4 3 3 4 7 4 3" xfId="21639" xr:uid="{00000000-0005-0000-0000-0000A8690000}"/>
    <cellStyle name="Normal 4 3 3 4 7 5" xfId="8679" xr:uid="{00000000-0005-0000-0000-0000A9690000}"/>
    <cellStyle name="Normal 4 3 3 4 7 5 2" xfId="40025" xr:uid="{00000000-0005-0000-0000-0000AA690000}"/>
    <cellStyle name="Normal 4 3 3 4 7 5 3" xfId="26615" xr:uid="{00000000-0005-0000-0000-0000AB690000}"/>
    <cellStyle name="Normal 4 3 3 4 7 6" xfId="19213" xr:uid="{00000000-0005-0000-0000-0000AC690000}"/>
    <cellStyle name="Normal 4 3 3 4 7 7" xfId="32065" xr:uid="{00000000-0005-0000-0000-0000AD690000}"/>
    <cellStyle name="Normal 4 3 3 4 7 8" xfId="14237" xr:uid="{00000000-0005-0000-0000-0000AE690000}"/>
    <cellStyle name="Normal 4 3 3 4 8" xfId="1812" xr:uid="{00000000-0005-0000-0000-0000AF690000}"/>
    <cellStyle name="Normal 4 3 3 4 8 2" xfId="6230" xr:uid="{00000000-0005-0000-0000-0000B0690000}"/>
    <cellStyle name="Normal 4 3 3 4 8 2 2" xfId="12263" xr:uid="{00000000-0005-0000-0000-0000B1690000}"/>
    <cellStyle name="Normal 4 3 3 4 8 2 2 2" xfId="43548" xr:uid="{00000000-0005-0000-0000-0000B2690000}"/>
    <cellStyle name="Normal 4 3 3 4 8 2 2 3" xfId="30138" xr:uid="{00000000-0005-0000-0000-0000B3690000}"/>
    <cellStyle name="Normal 4 3 3 4 8 2 3" xfId="37576" xr:uid="{00000000-0005-0000-0000-0000B4690000}"/>
    <cellStyle name="Normal 4 3 3 4 8 2 4" xfId="24166" xr:uid="{00000000-0005-0000-0000-0000B5690000}"/>
    <cellStyle name="Normal 4 3 3 4 8 3" xfId="9216" xr:uid="{00000000-0005-0000-0000-0000B6690000}"/>
    <cellStyle name="Normal 4 3 3 4 8 3 2" xfId="40562" xr:uid="{00000000-0005-0000-0000-0000B7690000}"/>
    <cellStyle name="Normal 4 3 3 4 8 3 3" xfId="27152" xr:uid="{00000000-0005-0000-0000-0000B8690000}"/>
    <cellStyle name="Normal 4 3 3 4 8 4" xfId="19750" xr:uid="{00000000-0005-0000-0000-0000B9690000}"/>
    <cellStyle name="Normal 4 3 3 4 8 5" xfId="34592" xr:uid="{00000000-0005-0000-0000-0000BA690000}"/>
    <cellStyle name="Normal 4 3 3 4 8 6" xfId="16764" xr:uid="{00000000-0005-0000-0000-0000BB690000}"/>
    <cellStyle name="Normal 4 3 3 4 9" xfId="4697" xr:uid="{00000000-0005-0000-0000-0000BC690000}"/>
    <cellStyle name="Normal 4 3 3 4 9 2" xfId="10731" xr:uid="{00000000-0005-0000-0000-0000BD690000}"/>
    <cellStyle name="Normal 4 3 3 4 9 2 2" xfId="42018" xr:uid="{00000000-0005-0000-0000-0000BE690000}"/>
    <cellStyle name="Normal 4 3 3 4 9 2 3" xfId="28608" xr:uid="{00000000-0005-0000-0000-0000BF690000}"/>
    <cellStyle name="Normal 4 3 3 4 9 3" xfId="22634" xr:uid="{00000000-0005-0000-0000-0000C0690000}"/>
    <cellStyle name="Normal 4 3 3 4 9 4" xfId="33060" xr:uid="{00000000-0005-0000-0000-0000C1690000}"/>
    <cellStyle name="Normal 4 3 3 4 9 5" xfId="15232" xr:uid="{00000000-0005-0000-0000-0000C2690000}"/>
    <cellStyle name="Normal 4 3 3 5" xfId="136" xr:uid="{00000000-0005-0000-0000-0000C3690000}"/>
    <cellStyle name="Normal 4 3 3 5 10" xfId="18134" xr:uid="{00000000-0005-0000-0000-0000C4690000}"/>
    <cellStyle name="Normal 4 3 3 5 11" xfId="31626" xr:uid="{00000000-0005-0000-0000-0000C5690000}"/>
    <cellStyle name="Normal 4 3 3 5 12" xfId="13798" xr:uid="{00000000-0005-0000-0000-0000C6690000}"/>
    <cellStyle name="Normal 4 3 3 5 2" xfId="586" xr:uid="{00000000-0005-0000-0000-0000C7690000}"/>
    <cellStyle name="Normal 4 3 3 5 2 10" xfId="14026" xr:uid="{00000000-0005-0000-0000-0000C8690000}"/>
    <cellStyle name="Normal 4 3 3 5 2 2" xfId="1020" xr:uid="{00000000-0005-0000-0000-0000C9690000}"/>
    <cellStyle name="Normal 4 3 3 5 2 2 2" xfId="3056" xr:uid="{00000000-0005-0000-0000-0000CA690000}"/>
    <cellStyle name="Normal 4 3 3 5 2 2 2 2" xfId="7473" xr:uid="{00000000-0005-0000-0000-0000CB690000}"/>
    <cellStyle name="Normal 4 3 3 5 2 2 2 2 2" xfId="13506" xr:uid="{00000000-0005-0000-0000-0000CC690000}"/>
    <cellStyle name="Normal 4 3 3 5 2 2 2 2 2 2" xfId="44791" xr:uid="{00000000-0005-0000-0000-0000CD690000}"/>
    <cellStyle name="Normal 4 3 3 5 2 2 2 2 2 3" xfId="31381" xr:uid="{00000000-0005-0000-0000-0000CE690000}"/>
    <cellStyle name="Normal 4 3 3 5 2 2 2 2 3" xfId="38819" xr:uid="{00000000-0005-0000-0000-0000CF690000}"/>
    <cellStyle name="Normal 4 3 3 5 2 2 2 2 4" xfId="25409" xr:uid="{00000000-0005-0000-0000-0000D0690000}"/>
    <cellStyle name="Normal 4 3 3 5 2 2 2 3" xfId="10459" xr:uid="{00000000-0005-0000-0000-0000D1690000}"/>
    <cellStyle name="Normal 4 3 3 5 2 2 2 3 2" xfId="41805" xr:uid="{00000000-0005-0000-0000-0000D2690000}"/>
    <cellStyle name="Normal 4 3 3 5 2 2 2 3 3" xfId="28395" xr:uid="{00000000-0005-0000-0000-0000D3690000}"/>
    <cellStyle name="Normal 4 3 3 5 2 2 2 4" xfId="20993" xr:uid="{00000000-0005-0000-0000-0000D4690000}"/>
    <cellStyle name="Normal 4 3 3 5 2 2 2 5" xfId="35835" xr:uid="{00000000-0005-0000-0000-0000D5690000}"/>
    <cellStyle name="Normal 4 3 3 5 2 2 2 6" xfId="18007" xr:uid="{00000000-0005-0000-0000-0000D6690000}"/>
    <cellStyle name="Normal 4 3 3 5 2 2 3" xfId="5481" xr:uid="{00000000-0005-0000-0000-0000D7690000}"/>
    <cellStyle name="Normal 4 3 3 5 2 2 3 2" xfId="11515" xr:uid="{00000000-0005-0000-0000-0000D8690000}"/>
    <cellStyle name="Normal 4 3 3 5 2 2 3 2 2" xfId="42800" xr:uid="{00000000-0005-0000-0000-0000D9690000}"/>
    <cellStyle name="Normal 4 3 3 5 2 2 3 2 3" xfId="29390" xr:uid="{00000000-0005-0000-0000-0000DA690000}"/>
    <cellStyle name="Normal 4 3 3 5 2 2 3 3" xfId="23418" xr:uid="{00000000-0005-0000-0000-0000DB690000}"/>
    <cellStyle name="Normal 4 3 3 5 2 2 3 4" xfId="33844" xr:uid="{00000000-0005-0000-0000-0000DC690000}"/>
    <cellStyle name="Normal 4 3 3 5 2 2 3 5" xfId="16016" xr:uid="{00000000-0005-0000-0000-0000DD690000}"/>
    <cellStyle name="Normal 4 3 3 5 2 2 4" xfId="4486" xr:uid="{00000000-0005-0000-0000-0000DE690000}"/>
    <cellStyle name="Normal 4 3 3 5 2 2 4 2" xfId="37265" xr:uid="{00000000-0005-0000-0000-0000DF690000}"/>
    <cellStyle name="Normal 4 3 3 5 2 2 4 3" xfId="22423" xr:uid="{00000000-0005-0000-0000-0000E0690000}"/>
    <cellStyle name="Normal 4 3 3 5 2 2 5" xfId="8468" xr:uid="{00000000-0005-0000-0000-0000E1690000}"/>
    <cellStyle name="Normal 4 3 3 5 2 2 5 2" xfId="39814" xr:uid="{00000000-0005-0000-0000-0000E2690000}"/>
    <cellStyle name="Normal 4 3 3 5 2 2 5 3" xfId="26404" xr:uid="{00000000-0005-0000-0000-0000E3690000}"/>
    <cellStyle name="Normal 4 3 3 5 2 2 6" xfId="19002" xr:uid="{00000000-0005-0000-0000-0000E4690000}"/>
    <cellStyle name="Normal 4 3 3 5 2 2 7" xfId="32849" xr:uid="{00000000-0005-0000-0000-0000E5690000}"/>
    <cellStyle name="Normal 4 3 3 5 2 2 8" xfId="15021" xr:uid="{00000000-0005-0000-0000-0000E6690000}"/>
    <cellStyle name="Normal 4 3 3 5 2 3" xfId="1625" xr:uid="{00000000-0005-0000-0000-0000E7690000}"/>
    <cellStyle name="Normal 4 3 3 5 2 3 2" xfId="2622" xr:uid="{00000000-0005-0000-0000-0000E8690000}"/>
    <cellStyle name="Normal 4 3 3 5 2 3 2 2" xfId="7039" xr:uid="{00000000-0005-0000-0000-0000E9690000}"/>
    <cellStyle name="Normal 4 3 3 5 2 3 2 2 2" xfId="13072" xr:uid="{00000000-0005-0000-0000-0000EA690000}"/>
    <cellStyle name="Normal 4 3 3 5 2 3 2 2 2 2" xfId="44357" xr:uid="{00000000-0005-0000-0000-0000EB690000}"/>
    <cellStyle name="Normal 4 3 3 5 2 3 2 2 2 3" xfId="30947" xr:uid="{00000000-0005-0000-0000-0000EC690000}"/>
    <cellStyle name="Normal 4 3 3 5 2 3 2 2 3" xfId="38385" xr:uid="{00000000-0005-0000-0000-0000ED690000}"/>
    <cellStyle name="Normal 4 3 3 5 2 3 2 2 4" xfId="24975" xr:uid="{00000000-0005-0000-0000-0000EE690000}"/>
    <cellStyle name="Normal 4 3 3 5 2 3 2 3" xfId="10025" xr:uid="{00000000-0005-0000-0000-0000EF690000}"/>
    <cellStyle name="Normal 4 3 3 5 2 3 2 3 2" xfId="41371" xr:uid="{00000000-0005-0000-0000-0000F0690000}"/>
    <cellStyle name="Normal 4 3 3 5 2 3 2 3 3" xfId="27961" xr:uid="{00000000-0005-0000-0000-0000F1690000}"/>
    <cellStyle name="Normal 4 3 3 5 2 3 2 4" xfId="20559" xr:uid="{00000000-0005-0000-0000-0000F2690000}"/>
    <cellStyle name="Normal 4 3 3 5 2 3 2 5" xfId="35401" xr:uid="{00000000-0005-0000-0000-0000F3690000}"/>
    <cellStyle name="Normal 4 3 3 5 2 3 2 6" xfId="17573" xr:uid="{00000000-0005-0000-0000-0000F4690000}"/>
    <cellStyle name="Normal 4 3 3 5 2 3 3" xfId="6043" xr:uid="{00000000-0005-0000-0000-0000F5690000}"/>
    <cellStyle name="Normal 4 3 3 5 2 3 3 2" xfId="12076" xr:uid="{00000000-0005-0000-0000-0000F6690000}"/>
    <cellStyle name="Normal 4 3 3 5 2 3 3 2 2" xfId="43361" xr:uid="{00000000-0005-0000-0000-0000F7690000}"/>
    <cellStyle name="Normal 4 3 3 5 2 3 3 2 3" xfId="29951" xr:uid="{00000000-0005-0000-0000-0000F8690000}"/>
    <cellStyle name="Normal 4 3 3 5 2 3 3 3" xfId="23979" xr:uid="{00000000-0005-0000-0000-0000F9690000}"/>
    <cellStyle name="Normal 4 3 3 5 2 3 3 4" xfId="34405" xr:uid="{00000000-0005-0000-0000-0000FA690000}"/>
    <cellStyle name="Normal 4 3 3 5 2 3 3 5" xfId="16577" xr:uid="{00000000-0005-0000-0000-0000FB690000}"/>
    <cellStyle name="Normal 4 3 3 5 2 3 4" xfId="4052" xr:uid="{00000000-0005-0000-0000-0000FC690000}"/>
    <cellStyle name="Normal 4 3 3 5 2 3 4 2" xfId="36831" xr:uid="{00000000-0005-0000-0000-0000FD690000}"/>
    <cellStyle name="Normal 4 3 3 5 2 3 4 3" xfId="21989" xr:uid="{00000000-0005-0000-0000-0000FE690000}"/>
    <cellStyle name="Normal 4 3 3 5 2 3 5" xfId="9029" xr:uid="{00000000-0005-0000-0000-0000FF690000}"/>
    <cellStyle name="Normal 4 3 3 5 2 3 5 2" xfId="40375" xr:uid="{00000000-0005-0000-0000-0000006A0000}"/>
    <cellStyle name="Normal 4 3 3 5 2 3 5 3" xfId="26965" xr:uid="{00000000-0005-0000-0000-0000016A0000}"/>
    <cellStyle name="Normal 4 3 3 5 2 3 6" xfId="19563" xr:uid="{00000000-0005-0000-0000-0000026A0000}"/>
    <cellStyle name="Normal 4 3 3 5 2 3 7" xfId="32415" xr:uid="{00000000-0005-0000-0000-0000036A0000}"/>
    <cellStyle name="Normal 4 3 3 5 2 3 8" xfId="14587" xr:uid="{00000000-0005-0000-0000-0000046A0000}"/>
    <cellStyle name="Normal 4 3 3 5 2 4" xfId="2060" xr:uid="{00000000-0005-0000-0000-0000056A0000}"/>
    <cellStyle name="Normal 4 3 3 5 2 4 2" xfId="6478" xr:uid="{00000000-0005-0000-0000-0000066A0000}"/>
    <cellStyle name="Normal 4 3 3 5 2 4 2 2" xfId="12511" xr:uid="{00000000-0005-0000-0000-0000076A0000}"/>
    <cellStyle name="Normal 4 3 3 5 2 4 2 2 2" xfId="43796" xr:uid="{00000000-0005-0000-0000-0000086A0000}"/>
    <cellStyle name="Normal 4 3 3 5 2 4 2 2 3" xfId="30386" xr:uid="{00000000-0005-0000-0000-0000096A0000}"/>
    <cellStyle name="Normal 4 3 3 5 2 4 2 3" xfId="37824" xr:uid="{00000000-0005-0000-0000-00000A6A0000}"/>
    <cellStyle name="Normal 4 3 3 5 2 4 2 4" xfId="24414" xr:uid="{00000000-0005-0000-0000-00000B6A0000}"/>
    <cellStyle name="Normal 4 3 3 5 2 4 3" xfId="9464" xr:uid="{00000000-0005-0000-0000-00000C6A0000}"/>
    <cellStyle name="Normal 4 3 3 5 2 4 3 2" xfId="40810" xr:uid="{00000000-0005-0000-0000-00000D6A0000}"/>
    <cellStyle name="Normal 4 3 3 5 2 4 3 3" xfId="27400" xr:uid="{00000000-0005-0000-0000-00000E6A0000}"/>
    <cellStyle name="Normal 4 3 3 5 2 4 4" xfId="19998" xr:uid="{00000000-0005-0000-0000-00000F6A0000}"/>
    <cellStyle name="Normal 4 3 3 5 2 4 5" xfId="34840" xr:uid="{00000000-0005-0000-0000-0000106A0000}"/>
    <cellStyle name="Normal 4 3 3 5 2 4 6" xfId="17012" xr:uid="{00000000-0005-0000-0000-0000116A0000}"/>
    <cellStyle name="Normal 4 3 3 5 2 5" xfId="5047" xr:uid="{00000000-0005-0000-0000-0000126A0000}"/>
    <cellStyle name="Normal 4 3 3 5 2 5 2" xfId="11082" xr:uid="{00000000-0005-0000-0000-0000136A0000}"/>
    <cellStyle name="Normal 4 3 3 5 2 5 2 2" xfId="42367" xr:uid="{00000000-0005-0000-0000-0000146A0000}"/>
    <cellStyle name="Normal 4 3 3 5 2 5 2 3" xfId="28957" xr:uid="{00000000-0005-0000-0000-0000156A0000}"/>
    <cellStyle name="Normal 4 3 3 5 2 5 3" xfId="22984" xr:uid="{00000000-0005-0000-0000-0000166A0000}"/>
    <cellStyle name="Normal 4 3 3 5 2 5 4" xfId="33410" xr:uid="{00000000-0005-0000-0000-0000176A0000}"/>
    <cellStyle name="Normal 4 3 3 5 2 5 5" xfId="15582" xr:uid="{00000000-0005-0000-0000-0000186A0000}"/>
    <cellStyle name="Normal 4 3 3 5 2 6" xfId="3491" xr:uid="{00000000-0005-0000-0000-0000196A0000}"/>
    <cellStyle name="Normal 4 3 3 5 2 6 2" xfId="36270" xr:uid="{00000000-0005-0000-0000-00001A6A0000}"/>
    <cellStyle name="Normal 4 3 3 5 2 6 3" xfId="21428" xr:uid="{00000000-0005-0000-0000-00001B6A0000}"/>
    <cellStyle name="Normal 4 3 3 5 2 7" xfId="8034" xr:uid="{00000000-0005-0000-0000-00001C6A0000}"/>
    <cellStyle name="Normal 4 3 3 5 2 7 2" xfId="39380" xr:uid="{00000000-0005-0000-0000-00001D6A0000}"/>
    <cellStyle name="Normal 4 3 3 5 2 7 3" xfId="25970" xr:uid="{00000000-0005-0000-0000-00001E6A0000}"/>
    <cellStyle name="Normal 4 3 3 5 2 8" xfId="18568" xr:uid="{00000000-0005-0000-0000-00001F6A0000}"/>
    <cellStyle name="Normal 4 3 3 5 2 9" xfId="31854" xr:uid="{00000000-0005-0000-0000-0000206A0000}"/>
    <cellStyle name="Normal 4 3 3 5 3" xfId="358" xr:uid="{00000000-0005-0000-0000-0000216A0000}"/>
    <cellStyle name="Normal 4 3 3 5 3 2" xfId="1397" xr:uid="{00000000-0005-0000-0000-0000226A0000}"/>
    <cellStyle name="Normal 4 3 3 5 3 2 2" xfId="5815" xr:uid="{00000000-0005-0000-0000-0000236A0000}"/>
    <cellStyle name="Normal 4 3 3 5 3 2 2 2" xfId="11848" xr:uid="{00000000-0005-0000-0000-0000246A0000}"/>
    <cellStyle name="Normal 4 3 3 5 3 2 2 2 2" xfId="43133" xr:uid="{00000000-0005-0000-0000-0000256A0000}"/>
    <cellStyle name="Normal 4 3 3 5 3 2 2 2 3" xfId="29723" xr:uid="{00000000-0005-0000-0000-0000266A0000}"/>
    <cellStyle name="Normal 4 3 3 5 3 2 2 3" xfId="37468" xr:uid="{00000000-0005-0000-0000-0000276A0000}"/>
    <cellStyle name="Normal 4 3 3 5 3 2 2 4" xfId="23751" xr:uid="{00000000-0005-0000-0000-0000286A0000}"/>
    <cellStyle name="Normal 4 3 3 5 3 2 3" xfId="8801" xr:uid="{00000000-0005-0000-0000-0000296A0000}"/>
    <cellStyle name="Normal 4 3 3 5 3 2 3 2" xfId="40147" xr:uid="{00000000-0005-0000-0000-00002A6A0000}"/>
    <cellStyle name="Normal 4 3 3 5 3 2 3 3" xfId="26737" xr:uid="{00000000-0005-0000-0000-00002B6A0000}"/>
    <cellStyle name="Normal 4 3 3 5 3 2 4" xfId="19335" xr:uid="{00000000-0005-0000-0000-00002C6A0000}"/>
    <cellStyle name="Normal 4 3 3 5 3 2 5" xfId="34177" xr:uid="{00000000-0005-0000-0000-00002D6A0000}"/>
    <cellStyle name="Normal 4 3 3 5 3 2 6" xfId="16349" xr:uid="{00000000-0005-0000-0000-00002E6A0000}"/>
    <cellStyle name="Normal 4 3 3 5 3 3" xfId="2394" xr:uid="{00000000-0005-0000-0000-00002F6A0000}"/>
    <cellStyle name="Normal 4 3 3 5 3 3 2" xfId="6811" xr:uid="{00000000-0005-0000-0000-0000306A0000}"/>
    <cellStyle name="Normal 4 3 3 5 3 3 2 2" xfId="12844" xr:uid="{00000000-0005-0000-0000-0000316A0000}"/>
    <cellStyle name="Normal 4 3 3 5 3 3 2 2 2" xfId="44129" xr:uid="{00000000-0005-0000-0000-0000326A0000}"/>
    <cellStyle name="Normal 4 3 3 5 3 3 2 2 3" xfId="30719" xr:uid="{00000000-0005-0000-0000-0000336A0000}"/>
    <cellStyle name="Normal 4 3 3 5 3 3 2 3" xfId="38157" xr:uid="{00000000-0005-0000-0000-0000346A0000}"/>
    <cellStyle name="Normal 4 3 3 5 3 3 2 4" xfId="24747" xr:uid="{00000000-0005-0000-0000-0000356A0000}"/>
    <cellStyle name="Normal 4 3 3 5 3 3 3" xfId="9797" xr:uid="{00000000-0005-0000-0000-0000366A0000}"/>
    <cellStyle name="Normal 4 3 3 5 3 3 3 2" xfId="41143" xr:uid="{00000000-0005-0000-0000-0000376A0000}"/>
    <cellStyle name="Normal 4 3 3 5 3 3 3 3" xfId="27733" xr:uid="{00000000-0005-0000-0000-0000386A0000}"/>
    <cellStyle name="Normal 4 3 3 5 3 3 4" xfId="20331" xr:uid="{00000000-0005-0000-0000-0000396A0000}"/>
    <cellStyle name="Normal 4 3 3 5 3 3 5" xfId="35173" xr:uid="{00000000-0005-0000-0000-00003A6A0000}"/>
    <cellStyle name="Normal 4 3 3 5 3 3 6" xfId="17345" xr:uid="{00000000-0005-0000-0000-00003B6A0000}"/>
    <cellStyle name="Normal 4 3 3 5 3 4" xfId="4819" xr:uid="{00000000-0005-0000-0000-00003C6A0000}"/>
    <cellStyle name="Normal 4 3 3 5 3 4 2" xfId="10854" xr:uid="{00000000-0005-0000-0000-00003D6A0000}"/>
    <cellStyle name="Normal 4 3 3 5 3 4 2 2" xfId="42139" xr:uid="{00000000-0005-0000-0000-00003E6A0000}"/>
    <cellStyle name="Normal 4 3 3 5 3 4 2 3" xfId="28729" xr:uid="{00000000-0005-0000-0000-00003F6A0000}"/>
    <cellStyle name="Normal 4 3 3 5 3 4 3" xfId="22756" xr:uid="{00000000-0005-0000-0000-0000406A0000}"/>
    <cellStyle name="Normal 4 3 3 5 3 4 4" xfId="33182" xr:uid="{00000000-0005-0000-0000-0000416A0000}"/>
    <cellStyle name="Normal 4 3 3 5 3 4 5" xfId="15354" xr:uid="{00000000-0005-0000-0000-0000426A0000}"/>
    <cellStyle name="Normal 4 3 3 5 3 5" xfId="3824" xr:uid="{00000000-0005-0000-0000-0000436A0000}"/>
    <cellStyle name="Normal 4 3 3 5 3 5 2" xfId="36603" xr:uid="{00000000-0005-0000-0000-0000446A0000}"/>
    <cellStyle name="Normal 4 3 3 5 3 5 3" xfId="21761" xr:uid="{00000000-0005-0000-0000-0000456A0000}"/>
    <cellStyle name="Normal 4 3 3 5 3 6" xfId="7806" xr:uid="{00000000-0005-0000-0000-0000466A0000}"/>
    <cellStyle name="Normal 4 3 3 5 3 6 2" xfId="39152" xr:uid="{00000000-0005-0000-0000-0000476A0000}"/>
    <cellStyle name="Normal 4 3 3 5 3 6 3" xfId="25742" xr:uid="{00000000-0005-0000-0000-0000486A0000}"/>
    <cellStyle name="Normal 4 3 3 5 3 7" xfId="18340" xr:uid="{00000000-0005-0000-0000-0000496A0000}"/>
    <cellStyle name="Normal 4 3 3 5 3 8" xfId="32187" xr:uid="{00000000-0005-0000-0000-00004A6A0000}"/>
    <cellStyle name="Normal 4 3 3 5 3 9" xfId="14359" xr:uid="{00000000-0005-0000-0000-00004B6A0000}"/>
    <cellStyle name="Normal 4 3 3 5 4" xfId="792" xr:uid="{00000000-0005-0000-0000-00004C6A0000}"/>
    <cellStyle name="Normal 4 3 3 5 4 2" xfId="2828" xr:uid="{00000000-0005-0000-0000-00004D6A0000}"/>
    <cellStyle name="Normal 4 3 3 5 4 2 2" xfId="7245" xr:uid="{00000000-0005-0000-0000-00004E6A0000}"/>
    <cellStyle name="Normal 4 3 3 5 4 2 2 2" xfId="13278" xr:uid="{00000000-0005-0000-0000-00004F6A0000}"/>
    <cellStyle name="Normal 4 3 3 5 4 2 2 2 2" xfId="44563" xr:uid="{00000000-0005-0000-0000-0000506A0000}"/>
    <cellStyle name="Normal 4 3 3 5 4 2 2 2 3" xfId="31153" xr:uid="{00000000-0005-0000-0000-0000516A0000}"/>
    <cellStyle name="Normal 4 3 3 5 4 2 2 3" xfId="38591" xr:uid="{00000000-0005-0000-0000-0000526A0000}"/>
    <cellStyle name="Normal 4 3 3 5 4 2 2 4" xfId="25181" xr:uid="{00000000-0005-0000-0000-0000536A0000}"/>
    <cellStyle name="Normal 4 3 3 5 4 2 3" xfId="10231" xr:uid="{00000000-0005-0000-0000-0000546A0000}"/>
    <cellStyle name="Normal 4 3 3 5 4 2 3 2" xfId="41577" xr:uid="{00000000-0005-0000-0000-0000556A0000}"/>
    <cellStyle name="Normal 4 3 3 5 4 2 3 3" xfId="28167" xr:uid="{00000000-0005-0000-0000-0000566A0000}"/>
    <cellStyle name="Normal 4 3 3 5 4 2 4" xfId="20765" xr:uid="{00000000-0005-0000-0000-0000576A0000}"/>
    <cellStyle name="Normal 4 3 3 5 4 2 5" xfId="35607" xr:uid="{00000000-0005-0000-0000-0000586A0000}"/>
    <cellStyle name="Normal 4 3 3 5 4 2 6" xfId="17779" xr:uid="{00000000-0005-0000-0000-0000596A0000}"/>
    <cellStyle name="Normal 4 3 3 5 4 3" xfId="5253" xr:uid="{00000000-0005-0000-0000-00005A6A0000}"/>
    <cellStyle name="Normal 4 3 3 5 4 3 2" xfId="11287" xr:uid="{00000000-0005-0000-0000-00005B6A0000}"/>
    <cellStyle name="Normal 4 3 3 5 4 3 2 2" xfId="42572" xr:uid="{00000000-0005-0000-0000-00005C6A0000}"/>
    <cellStyle name="Normal 4 3 3 5 4 3 2 3" xfId="29162" xr:uid="{00000000-0005-0000-0000-00005D6A0000}"/>
    <cellStyle name="Normal 4 3 3 5 4 3 3" xfId="23190" xr:uid="{00000000-0005-0000-0000-00005E6A0000}"/>
    <cellStyle name="Normal 4 3 3 5 4 3 4" xfId="33616" xr:uid="{00000000-0005-0000-0000-00005F6A0000}"/>
    <cellStyle name="Normal 4 3 3 5 4 3 5" xfId="15788" xr:uid="{00000000-0005-0000-0000-0000606A0000}"/>
    <cellStyle name="Normal 4 3 3 5 4 4" xfId="4258" xr:uid="{00000000-0005-0000-0000-0000616A0000}"/>
    <cellStyle name="Normal 4 3 3 5 4 4 2" xfId="37037" xr:uid="{00000000-0005-0000-0000-0000626A0000}"/>
    <cellStyle name="Normal 4 3 3 5 4 4 3" xfId="22195" xr:uid="{00000000-0005-0000-0000-0000636A0000}"/>
    <cellStyle name="Normal 4 3 3 5 4 5" xfId="8240" xr:uid="{00000000-0005-0000-0000-0000646A0000}"/>
    <cellStyle name="Normal 4 3 3 5 4 5 2" xfId="39586" xr:uid="{00000000-0005-0000-0000-0000656A0000}"/>
    <cellStyle name="Normal 4 3 3 5 4 5 3" xfId="26176" xr:uid="{00000000-0005-0000-0000-0000666A0000}"/>
    <cellStyle name="Normal 4 3 3 5 4 6" xfId="18774" xr:uid="{00000000-0005-0000-0000-0000676A0000}"/>
    <cellStyle name="Normal 4 3 3 5 4 7" xfId="32621" xr:uid="{00000000-0005-0000-0000-0000686A0000}"/>
    <cellStyle name="Normal 4 3 3 5 4 8" xfId="14793" xr:uid="{00000000-0005-0000-0000-0000696A0000}"/>
    <cellStyle name="Normal 4 3 3 5 5" xfId="1191" xr:uid="{00000000-0005-0000-0000-00006A6A0000}"/>
    <cellStyle name="Normal 4 3 3 5 5 2" xfId="2188" xr:uid="{00000000-0005-0000-0000-00006B6A0000}"/>
    <cellStyle name="Normal 4 3 3 5 5 2 2" xfId="6605" xr:uid="{00000000-0005-0000-0000-00006C6A0000}"/>
    <cellStyle name="Normal 4 3 3 5 5 2 2 2" xfId="12638" xr:uid="{00000000-0005-0000-0000-00006D6A0000}"/>
    <cellStyle name="Normal 4 3 3 5 5 2 2 2 2" xfId="43923" xr:uid="{00000000-0005-0000-0000-00006E6A0000}"/>
    <cellStyle name="Normal 4 3 3 5 5 2 2 2 3" xfId="30513" xr:uid="{00000000-0005-0000-0000-00006F6A0000}"/>
    <cellStyle name="Normal 4 3 3 5 5 2 2 3" xfId="37951" xr:uid="{00000000-0005-0000-0000-0000706A0000}"/>
    <cellStyle name="Normal 4 3 3 5 5 2 2 4" xfId="24541" xr:uid="{00000000-0005-0000-0000-0000716A0000}"/>
    <cellStyle name="Normal 4 3 3 5 5 2 3" xfId="9591" xr:uid="{00000000-0005-0000-0000-0000726A0000}"/>
    <cellStyle name="Normal 4 3 3 5 5 2 3 2" xfId="40937" xr:uid="{00000000-0005-0000-0000-0000736A0000}"/>
    <cellStyle name="Normal 4 3 3 5 5 2 3 3" xfId="27527" xr:uid="{00000000-0005-0000-0000-0000746A0000}"/>
    <cellStyle name="Normal 4 3 3 5 5 2 4" xfId="20125" xr:uid="{00000000-0005-0000-0000-0000756A0000}"/>
    <cellStyle name="Normal 4 3 3 5 5 2 5" xfId="34967" xr:uid="{00000000-0005-0000-0000-0000766A0000}"/>
    <cellStyle name="Normal 4 3 3 5 5 2 6" xfId="17139" xr:uid="{00000000-0005-0000-0000-0000776A0000}"/>
    <cellStyle name="Normal 4 3 3 5 5 3" xfId="5609" xr:uid="{00000000-0005-0000-0000-0000786A0000}"/>
    <cellStyle name="Normal 4 3 3 5 5 3 2" xfId="11642" xr:uid="{00000000-0005-0000-0000-0000796A0000}"/>
    <cellStyle name="Normal 4 3 3 5 5 3 2 2" xfId="42927" xr:uid="{00000000-0005-0000-0000-00007A6A0000}"/>
    <cellStyle name="Normal 4 3 3 5 5 3 2 3" xfId="29517" xr:uid="{00000000-0005-0000-0000-00007B6A0000}"/>
    <cellStyle name="Normal 4 3 3 5 5 3 3" xfId="23545" xr:uid="{00000000-0005-0000-0000-00007C6A0000}"/>
    <cellStyle name="Normal 4 3 3 5 5 3 4" xfId="33971" xr:uid="{00000000-0005-0000-0000-00007D6A0000}"/>
    <cellStyle name="Normal 4 3 3 5 5 3 5" xfId="16143" xr:uid="{00000000-0005-0000-0000-00007E6A0000}"/>
    <cellStyle name="Normal 4 3 3 5 5 4" xfId="3618" xr:uid="{00000000-0005-0000-0000-00007F6A0000}"/>
    <cellStyle name="Normal 4 3 3 5 5 4 2" xfId="36397" xr:uid="{00000000-0005-0000-0000-0000806A0000}"/>
    <cellStyle name="Normal 4 3 3 5 5 4 3" xfId="21555" xr:uid="{00000000-0005-0000-0000-0000816A0000}"/>
    <cellStyle name="Normal 4 3 3 5 5 5" xfId="8595" xr:uid="{00000000-0005-0000-0000-0000826A0000}"/>
    <cellStyle name="Normal 4 3 3 5 5 5 2" xfId="39941" xr:uid="{00000000-0005-0000-0000-0000836A0000}"/>
    <cellStyle name="Normal 4 3 3 5 5 5 3" xfId="26531" xr:uid="{00000000-0005-0000-0000-0000846A0000}"/>
    <cellStyle name="Normal 4 3 3 5 5 6" xfId="19129" xr:uid="{00000000-0005-0000-0000-0000856A0000}"/>
    <cellStyle name="Normal 4 3 3 5 5 7" xfId="31981" xr:uid="{00000000-0005-0000-0000-0000866A0000}"/>
    <cellStyle name="Normal 4 3 3 5 5 8" xfId="14153" xr:uid="{00000000-0005-0000-0000-0000876A0000}"/>
    <cellStyle name="Normal 4 3 3 5 6" xfId="1832" xr:uid="{00000000-0005-0000-0000-0000886A0000}"/>
    <cellStyle name="Normal 4 3 3 5 6 2" xfId="6250" xr:uid="{00000000-0005-0000-0000-0000896A0000}"/>
    <cellStyle name="Normal 4 3 3 5 6 2 2" xfId="12283" xr:uid="{00000000-0005-0000-0000-00008A6A0000}"/>
    <cellStyle name="Normal 4 3 3 5 6 2 2 2" xfId="43568" xr:uid="{00000000-0005-0000-0000-00008B6A0000}"/>
    <cellStyle name="Normal 4 3 3 5 6 2 2 3" xfId="30158" xr:uid="{00000000-0005-0000-0000-00008C6A0000}"/>
    <cellStyle name="Normal 4 3 3 5 6 2 3" xfId="37596" xr:uid="{00000000-0005-0000-0000-00008D6A0000}"/>
    <cellStyle name="Normal 4 3 3 5 6 2 4" xfId="24186" xr:uid="{00000000-0005-0000-0000-00008E6A0000}"/>
    <cellStyle name="Normal 4 3 3 5 6 3" xfId="9236" xr:uid="{00000000-0005-0000-0000-00008F6A0000}"/>
    <cellStyle name="Normal 4 3 3 5 6 3 2" xfId="40582" xr:uid="{00000000-0005-0000-0000-0000906A0000}"/>
    <cellStyle name="Normal 4 3 3 5 6 3 3" xfId="27172" xr:uid="{00000000-0005-0000-0000-0000916A0000}"/>
    <cellStyle name="Normal 4 3 3 5 6 4" xfId="19770" xr:uid="{00000000-0005-0000-0000-0000926A0000}"/>
    <cellStyle name="Normal 4 3 3 5 6 5" xfId="34612" xr:uid="{00000000-0005-0000-0000-0000936A0000}"/>
    <cellStyle name="Normal 4 3 3 5 6 6" xfId="16784" xr:uid="{00000000-0005-0000-0000-0000946A0000}"/>
    <cellStyle name="Normal 4 3 3 5 7" xfId="4613" xr:uid="{00000000-0005-0000-0000-0000956A0000}"/>
    <cellStyle name="Normal 4 3 3 5 7 2" xfId="10647" xr:uid="{00000000-0005-0000-0000-0000966A0000}"/>
    <cellStyle name="Normal 4 3 3 5 7 2 2" xfId="41934" xr:uid="{00000000-0005-0000-0000-0000976A0000}"/>
    <cellStyle name="Normal 4 3 3 5 7 2 3" xfId="28524" xr:uid="{00000000-0005-0000-0000-0000986A0000}"/>
    <cellStyle name="Normal 4 3 3 5 7 3" xfId="22550" xr:uid="{00000000-0005-0000-0000-0000996A0000}"/>
    <cellStyle name="Normal 4 3 3 5 7 4" xfId="32976" xr:uid="{00000000-0005-0000-0000-00009A6A0000}"/>
    <cellStyle name="Normal 4 3 3 5 7 5" xfId="15148" xr:uid="{00000000-0005-0000-0000-00009B6A0000}"/>
    <cellStyle name="Normal 4 3 3 5 8" xfId="3263" xr:uid="{00000000-0005-0000-0000-00009C6A0000}"/>
    <cellStyle name="Normal 4 3 3 5 8 2" xfId="36042" xr:uid="{00000000-0005-0000-0000-00009D6A0000}"/>
    <cellStyle name="Normal 4 3 3 5 8 3" xfId="21200" xr:uid="{00000000-0005-0000-0000-00009E6A0000}"/>
    <cellStyle name="Normal 4 3 3 5 9" xfId="7600" xr:uid="{00000000-0005-0000-0000-00009F6A0000}"/>
    <cellStyle name="Normal 4 3 3 5 9 2" xfId="38946" xr:uid="{00000000-0005-0000-0000-0000A06A0000}"/>
    <cellStyle name="Normal 4 3 3 5 9 3" xfId="25536" xr:uid="{00000000-0005-0000-0000-0000A16A0000}"/>
    <cellStyle name="Normal 4 3 3 6" xfId="460" xr:uid="{00000000-0005-0000-0000-0000A26A0000}"/>
    <cellStyle name="Normal 4 3 3 6 10" xfId="13900" xr:uid="{00000000-0005-0000-0000-0000A36A0000}"/>
    <cellStyle name="Normal 4 3 3 6 2" xfId="894" xr:uid="{00000000-0005-0000-0000-0000A46A0000}"/>
    <cellStyle name="Normal 4 3 3 6 2 2" xfId="2930" xr:uid="{00000000-0005-0000-0000-0000A56A0000}"/>
    <cellStyle name="Normal 4 3 3 6 2 2 2" xfId="7347" xr:uid="{00000000-0005-0000-0000-0000A66A0000}"/>
    <cellStyle name="Normal 4 3 3 6 2 2 2 2" xfId="13380" xr:uid="{00000000-0005-0000-0000-0000A76A0000}"/>
    <cellStyle name="Normal 4 3 3 6 2 2 2 2 2" xfId="44665" xr:uid="{00000000-0005-0000-0000-0000A86A0000}"/>
    <cellStyle name="Normal 4 3 3 6 2 2 2 2 3" xfId="31255" xr:uid="{00000000-0005-0000-0000-0000A96A0000}"/>
    <cellStyle name="Normal 4 3 3 6 2 2 2 3" xfId="38693" xr:uid="{00000000-0005-0000-0000-0000AA6A0000}"/>
    <cellStyle name="Normal 4 3 3 6 2 2 2 4" xfId="25283" xr:uid="{00000000-0005-0000-0000-0000AB6A0000}"/>
    <cellStyle name="Normal 4 3 3 6 2 2 3" xfId="10333" xr:uid="{00000000-0005-0000-0000-0000AC6A0000}"/>
    <cellStyle name="Normal 4 3 3 6 2 2 3 2" xfId="41679" xr:uid="{00000000-0005-0000-0000-0000AD6A0000}"/>
    <cellStyle name="Normal 4 3 3 6 2 2 3 3" xfId="28269" xr:uid="{00000000-0005-0000-0000-0000AE6A0000}"/>
    <cellStyle name="Normal 4 3 3 6 2 2 4" xfId="20867" xr:uid="{00000000-0005-0000-0000-0000AF6A0000}"/>
    <cellStyle name="Normal 4 3 3 6 2 2 5" xfId="35709" xr:uid="{00000000-0005-0000-0000-0000B06A0000}"/>
    <cellStyle name="Normal 4 3 3 6 2 2 6" xfId="17881" xr:uid="{00000000-0005-0000-0000-0000B16A0000}"/>
    <cellStyle name="Normal 4 3 3 6 2 3" xfId="5355" xr:uid="{00000000-0005-0000-0000-0000B26A0000}"/>
    <cellStyle name="Normal 4 3 3 6 2 3 2" xfId="11389" xr:uid="{00000000-0005-0000-0000-0000B36A0000}"/>
    <cellStyle name="Normal 4 3 3 6 2 3 2 2" xfId="42674" xr:uid="{00000000-0005-0000-0000-0000B46A0000}"/>
    <cellStyle name="Normal 4 3 3 6 2 3 2 3" xfId="29264" xr:uid="{00000000-0005-0000-0000-0000B56A0000}"/>
    <cellStyle name="Normal 4 3 3 6 2 3 3" xfId="23292" xr:uid="{00000000-0005-0000-0000-0000B66A0000}"/>
    <cellStyle name="Normal 4 3 3 6 2 3 4" xfId="33718" xr:uid="{00000000-0005-0000-0000-0000B76A0000}"/>
    <cellStyle name="Normal 4 3 3 6 2 3 5" xfId="15890" xr:uid="{00000000-0005-0000-0000-0000B86A0000}"/>
    <cellStyle name="Normal 4 3 3 6 2 4" xfId="4360" xr:uid="{00000000-0005-0000-0000-0000B96A0000}"/>
    <cellStyle name="Normal 4 3 3 6 2 4 2" xfId="37139" xr:uid="{00000000-0005-0000-0000-0000BA6A0000}"/>
    <cellStyle name="Normal 4 3 3 6 2 4 3" xfId="22297" xr:uid="{00000000-0005-0000-0000-0000BB6A0000}"/>
    <cellStyle name="Normal 4 3 3 6 2 5" xfId="8342" xr:uid="{00000000-0005-0000-0000-0000BC6A0000}"/>
    <cellStyle name="Normal 4 3 3 6 2 5 2" xfId="39688" xr:uid="{00000000-0005-0000-0000-0000BD6A0000}"/>
    <cellStyle name="Normal 4 3 3 6 2 5 3" xfId="26278" xr:uid="{00000000-0005-0000-0000-0000BE6A0000}"/>
    <cellStyle name="Normal 4 3 3 6 2 6" xfId="18876" xr:uid="{00000000-0005-0000-0000-0000BF6A0000}"/>
    <cellStyle name="Normal 4 3 3 6 2 7" xfId="32723" xr:uid="{00000000-0005-0000-0000-0000C06A0000}"/>
    <cellStyle name="Normal 4 3 3 6 2 8" xfId="14895" xr:uid="{00000000-0005-0000-0000-0000C16A0000}"/>
    <cellStyle name="Normal 4 3 3 6 3" xfId="1499" xr:uid="{00000000-0005-0000-0000-0000C26A0000}"/>
    <cellStyle name="Normal 4 3 3 6 3 2" xfId="2496" xr:uid="{00000000-0005-0000-0000-0000C36A0000}"/>
    <cellStyle name="Normal 4 3 3 6 3 2 2" xfId="6913" xr:uid="{00000000-0005-0000-0000-0000C46A0000}"/>
    <cellStyle name="Normal 4 3 3 6 3 2 2 2" xfId="12946" xr:uid="{00000000-0005-0000-0000-0000C56A0000}"/>
    <cellStyle name="Normal 4 3 3 6 3 2 2 2 2" xfId="44231" xr:uid="{00000000-0005-0000-0000-0000C66A0000}"/>
    <cellStyle name="Normal 4 3 3 6 3 2 2 2 3" xfId="30821" xr:uid="{00000000-0005-0000-0000-0000C76A0000}"/>
    <cellStyle name="Normal 4 3 3 6 3 2 2 3" xfId="38259" xr:uid="{00000000-0005-0000-0000-0000C86A0000}"/>
    <cellStyle name="Normal 4 3 3 6 3 2 2 4" xfId="24849" xr:uid="{00000000-0005-0000-0000-0000C96A0000}"/>
    <cellStyle name="Normal 4 3 3 6 3 2 3" xfId="9899" xr:uid="{00000000-0005-0000-0000-0000CA6A0000}"/>
    <cellStyle name="Normal 4 3 3 6 3 2 3 2" xfId="41245" xr:uid="{00000000-0005-0000-0000-0000CB6A0000}"/>
    <cellStyle name="Normal 4 3 3 6 3 2 3 3" xfId="27835" xr:uid="{00000000-0005-0000-0000-0000CC6A0000}"/>
    <cellStyle name="Normal 4 3 3 6 3 2 4" xfId="20433" xr:uid="{00000000-0005-0000-0000-0000CD6A0000}"/>
    <cellStyle name="Normal 4 3 3 6 3 2 5" xfId="35275" xr:uid="{00000000-0005-0000-0000-0000CE6A0000}"/>
    <cellStyle name="Normal 4 3 3 6 3 2 6" xfId="17447" xr:uid="{00000000-0005-0000-0000-0000CF6A0000}"/>
    <cellStyle name="Normal 4 3 3 6 3 3" xfId="5917" xr:uid="{00000000-0005-0000-0000-0000D06A0000}"/>
    <cellStyle name="Normal 4 3 3 6 3 3 2" xfId="11950" xr:uid="{00000000-0005-0000-0000-0000D16A0000}"/>
    <cellStyle name="Normal 4 3 3 6 3 3 2 2" xfId="43235" xr:uid="{00000000-0005-0000-0000-0000D26A0000}"/>
    <cellStyle name="Normal 4 3 3 6 3 3 2 3" xfId="29825" xr:uid="{00000000-0005-0000-0000-0000D36A0000}"/>
    <cellStyle name="Normal 4 3 3 6 3 3 3" xfId="23853" xr:uid="{00000000-0005-0000-0000-0000D46A0000}"/>
    <cellStyle name="Normal 4 3 3 6 3 3 4" xfId="34279" xr:uid="{00000000-0005-0000-0000-0000D56A0000}"/>
    <cellStyle name="Normal 4 3 3 6 3 3 5" xfId="16451" xr:uid="{00000000-0005-0000-0000-0000D66A0000}"/>
    <cellStyle name="Normal 4 3 3 6 3 4" xfId="3926" xr:uid="{00000000-0005-0000-0000-0000D76A0000}"/>
    <cellStyle name="Normal 4 3 3 6 3 4 2" xfId="36705" xr:uid="{00000000-0005-0000-0000-0000D86A0000}"/>
    <cellStyle name="Normal 4 3 3 6 3 4 3" xfId="21863" xr:uid="{00000000-0005-0000-0000-0000D96A0000}"/>
    <cellStyle name="Normal 4 3 3 6 3 5" xfId="8903" xr:uid="{00000000-0005-0000-0000-0000DA6A0000}"/>
    <cellStyle name="Normal 4 3 3 6 3 5 2" xfId="40249" xr:uid="{00000000-0005-0000-0000-0000DB6A0000}"/>
    <cellStyle name="Normal 4 3 3 6 3 5 3" xfId="26839" xr:uid="{00000000-0005-0000-0000-0000DC6A0000}"/>
    <cellStyle name="Normal 4 3 3 6 3 6" xfId="19437" xr:uid="{00000000-0005-0000-0000-0000DD6A0000}"/>
    <cellStyle name="Normal 4 3 3 6 3 7" xfId="32289" xr:uid="{00000000-0005-0000-0000-0000DE6A0000}"/>
    <cellStyle name="Normal 4 3 3 6 3 8" xfId="14461" xr:uid="{00000000-0005-0000-0000-0000DF6A0000}"/>
    <cellStyle name="Normal 4 3 3 6 4" xfId="1934" xr:uid="{00000000-0005-0000-0000-0000E06A0000}"/>
    <cellStyle name="Normal 4 3 3 6 4 2" xfId="6352" xr:uid="{00000000-0005-0000-0000-0000E16A0000}"/>
    <cellStyle name="Normal 4 3 3 6 4 2 2" xfId="12385" xr:uid="{00000000-0005-0000-0000-0000E26A0000}"/>
    <cellStyle name="Normal 4 3 3 6 4 2 2 2" xfId="43670" xr:uid="{00000000-0005-0000-0000-0000E36A0000}"/>
    <cellStyle name="Normal 4 3 3 6 4 2 2 3" xfId="30260" xr:uid="{00000000-0005-0000-0000-0000E46A0000}"/>
    <cellStyle name="Normal 4 3 3 6 4 2 3" xfId="37698" xr:uid="{00000000-0005-0000-0000-0000E56A0000}"/>
    <cellStyle name="Normal 4 3 3 6 4 2 4" xfId="24288" xr:uid="{00000000-0005-0000-0000-0000E66A0000}"/>
    <cellStyle name="Normal 4 3 3 6 4 3" xfId="9338" xr:uid="{00000000-0005-0000-0000-0000E76A0000}"/>
    <cellStyle name="Normal 4 3 3 6 4 3 2" xfId="40684" xr:uid="{00000000-0005-0000-0000-0000E86A0000}"/>
    <cellStyle name="Normal 4 3 3 6 4 3 3" xfId="27274" xr:uid="{00000000-0005-0000-0000-0000E96A0000}"/>
    <cellStyle name="Normal 4 3 3 6 4 4" xfId="19872" xr:uid="{00000000-0005-0000-0000-0000EA6A0000}"/>
    <cellStyle name="Normal 4 3 3 6 4 5" xfId="34714" xr:uid="{00000000-0005-0000-0000-0000EB6A0000}"/>
    <cellStyle name="Normal 4 3 3 6 4 6" xfId="16886" xr:uid="{00000000-0005-0000-0000-0000EC6A0000}"/>
    <cellStyle name="Normal 4 3 3 6 5" xfId="4921" xr:uid="{00000000-0005-0000-0000-0000ED6A0000}"/>
    <cellStyle name="Normal 4 3 3 6 5 2" xfId="10956" xr:uid="{00000000-0005-0000-0000-0000EE6A0000}"/>
    <cellStyle name="Normal 4 3 3 6 5 2 2" xfId="42241" xr:uid="{00000000-0005-0000-0000-0000EF6A0000}"/>
    <cellStyle name="Normal 4 3 3 6 5 2 3" xfId="28831" xr:uid="{00000000-0005-0000-0000-0000F06A0000}"/>
    <cellStyle name="Normal 4 3 3 6 5 3" xfId="22858" xr:uid="{00000000-0005-0000-0000-0000F16A0000}"/>
    <cellStyle name="Normal 4 3 3 6 5 4" xfId="33284" xr:uid="{00000000-0005-0000-0000-0000F26A0000}"/>
    <cellStyle name="Normal 4 3 3 6 5 5" xfId="15456" xr:uid="{00000000-0005-0000-0000-0000F36A0000}"/>
    <cellStyle name="Normal 4 3 3 6 6" xfId="3365" xr:uid="{00000000-0005-0000-0000-0000F46A0000}"/>
    <cellStyle name="Normal 4 3 3 6 6 2" xfId="36144" xr:uid="{00000000-0005-0000-0000-0000F56A0000}"/>
    <cellStyle name="Normal 4 3 3 6 6 3" xfId="21302" xr:uid="{00000000-0005-0000-0000-0000F66A0000}"/>
    <cellStyle name="Normal 4 3 3 6 7" xfId="7908" xr:uid="{00000000-0005-0000-0000-0000F76A0000}"/>
    <cellStyle name="Normal 4 3 3 6 7 2" xfId="39254" xr:uid="{00000000-0005-0000-0000-0000F86A0000}"/>
    <cellStyle name="Normal 4 3 3 6 7 3" xfId="25844" xr:uid="{00000000-0005-0000-0000-0000F96A0000}"/>
    <cellStyle name="Normal 4 3 3 6 8" xfId="18442" xr:uid="{00000000-0005-0000-0000-0000FA6A0000}"/>
    <cellStyle name="Normal 4 3 3 6 9" xfId="31728" xr:uid="{00000000-0005-0000-0000-0000FB6A0000}"/>
    <cellStyle name="Normal 4 3 3 7" xfId="568" xr:uid="{00000000-0005-0000-0000-0000FC6A0000}"/>
    <cellStyle name="Normal 4 3 3 7 10" xfId="14008" xr:uid="{00000000-0005-0000-0000-0000FD6A0000}"/>
    <cellStyle name="Normal 4 3 3 7 2" xfId="1002" xr:uid="{00000000-0005-0000-0000-0000FE6A0000}"/>
    <cellStyle name="Normal 4 3 3 7 2 2" xfId="3038" xr:uid="{00000000-0005-0000-0000-0000FF6A0000}"/>
    <cellStyle name="Normal 4 3 3 7 2 2 2" xfId="7455" xr:uid="{00000000-0005-0000-0000-0000006B0000}"/>
    <cellStyle name="Normal 4 3 3 7 2 2 2 2" xfId="13488" xr:uid="{00000000-0005-0000-0000-0000016B0000}"/>
    <cellStyle name="Normal 4 3 3 7 2 2 2 2 2" xfId="44773" xr:uid="{00000000-0005-0000-0000-0000026B0000}"/>
    <cellStyle name="Normal 4 3 3 7 2 2 2 2 3" xfId="31363" xr:uid="{00000000-0005-0000-0000-0000036B0000}"/>
    <cellStyle name="Normal 4 3 3 7 2 2 2 3" xfId="38801" xr:uid="{00000000-0005-0000-0000-0000046B0000}"/>
    <cellStyle name="Normal 4 3 3 7 2 2 2 4" xfId="25391" xr:uid="{00000000-0005-0000-0000-0000056B0000}"/>
    <cellStyle name="Normal 4 3 3 7 2 2 3" xfId="10441" xr:uid="{00000000-0005-0000-0000-0000066B0000}"/>
    <cellStyle name="Normal 4 3 3 7 2 2 3 2" xfId="41787" xr:uid="{00000000-0005-0000-0000-0000076B0000}"/>
    <cellStyle name="Normal 4 3 3 7 2 2 3 3" xfId="28377" xr:uid="{00000000-0005-0000-0000-0000086B0000}"/>
    <cellStyle name="Normal 4 3 3 7 2 2 4" xfId="20975" xr:uid="{00000000-0005-0000-0000-0000096B0000}"/>
    <cellStyle name="Normal 4 3 3 7 2 2 5" xfId="35817" xr:uid="{00000000-0005-0000-0000-00000A6B0000}"/>
    <cellStyle name="Normal 4 3 3 7 2 2 6" xfId="17989" xr:uid="{00000000-0005-0000-0000-00000B6B0000}"/>
    <cellStyle name="Normal 4 3 3 7 2 3" xfId="5463" xr:uid="{00000000-0005-0000-0000-00000C6B0000}"/>
    <cellStyle name="Normal 4 3 3 7 2 3 2" xfId="11497" xr:uid="{00000000-0005-0000-0000-00000D6B0000}"/>
    <cellStyle name="Normal 4 3 3 7 2 3 2 2" xfId="42782" xr:uid="{00000000-0005-0000-0000-00000E6B0000}"/>
    <cellStyle name="Normal 4 3 3 7 2 3 2 3" xfId="29372" xr:uid="{00000000-0005-0000-0000-00000F6B0000}"/>
    <cellStyle name="Normal 4 3 3 7 2 3 3" xfId="23400" xr:uid="{00000000-0005-0000-0000-0000106B0000}"/>
    <cellStyle name="Normal 4 3 3 7 2 3 4" xfId="33826" xr:uid="{00000000-0005-0000-0000-0000116B0000}"/>
    <cellStyle name="Normal 4 3 3 7 2 3 5" xfId="15998" xr:uid="{00000000-0005-0000-0000-0000126B0000}"/>
    <cellStyle name="Normal 4 3 3 7 2 4" xfId="4468" xr:uid="{00000000-0005-0000-0000-0000136B0000}"/>
    <cellStyle name="Normal 4 3 3 7 2 4 2" xfId="37247" xr:uid="{00000000-0005-0000-0000-0000146B0000}"/>
    <cellStyle name="Normal 4 3 3 7 2 4 3" xfId="22405" xr:uid="{00000000-0005-0000-0000-0000156B0000}"/>
    <cellStyle name="Normal 4 3 3 7 2 5" xfId="8450" xr:uid="{00000000-0005-0000-0000-0000166B0000}"/>
    <cellStyle name="Normal 4 3 3 7 2 5 2" xfId="39796" xr:uid="{00000000-0005-0000-0000-0000176B0000}"/>
    <cellStyle name="Normal 4 3 3 7 2 5 3" xfId="26386" xr:uid="{00000000-0005-0000-0000-0000186B0000}"/>
    <cellStyle name="Normal 4 3 3 7 2 6" xfId="18984" xr:uid="{00000000-0005-0000-0000-0000196B0000}"/>
    <cellStyle name="Normal 4 3 3 7 2 7" xfId="32831" xr:uid="{00000000-0005-0000-0000-00001A6B0000}"/>
    <cellStyle name="Normal 4 3 3 7 2 8" xfId="15003" xr:uid="{00000000-0005-0000-0000-00001B6B0000}"/>
    <cellStyle name="Normal 4 3 3 7 3" xfId="1607" xr:uid="{00000000-0005-0000-0000-00001C6B0000}"/>
    <cellStyle name="Normal 4 3 3 7 3 2" xfId="2604" xr:uid="{00000000-0005-0000-0000-00001D6B0000}"/>
    <cellStyle name="Normal 4 3 3 7 3 2 2" xfId="7021" xr:uid="{00000000-0005-0000-0000-00001E6B0000}"/>
    <cellStyle name="Normal 4 3 3 7 3 2 2 2" xfId="13054" xr:uid="{00000000-0005-0000-0000-00001F6B0000}"/>
    <cellStyle name="Normal 4 3 3 7 3 2 2 2 2" xfId="44339" xr:uid="{00000000-0005-0000-0000-0000206B0000}"/>
    <cellStyle name="Normal 4 3 3 7 3 2 2 2 3" xfId="30929" xr:uid="{00000000-0005-0000-0000-0000216B0000}"/>
    <cellStyle name="Normal 4 3 3 7 3 2 2 3" xfId="38367" xr:uid="{00000000-0005-0000-0000-0000226B0000}"/>
    <cellStyle name="Normal 4 3 3 7 3 2 2 4" xfId="24957" xr:uid="{00000000-0005-0000-0000-0000236B0000}"/>
    <cellStyle name="Normal 4 3 3 7 3 2 3" xfId="10007" xr:uid="{00000000-0005-0000-0000-0000246B0000}"/>
    <cellStyle name="Normal 4 3 3 7 3 2 3 2" xfId="41353" xr:uid="{00000000-0005-0000-0000-0000256B0000}"/>
    <cellStyle name="Normal 4 3 3 7 3 2 3 3" xfId="27943" xr:uid="{00000000-0005-0000-0000-0000266B0000}"/>
    <cellStyle name="Normal 4 3 3 7 3 2 4" xfId="20541" xr:uid="{00000000-0005-0000-0000-0000276B0000}"/>
    <cellStyle name="Normal 4 3 3 7 3 2 5" xfId="35383" xr:uid="{00000000-0005-0000-0000-0000286B0000}"/>
    <cellStyle name="Normal 4 3 3 7 3 2 6" xfId="17555" xr:uid="{00000000-0005-0000-0000-0000296B0000}"/>
    <cellStyle name="Normal 4 3 3 7 3 3" xfId="6025" xr:uid="{00000000-0005-0000-0000-00002A6B0000}"/>
    <cellStyle name="Normal 4 3 3 7 3 3 2" xfId="12058" xr:uid="{00000000-0005-0000-0000-00002B6B0000}"/>
    <cellStyle name="Normal 4 3 3 7 3 3 2 2" xfId="43343" xr:uid="{00000000-0005-0000-0000-00002C6B0000}"/>
    <cellStyle name="Normal 4 3 3 7 3 3 2 3" xfId="29933" xr:uid="{00000000-0005-0000-0000-00002D6B0000}"/>
    <cellStyle name="Normal 4 3 3 7 3 3 3" xfId="23961" xr:uid="{00000000-0005-0000-0000-00002E6B0000}"/>
    <cellStyle name="Normal 4 3 3 7 3 3 4" xfId="34387" xr:uid="{00000000-0005-0000-0000-00002F6B0000}"/>
    <cellStyle name="Normal 4 3 3 7 3 3 5" xfId="16559" xr:uid="{00000000-0005-0000-0000-0000306B0000}"/>
    <cellStyle name="Normal 4 3 3 7 3 4" xfId="4034" xr:uid="{00000000-0005-0000-0000-0000316B0000}"/>
    <cellStyle name="Normal 4 3 3 7 3 4 2" xfId="36813" xr:uid="{00000000-0005-0000-0000-0000326B0000}"/>
    <cellStyle name="Normal 4 3 3 7 3 4 3" xfId="21971" xr:uid="{00000000-0005-0000-0000-0000336B0000}"/>
    <cellStyle name="Normal 4 3 3 7 3 5" xfId="9011" xr:uid="{00000000-0005-0000-0000-0000346B0000}"/>
    <cellStyle name="Normal 4 3 3 7 3 5 2" xfId="40357" xr:uid="{00000000-0005-0000-0000-0000356B0000}"/>
    <cellStyle name="Normal 4 3 3 7 3 5 3" xfId="26947" xr:uid="{00000000-0005-0000-0000-0000366B0000}"/>
    <cellStyle name="Normal 4 3 3 7 3 6" xfId="19545" xr:uid="{00000000-0005-0000-0000-0000376B0000}"/>
    <cellStyle name="Normal 4 3 3 7 3 7" xfId="32397" xr:uid="{00000000-0005-0000-0000-0000386B0000}"/>
    <cellStyle name="Normal 4 3 3 7 3 8" xfId="14569" xr:uid="{00000000-0005-0000-0000-0000396B0000}"/>
    <cellStyle name="Normal 4 3 3 7 4" xfId="2042" xr:uid="{00000000-0005-0000-0000-00003A6B0000}"/>
    <cellStyle name="Normal 4 3 3 7 4 2" xfId="6460" xr:uid="{00000000-0005-0000-0000-00003B6B0000}"/>
    <cellStyle name="Normal 4 3 3 7 4 2 2" xfId="12493" xr:uid="{00000000-0005-0000-0000-00003C6B0000}"/>
    <cellStyle name="Normal 4 3 3 7 4 2 2 2" xfId="43778" xr:uid="{00000000-0005-0000-0000-00003D6B0000}"/>
    <cellStyle name="Normal 4 3 3 7 4 2 2 3" xfId="30368" xr:uid="{00000000-0005-0000-0000-00003E6B0000}"/>
    <cellStyle name="Normal 4 3 3 7 4 2 3" xfId="37806" xr:uid="{00000000-0005-0000-0000-00003F6B0000}"/>
    <cellStyle name="Normal 4 3 3 7 4 2 4" xfId="24396" xr:uid="{00000000-0005-0000-0000-0000406B0000}"/>
    <cellStyle name="Normal 4 3 3 7 4 3" xfId="9446" xr:uid="{00000000-0005-0000-0000-0000416B0000}"/>
    <cellStyle name="Normal 4 3 3 7 4 3 2" xfId="40792" xr:uid="{00000000-0005-0000-0000-0000426B0000}"/>
    <cellStyle name="Normal 4 3 3 7 4 3 3" xfId="27382" xr:uid="{00000000-0005-0000-0000-0000436B0000}"/>
    <cellStyle name="Normal 4 3 3 7 4 4" xfId="19980" xr:uid="{00000000-0005-0000-0000-0000446B0000}"/>
    <cellStyle name="Normal 4 3 3 7 4 5" xfId="34822" xr:uid="{00000000-0005-0000-0000-0000456B0000}"/>
    <cellStyle name="Normal 4 3 3 7 4 6" xfId="16994" xr:uid="{00000000-0005-0000-0000-0000466B0000}"/>
    <cellStyle name="Normal 4 3 3 7 5" xfId="5029" xr:uid="{00000000-0005-0000-0000-0000476B0000}"/>
    <cellStyle name="Normal 4 3 3 7 5 2" xfId="11064" xr:uid="{00000000-0005-0000-0000-0000486B0000}"/>
    <cellStyle name="Normal 4 3 3 7 5 2 2" xfId="42349" xr:uid="{00000000-0005-0000-0000-0000496B0000}"/>
    <cellStyle name="Normal 4 3 3 7 5 2 3" xfId="28939" xr:uid="{00000000-0005-0000-0000-00004A6B0000}"/>
    <cellStyle name="Normal 4 3 3 7 5 3" xfId="22966" xr:uid="{00000000-0005-0000-0000-00004B6B0000}"/>
    <cellStyle name="Normal 4 3 3 7 5 4" xfId="33392" xr:uid="{00000000-0005-0000-0000-00004C6B0000}"/>
    <cellStyle name="Normal 4 3 3 7 5 5" xfId="15564" xr:uid="{00000000-0005-0000-0000-00004D6B0000}"/>
    <cellStyle name="Normal 4 3 3 7 6" xfId="3473" xr:uid="{00000000-0005-0000-0000-00004E6B0000}"/>
    <cellStyle name="Normal 4 3 3 7 6 2" xfId="36252" xr:uid="{00000000-0005-0000-0000-00004F6B0000}"/>
    <cellStyle name="Normal 4 3 3 7 6 3" xfId="21410" xr:uid="{00000000-0005-0000-0000-0000506B0000}"/>
    <cellStyle name="Normal 4 3 3 7 7" xfId="8016" xr:uid="{00000000-0005-0000-0000-0000516B0000}"/>
    <cellStyle name="Normal 4 3 3 7 7 2" xfId="39362" xr:uid="{00000000-0005-0000-0000-0000526B0000}"/>
    <cellStyle name="Normal 4 3 3 7 7 3" xfId="25952" xr:uid="{00000000-0005-0000-0000-0000536B0000}"/>
    <cellStyle name="Normal 4 3 3 7 8" xfId="18550" xr:uid="{00000000-0005-0000-0000-0000546B0000}"/>
    <cellStyle name="Normal 4 3 3 7 9" xfId="31836" xr:uid="{00000000-0005-0000-0000-0000556B0000}"/>
    <cellStyle name="Normal 4 3 3 8" xfId="238" xr:uid="{00000000-0005-0000-0000-0000566B0000}"/>
    <cellStyle name="Normal 4 3 3 8 2" xfId="1293" xr:uid="{00000000-0005-0000-0000-0000576B0000}"/>
    <cellStyle name="Normal 4 3 3 8 2 2" xfId="5711" xr:uid="{00000000-0005-0000-0000-0000586B0000}"/>
    <cellStyle name="Normal 4 3 3 8 2 2 2" xfId="11744" xr:uid="{00000000-0005-0000-0000-0000596B0000}"/>
    <cellStyle name="Normal 4 3 3 8 2 2 2 2" xfId="43029" xr:uid="{00000000-0005-0000-0000-00005A6B0000}"/>
    <cellStyle name="Normal 4 3 3 8 2 2 2 3" xfId="29619" xr:uid="{00000000-0005-0000-0000-00005B6B0000}"/>
    <cellStyle name="Normal 4 3 3 8 2 2 3" xfId="37368" xr:uid="{00000000-0005-0000-0000-00005C6B0000}"/>
    <cellStyle name="Normal 4 3 3 8 2 2 4" xfId="23647" xr:uid="{00000000-0005-0000-0000-00005D6B0000}"/>
    <cellStyle name="Normal 4 3 3 8 2 3" xfId="8697" xr:uid="{00000000-0005-0000-0000-00005E6B0000}"/>
    <cellStyle name="Normal 4 3 3 8 2 3 2" xfId="40043" xr:uid="{00000000-0005-0000-0000-00005F6B0000}"/>
    <cellStyle name="Normal 4 3 3 8 2 3 3" xfId="26633" xr:uid="{00000000-0005-0000-0000-0000606B0000}"/>
    <cellStyle name="Normal 4 3 3 8 2 4" xfId="19231" xr:uid="{00000000-0005-0000-0000-0000616B0000}"/>
    <cellStyle name="Normal 4 3 3 8 2 5" xfId="34073" xr:uid="{00000000-0005-0000-0000-0000626B0000}"/>
    <cellStyle name="Normal 4 3 3 8 2 6" xfId="16245" xr:uid="{00000000-0005-0000-0000-0000636B0000}"/>
    <cellStyle name="Normal 4 3 3 8 3" xfId="2290" xr:uid="{00000000-0005-0000-0000-0000646B0000}"/>
    <cellStyle name="Normal 4 3 3 8 3 2" xfId="6707" xr:uid="{00000000-0005-0000-0000-0000656B0000}"/>
    <cellStyle name="Normal 4 3 3 8 3 2 2" xfId="12740" xr:uid="{00000000-0005-0000-0000-0000666B0000}"/>
    <cellStyle name="Normal 4 3 3 8 3 2 2 2" xfId="44025" xr:uid="{00000000-0005-0000-0000-0000676B0000}"/>
    <cellStyle name="Normal 4 3 3 8 3 2 2 3" xfId="30615" xr:uid="{00000000-0005-0000-0000-0000686B0000}"/>
    <cellStyle name="Normal 4 3 3 8 3 2 3" xfId="38053" xr:uid="{00000000-0005-0000-0000-0000696B0000}"/>
    <cellStyle name="Normal 4 3 3 8 3 2 4" xfId="24643" xr:uid="{00000000-0005-0000-0000-00006A6B0000}"/>
    <cellStyle name="Normal 4 3 3 8 3 3" xfId="9693" xr:uid="{00000000-0005-0000-0000-00006B6B0000}"/>
    <cellStyle name="Normal 4 3 3 8 3 3 2" xfId="41039" xr:uid="{00000000-0005-0000-0000-00006C6B0000}"/>
    <cellStyle name="Normal 4 3 3 8 3 3 3" xfId="27629" xr:uid="{00000000-0005-0000-0000-00006D6B0000}"/>
    <cellStyle name="Normal 4 3 3 8 3 4" xfId="20227" xr:uid="{00000000-0005-0000-0000-00006E6B0000}"/>
    <cellStyle name="Normal 4 3 3 8 3 5" xfId="35069" xr:uid="{00000000-0005-0000-0000-00006F6B0000}"/>
    <cellStyle name="Normal 4 3 3 8 3 6" xfId="17241" xr:uid="{00000000-0005-0000-0000-0000706B0000}"/>
    <cellStyle name="Normal 4 3 3 8 4" xfId="4715" xr:uid="{00000000-0005-0000-0000-0000716B0000}"/>
    <cellStyle name="Normal 4 3 3 8 4 2" xfId="10749" xr:uid="{00000000-0005-0000-0000-0000726B0000}"/>
    <cellStyle name="Normal 4 3 3 8 4 2 2" xfId="42036" xr:uid="{00000000-0005-0000-0000-0000736B0000}"/>
    <cellStyle name="Normal 4 3 3 8 4 2 3" xfId="28626" xr:uid="{00000000-0005-0000-0000-0000746B0000}"/>
    <cellStyle name="Normal 4 3 3 8 4 3" xfId="22652" xr:uid="{00000000-0005-0000-0000-0000756B0000}"/>
    <cellStyle name="Normal 4 3 3 8 4 4" xfId="33078" xr:uid="{00000000-0005-0000-0000-0000766B0000}"/>
    <cellStyle name="Normal 4 3 3 8 4 5" xfId="15250" xr:uid="{00000000-0005-0000-0000-0000776B0000}"/>
    <cellStyle name="Normal 4 3 3 8 5" xfId="3720" xr:uid="{00000000-0005-0000-0000-0000786B0000}"/>
    <cellStyle name="Normal 4 3 3 8 5 2" xfId="36499" xr:uid="{00000000-0005-0000-0000-0000796B0000}"/>
    <cellStyle name="Normal 4 3 3 8 5 3" xfId="21657" xr:uid="{00000000-0005-0000-0000-00007A6B0000}"/>
    <cellStyle name="Normal 4 3 3 8 6" xfId="7702" xr:uid="{00000000-0005-0000-0000-00007B6B0000}"/>
    <cellStyle name="Normal 4 3 3 8 6 2" xfId="39048" xr:uid="{00000000-0005-0000-0000-00007C6B0000}"/>
    <cellStyle name="Normal 4 3 3 8 6 3" xfId="25638" xr:uid="{00000000-0005-0000-0000-00007D6B0000}"/>
    <cellStyle name="Normal 4 3 3 8 7" xfId="18236" xr:uid="{00000000-0005-0000-0000-00007E6B0000}"/>
    <cellStyle name="Normal 4 3 3 8 8" xfId="32083" xr:uid="{00000000-0005-0000-0000-00007F6B0000}"/>
    <cellStyle name="Normal 4 3 3 8 9" xfId="14255" xr:uid="{00000000-0005-0000-0000-0000806B0000}"/>
    <cellStyle name="Normal 4 3 3 9" xfId="688" xr:uid="{00000000-0005-0000-0000-0000816B0000}"/>
    <cellStyle name="Normal 4 3 3 9 2" xfId="2724" xr:uid="{00000000-0005-0000-0000-0000826B0000}"/>
    <cellStyle name="Normal 4 3 3 9 2 2" xfId="7141" xr:uid="{00000000-0005-0000-0000-0000836B0000}"/>
    <cellStyle name="Normal 4 3 3 9 2 2 2" xfId="13174" xr:uid="{00000000-0005-0000-0000-0000846B0000}"/>
    <cellStyle name="Normal 4 3 3 9 2 2 2 2" xfId="44459" xr:uid="{00000000-0005-0000-0000-0000856B0000}"/>
    <cellStyle name="Normal 4 3 3 9 2 2 2 3" xfId="31049" xr:uid="{00000000-0005-0000-0000-0000866B0000}"/>
    <cellStyle name="Normal 4 3 3 9 2 2 3" xfId="38487" xr:uid="{00000000-0005-0000-0000-0000876B0000}"/>
    <cellStyle name="Normal 4 3 3 9 2 2 4" xfId="25077" xr:uid="{00000000-0005-0000-0000-0000886B0000}"/>
    <cellStyle name="Normal 4 3 3 9 2 3" xfId="10127" xr:uid="{00000000-0005-0000-0000-0000896B0000}"/>
    <cellStyle name="Normal 4 3 3 9 2 3 2" xfId="41473" xr:uid="{00000000-0005-0000-0000-00008A6B0000}"/>
    <cellStyle name="Normal 4 3 3 9 2 3 3" xfId="28063" xr:uid="{00000000-0005-0000-0000-00008B6B0000}"/>
    <cellStyle name="Normal 4 3 3 9 2 4" xfId="20661" xr:uid="{00000000-0005-0000-0000-00008C6B0000}"/>
    <cellStyle name="Normal 4 3 3 9 2 5" xfId="35503" xr:uid="{00000000-0005-0000-0000-00008D6B0000}"/>
    <cellStyle name="Normal 4 3 3 9 2 6" xfId="17675" xr:uid="{00000000-0005-0000-0000-00008E6B0000}"/>
    <cellStyle name="Normal 4 3 3 9 3" xfId="5149" xr:uid="{00000000-0005-0000-0000-00008F6B0000}"/>
    <cellStyle name="Normal 4 3 3 9 3 2" xfId="11184" xr:uid="{00000000-0005-0000-0000-0000906B0000}"/>
    <cellStyle name="Normal 4 3 3 9 3 2 2" xfId="42469" xr:uid="{00000000-0005-0000-0000-0000916B0000}"/>
    <cellStyle name="Normal 4 3 3 9 3 2 3" xfId="29059" xr:uid="{00000000-0005-0000-0000-0000926B0000}"/>
    <cellStyle name="Normal 4 3 3 9 3 3" xfId="23086" xr:uid="{00000000-0005-0000-0000-0000936B0000}"/>
    <cellStyle name="Normal 4 3 3 9 3 4" xfId="33512" xr:uid="{00000000-0005-0000-0000-0000946B0000}"/>
    <cellStyle name="Normal 4 3 3 9 3 5" xfId="15684" xr:uid="{00000000-0005-0000-0000-0000956B0000}"/>
    <cellStyle name="Normal 4 3 3 9 4" xfId="4154" xr:uid="{00000000-0005-0000-0000-0000966B0000}"/>
    <cellStyle name="Normal 4 3 3 9 4 2" xfId="36933" xr:uid="{00000000-0005-0000-0000-0000976B0000}"/>
    <cellStyle name="Normal 4 3 3 9 4 3" xfId="22091" xr:uid="{00000000-0005-0000-0000-0000986B0000}"/>
    <cellStyle name="Normal 4 3 3 9 5" xfId="8136" xr:uid="{00000000-0005-0000-0000-0000996B0000}"/>
    <cellStyle name="Normal 4 3 3 9 5 2" xfId="39482" xr:uid="{00000000-0005-0000-0000-00009A6B0000}"/>
    <cellStyle name="Normal 4 3 3 9 5 3" xfId="26072" xr:uid="{00000000-0005-0000-0000-00009B6B0000}"/>
    <cellStyle name="Normal 4 3 3 9 6" xfId="18670" xr:uid="{00000000-0005-0000-0000-00009C6B0000}"/>
    <cellStyle name="Normal 4 3 3 9 7" xfId="32517" xr:uid="{00000000-0005-0000-0000-00009D6B0000}"/>
    <cellStyle name="Normal 4 3 3 9 8" xfId="14689" xr:uid="{00000000-0005-0000-0000-00009E6B0000}"/>
    <cellStyle name="Normal 4 3 4" xfId="103" xr:uid="{00000000-0005-0000-0000-00009F6B0000}"/>
    <cellStyle name="Normal 4 3 4 10" xfId="1159" xr:uid="{00000000-0005-0000-0000-0000A06B0000}"/>
    <cellStyle name="Normal 4 3 4 10 2" xfId="2156" xr:uid="{00000000-0005-0000-0000-0000A16B0000}"/>
    <cellStyle name="Normal 4 3 4 10 2 2" xfId="6573" xr:uid="{00000000-0005-0000-0000-0000A26B0000}"/>
    <cellStyle name="Normal 4 3 4 10 2 2 2" xfId="12606" xr:uid="{00000000-0005-0000-0000-0000A36B0000}"/>
    <cellStyle name="Normal 4 3 4 10 2 2 2 2" xfId="43891" xr:uid="{00000000-0005-0000-0000-0000A46B0000}"/>
    <cellStyle name="Normal 4 3 4 10 2 2 2 3" xfId="30481" xr:uid="{00000000-0005-0000-0000-0000A56B0000}"/>
    <cellStyle name="Normal 4 3 4 10 2 2 3" xfId="37919" xr:uid="{00000000-0005-0000-0000-0000A66B0000}"/>
    <cellStyle name="Normal 4 3 4 10 2 2 4" xfId="24509" xr:uid="{00000000-0005-0000-0000-0000A76B0000}"/>
    <cellStyle name="Normal 4 3 4 10 2 3" xfId="9559" xr:uid="{00000000-0005-0000-0000-0000A86B0000}"/>
    <cellStyle name="Normal 4 3 4 10 2 3 2" xfId="40905" xr:uid="{00000000-0005-0000-0000-0000A96B0000}"/>
    <cellStyle name="Normal 4 3 4 10 2 3 3" xfId="27495" xr:uid="{00000000-0005-0000-0000-0000AA6B0000}"/>
    <cellStyle name="Normal 4 3 4 10 2 4" xfId="20093" xr:uid="{00000000-0005-0000-0000-0000AB6B0000}"/>
    <cellStyle name="Normal 4 3 4 10 2 5" xfId="34935" xr:uid="{00000000-0005-0000-0000-0000AC6B0000}"/>
    <cellStyle name="Normal 4 3 4 10 2 6" xfId="17107" xr:uid="{00000000-0005-0000-0000-0000AD6B0000}"/>
    <cellStyle name="Normal 4 3 4 10 3" xfId="5577" xr:uid="{00000000-0005-0000-0000-0000AE6B0000}"/>
    <cellStyle name="Normal 4 3 4 10 3 2" xfId="11610" xr:uid="{00000000-0005-0000-0000-0000AF6B0000}"/>
    <cellStyle name="Normal 4 3 4 10 3 2 2" xfId="42895" xr:uid="{00000000-0005-0000-0000-0000B06B0000}"/>
    <cellStyle name="Normal 4 3 4 10 3 2 3" xfId="29485" xr:uid="{00000000-0005-0000-0000-0000B16B0000}"/>
    <cellStyle name="Normal 4 3 4 10 3 3" xfId="23513" xr:uid="{00000000-0005-0000-0000-0000B26B0000}"/>
    <cellStyle name="Normal 4 3 4 10 3 4" xfId="33939" xr:uid="{00000000-0005-0000-0000-0000B36B0000}"/>
    <cellStyle name="Normal 4 3 4 10 3 5" xfId="16111" xr:uid="{00000000-0005-0000-0000-0000B46B0000}"/>
    <cellStyle name="Normal 4 3 4 10 4" xfId="3586" xr:uid="{00000000-0005-0000-0000-0000B56B0000}"/>
    <cellStyle name="Normal 4 3 4 10 4 2" xfId="36365" xr:uid="{00000000-0005-0000-0000-0000B66B0000}"/>
    <cellStyle name="Normal 4 3 4 10 4 3" xfId="21523" xr:uid="{00000000-0005-0000-0000-0000B76B0000}"/>
    <cellStyle name="Normal 4 3 4 10 5" xfId="8563" xr:uid="{00000000-0005-0000-0000-0000B86B0000}"/>
    <cellStyle name="Normal 4 3 4 10 5 2" xfId="39909" xr:uid="{00000000-0005-0000-0000-0000B96B0000}"/>
    <cellStyle name="Normal 4 3 4 10 5 3" xfId="26499" xr:uid="{00000000-0005-0000-0000-0000BA6B0000}"/>
    <cellStyle name="Normal 4 3 4 10 6" xfId="19097" xr:uid="{00000000-0005-0000-0000-0000BB6B0000}"/>
    <cellStyle name="Normal 4 3 4 10 7" xfId="31949" xr:uid="{00000000-0005-0000-0000-0000BC6B0000}"/>
    <cellStyle name="Normal 4 3 4 10 8" xfId="14121" xr:uid="{00000000-0005-0000-0000-0000BD6B0000}"/>
    <cellStyle name="Normal 4 3 4 11" xfId="1732" xr:uid="{00000000-0005-0000-0000-0000BE6B0000}"/>
    <cellStyle name="Normal 4 3 4 11 2" xfId="6150" xr:uid="{00000000-0005-0000-0000-0000BF6B0000}"/>
    <cellStyle name="Normal 4 3 4 11 2 2" xfId="12183" xr:uid="{00000000-0005-0000-0000-0000C06B0000}"/>
    <cellStyle name="Normal 4 3 4 11 2 2 2" xfId="43468" xr:uid="{00000000-0005-0000-0000-0000C16B0000}"/>
    <cellStyle name="Normal 4 3 4 11 2 2 3" xfId="30058" xr:uid="{00000000-0005-0000-0000-0000C26B0000}"/>
    <cellStyle name="Normal 4 3 4 11 2 3" xfId="37496" xr:uid="{00000000-0005-0000-0000-0000C36B0000}"/>
    <cellStyle name="Normal 4 3 4 11 2 4" xfId="24086" xr:uid="{00000000-0005-0000-0000-0000C46B0000}"/>
    <cellStyle name="Normal 4 3 4 11 3" xfId="9136" xr:uid="{00000000-0005-0000-0000-0000C56B0000}"/>
    <cellStyle name="Normal 4 3 4 11 3 2" xfId="40482" xr:uid="{00000000-0005-0000-0000-0000C66B0000}"/>
    <cellStyle name="Normal 4 3 4 11 3 3" xfId="27072" xr:uid="{00000000-0005-0000-0000-0000C76B0000}"/>
    <cellStyle name="Normal 4 3 4 11 4" xfId="19670" xr:uid="{00000000-0005-0000-0000-0000C86B0000}"/>
    <cellStyle name="Normal 4 3 4 11 5" xfId="34512" xr:uid="{00000000-0005-0000-0000-0000C96B0000}"/>
    <cellStyle name="Normal 4 3 4 11 6" xfId="16684" xr:uid="{00000000-0005-0000-0000-0000CA6B0000}"/>
    <cellStyle name="Normal 4 3 4 12" xfId="4581" xr:uid="{00000000-0005-0000-0000-0000CB6B0000}"/>
    <cellStyle name="Normal 4 3 4 12 2" xfId="10615" xr:uid="{00000000-0005-0000-0000-0000CC6B0000}"/>
    <cellStyle name="Normal 4 3 4 12 2 2" xfId="41902" xr:uid="{00000000-0005-0000-0000-0000CD6B0000}"/>
    <cellStyle name="Normal 4 3 4 12 2 3" xfId="28492" xr:uid="{00000000-0005-0000-0000-0000CE6B0000}"/>
    <cellStyle name="Normal 4 3 4 12 3" xfId="22518" xr:uid="{00000000-0005-0000-0000-0000CF6B0000}"/>
    <cellStyle name="Normal 4 3 4 12 4" xfId="32944" xr:uid="{00000000-0005-0000-0000-0000D06B0000}"/>
    <cellStyle name="Normal 4 3 4 12 5" xfId="15116" xr:uid="{00000000-0005-0000-0000-0000D16B0000}"/>
    <cellStyle name="Normal 4 3 4 13" xfId="3163" xr:uid="{00000000-0005-0000-0000-0000D26B0000}"/>
    <cellStyle name="Normal 4 3 4 13 2" xfId="35942" xr:uid="{00000000-0005-0000-0000-0000D36B0000}"/>
    <cellStyle name="Normal 4 3 4 13 3" xfId="21100" xr:uid="{00000000-0005-0000-0000-0000D46B0000}"/>
    <cellStyle name="Normal 4 3 4 14" xfId="7568" xr:uid="{00000000-0005-0000-0000-0000D56B0000}"/>
    <cellStyle name="Normal 4 3 4 14 2" xfId="38914" xr:uid="{00000000-0005-0000-0000-0000D66B0000}"/>
    <cellStyle name="Normal 4 3 4 14 3" xfId="25504" xr:uid="{00000000-0005-0000-0000-0000D76B0000}"/>
    <cellStyle name="Normal 4 3 4 15" xfId="18102" xr:uid="{00000000-0005-0000-0000-0000D86B0000}"/>
    <cellStyle name="Normal 4 3 4 16" xfId="31526" xr:uid="{00000000-0005-0000-0000-0000D96B0000}"/>
    <cellStyle name="Normal 4 3 4 17" xfId="13698" xr:uid="{00000000-0005-0000-0000-0000DA6B0000}"/>
    <cellStyle name="Normal 4 3 4 2" xfId="158" xr:uid="{00000000-0005-0000-0000-0000DB6B0000}"/>
    <cellStyle name="Normal 4 3 4 2 10" xfId="3181" xr:uid="{00000000-0005-0000-0000-0000DC6B0000}"/>
    <cellStyle name="Normal 4 3 4 2 10 2" xfId="35960" xr:uid="{00000000-0005-0000-0000-0000DD6B0000}"/>
    <cellStyle name="Normal 4 3 4 2 10 3" xfId="21118" xr:uid="{00000000-0005-0000-0000-0000DE6B0000}"/>
    <cellStyle name="Normal 4 3 4 2 11" xfId="7622" xr:uid="{00000000-0005-0000-0000-0000DF6B0000}"/>
    <cellStyle name="Normal 4 3 4 2 11 2" xfId="38968" xr:uid="{00000000-0005-0000-0000-0000E06B0000}"/>
    <cellStyle name="Normal 4 3 4 2 11 3" xfId="25558" xr:uid="{00000000-0005-0000-0000-0000E16B0000}"/>
    <cellStyle name="Normal 4 3 4 2 12" xfId="18156" xr:uid="{00000000-0005-0000-0000-0000E26B0000}"/>
    <cellStyle name="Normal 4 3 4 2 13" xfId="31544" xr:uid="{00000000-0005-0000-0000-0000E36B0000}"/>
    <cellStyle name="Normal 4 3 4 2 14" xfId="13716" xr:uid="{00000000-0005-0000-0000-0000E46B0000}"/>
    <cellStyle name="Normal 4 3 4 2 2" xfId="380" xr:uid="{00000000-0005-0000-0000-0000E56B0000}"/>
    <cellStyle name="Normal 4 3 4 2 2 10" xfId="13820" xr:uid="{00000000-0005-0000-0000-0000E66B0000}"/>
    <cellStyle name="Normal 4 3 4 2 2 2" xfId="814" xr:uid="{00000000-0005-0000-0000-0000E76B0000}"/>
    <cellStyle name="Normal 4 3 4 2 2 2 2" xfId="2850" xr:uid="{00000000-0005-0000-0000-0000E86B0000}"/>
    <cellStyle name="Normal 4 3 4 2 2 2 2 2" xfId="7267" xr:uid="{00000000-0005-0000-0000-0000E96B0000}"/>
    <cellStyle name="Normal 4 3 4 2 2 2 2 2 2" xfId="13300" xr:uid="{00000000-0005-0000-0000-0000EA6B0000}"/>
    <cellStyle name="Normal 4 3 4 2 2 2 2 2 2 2" xfId="44585" xr:uid="{00000000-0005-0000-0000-0000EB6B0000}"/>
    <cellStyle name="Normal 4 3 4 2 2 2 2 2 2 3" xfId="31175" xr:uid="{00000000-0005-0000-0000-0000EC6B0000}"/>
    <cellStyle name="Normal 4 3 4 2 2 2 2 2 3" xfId="38613" xr:uid="{00000000-0005-0000-0000-0000ED6B0000}"/>
    <cellStyle name="Normal 4 3 4 2 2 2 2 2 4" xfId="25203" xr:uid="{00000000-0005-0000-0000-0000EE6B0000}"/>
    <cellStyle name="Normal 4 3 4 2 2 2 2 3" xfId="10253" xr:uid="{00000000-0005-0000-0000-0000EF6B0000}"/>
    <cellStyle name="Normal 4 3 4 2 2 2 2 3 2" xfId="41599" xr:uid="{00000000-0005-0000-0000-0000F06B0000}"/>
    <cellStyle name="Normal 4 3 4 2 2 2 2 3 3" xfId="28189" xr:uid="{00000000-0005-0000-0000-0000F16B0000}"/>
    <cellStyle name="Normal 4 3 4 2 2 2 2 4" xfId="20787" xr:uid="{00000000-0005-0000-0000-0000F26B0000}"/>
    <cellStyle name="Normal 4 3 4 2 2 2 2 5" xfId="35629" xr:uid="{00000000-0005-0000-0000-0000F36B0000}"/>
    <cellStyle name="Normal 4 3 4 2 2 2 2 6" xfId="17801" xr:uid="{00000000-0005-0000-0000-0000F46B0000}"/>
    <cellStyle name="Normal 4 3 4 2 2 2 3" xfId="5275" xr:uid="{00000000-0005-0000-0000-0000F56B0000}"/>
    <cellStyle name="Normal 4 3 4 2 2 2 3 2" xfId="11309" xr:uid="{00000000-0005-0000-0000-0000F66B0000}"/>
    <cellStyle name="Normal 4 3 4 2 2 2 3 2 2" xfId="42594" xr:uid="{00000000-0005-0000-0000-0000F76B0000}"/>
    <cellStyle name="Normal 4 3 4 2 2 2 3 2 3" xfId="29184" xr:uid="{00000000-0005-0000-0000-0000F86B0000}"/>
    <cellStyle name="Normal 4 3 4 2 2 2 3 3" xfId="23212" xr:uid="{00000000-0005-0000-0000-0000F96B0000}"/>
    <cellStyle name="Normal 4 3 4 2 2 2 3 4" xfId="33638" xr:uid="{00000000-0005-0000-0000-0000FA6B0000}"/>
    <cellStyle name="Normal 4 3 4 2 2 2 3 5" xfId="15810" xr:uid="{00000000-0005-0000-0000-0000FB6B0000}"/>
    <cellStyle name="Normal 4 3 4 2 2 2 4" xfId="4280" xr:uid="{00000000-0005-0000-0000-0000FC6B0000}"/>
    <cellStyle name="Normal 4 3 4 2 2 2 4 2" xfId="37059" xr:uid="{00000000-0005-0000-0000-0000FD6B0000}"/>
    <cellStyle name="Normal 4 3 4 2 2 2 4 3" xfId="22217" xr:uid="{00000000-0005-0000-0000-0000FE6B0000}"/>
    <cellStyle name="Normal 4 3 4 2 2 2 5" xfId="8262" xr:uid="{00000000-0005-0000-0000-0000FF6B0000}"/>
    <cellStyle name="Normal 4 3 4 2 2 2 5 2" xfId="39608" xr:uid="{00000000-0005-0000-0000-0000006C0000}"/>
    <cellStyle name="Normal 4 3 4 2 2 2 5 3" xfId="26198" xr:uid="{00000000-0005-0000-0000-0000016C0000}"/>
    <cellStyle name="Normal 4 3 4 2 2 2 6" xfId="18796" xr:uid="{00000000-0005-0000-0000-0000026C0000}"/>
    <cellStyle name="Normal 4 3 4 2 2 2 7" xfId="32643" xr:uid="{00000000-0005-0000-0000-0000036C0000}"/>
    <cellStyle name="Normal 4 3 4 2 2 2 8" xfId="14815" xr:uid="{00000000-0005-0000-0000-0000046C0000}"/>
    <cellStyle name="Normal 4 3 4 2 2 3" xfId="1419" xr:uid="{00000000-0005-0000-0000-0000056C0000}"/>
    <cellStyle name="Normal 4 3 4 2 2 3 2" xfId="2416" xr:uid="{00000000-0005-0000-0000-0000066C0000}"/>
    <cellStyle name="Normal 4 3 4 2 2 3 2 2" xfId="6833" xr:uid="{00000000-0005-0000-0000-0000076C0000}"/>
    <cellStyle name="Normal 4 3 4 2 2 3 2 2 2" xfId="12866" xr:uid="{00000000-0005-0000-0000-0000086C0000}"/>
    <cellStyle name="Normal 4 3 4 2 2 3 2 2 2 2" xfId="44151" xr:uid="{00000000-0005-0000-0000-0000096C0000}"/>
    <cellStyle name="Normal 4 3 4 2 2 3 2 2 2 3" xfId="30741" xr:uid="{00000000-0005-0000-0000-00000A6C0000}"/>
    <cellStyle name="Normal 4 3 4 2 2 3 2 2 3" xfId="38179" xr:uid="{00000000-0005-0000-0000-00000B6C0000}"/>
    <cellStyle name="Normal 4 3 4 2 2 3 2 2 4" xfId="24769" xr:uid="{00000000-0005-0000-0000-00000C6C0000}"/>
    <cellStyle name="Normal 4 3 4 2 2 3 2 3" xfId="9819" xr:uid="{00000000-0005-0000-0000-00000D6C0000}"/>
    <cellStyle name="Normal 4 3 4 2 2 3 2 3 2" xfId="41165" xr:uid="{00000000-0005-0000-0000-00000E6C0000}"/>
    <cellStyle name="Normal 4 3 4 2 2 3 2 3 3" xfId="27755" xr:uid="{00000000-0005-0000-0000-00000F6C0000}"/>
    <cellStyle name="Normal 4 3 4 2 2 3 2 4" xfId="20353" xr:uid="{00000000-0005-0000-0000-0000106C0000}"/>
    <cellStyle name="Normal 4 3 4 2 2 3 2 5" xfId="35195" xr:uid="{00000000-0005-0000-0000-0000116C0000}"/>
    <cellStyle name="Normal 4 3 4 2 2 3 2 6" xfId="17367" xr:uid="{00000000-0005-0000-0000-0000126C0000}"/>
    <cellStyle name="Normal 4 3 4 2 2 3 3" xfId="5837" xr:uid="{00000000-0005-0000-0000-0000136C0000}"/>
    <cellStyle name="Normal 4 3 4 2 2 3 3 2" xfId="11870" xr:uid="{00000000-0005-0000-0000-0000146C0000}"/>
    <cellStyle name="Normal 4 3 4 2 2 3 3 2 2" xfId="43155" xr:uid="{00000000-0005-0000-0000-0000156C0000}"/>
    <cellStyle name="Normal 4 3 4 2 2 3 3 2 3" xfId="29745" xr:uid="{00000000-0005-0000-0000-0000166C0000}"/>
    <cellStyle name="Normal 4 3 4 2 2 3 3 3" xfId="23773" xr:uid="{00000000-0005-0000-0000-0000176C0000}"/>
    <cellStyle name="Normal 4 3 4 2 2 3 3 4" xfId="34199" xr:uid="{00000000-0005-0000-0000-0000186C0000}"/>
    <cellStyle name="Normal 4 3 4 2 2 3 3 5" xfId="16371" xr:uid="{00000000-0005-0000-0000-0000196C0000}"/>
    <cellStyle name="Normal 4 3 4 2 2 3 4" xfId="3846" xr:uid="{00000000-0005-0000-0000-00001A6C0000}"/>
    <cellStyle name="Normal 4 3 4 2 2 3 4 2" xfId="36625" xr:uid="{00000000-0005-0000-0000-00001B6C0000}"/>
    <cellStyle name="Normal 4 3 4 2 2 3 4 3" xfId="21783" xr:uid="{00000000-0005-0000-0000-00001C6C0000}"/>
    <cellStyle name="Normal 4 3 4 2 2 3 5" xfId="8823" xr:uid="{00000000-0005-0000-0000-00001D6C0000}"/>
    <cellStyle name="Normal 4 3 4 2 2 3 5 2" xfId="40169" xr:uid="{00000000-0005-0000-0000-00001E6C0000}"/>
    <cellStyle name="Normal 4 3 4 2 2 3 5 3" xfId="26759" xr:uid="{00000000-0005-0000-0000-00001F6C0000}"/>
    <cellStyle name="Normal 4 3 4 2 2 3 6" xfId="19357" xr:uid="{00000000-0005-0000-0000-0000206C0000}"/>
    <cellStyle name="Normal 4 3 4 2 2 3 7" xfId="32209" xr:uid="{00000000-0005-0000-0000-0000216C0000}"/>
    <cellStyle name="Normal 4 3 4 2 2 3 8" xfId="14381" xr:uid="{00000000-0005-0000-0000-0000226C0000}"/>
    <cellStyle name="Normal 4 3 4 2 2 4" xfId="1854" xr:uid="{00000000-0005-0000-0000-0000236C0000}"/>
    <cellStyle name="Normal 4 3 4 2 2 4 2" xfId="6272" xr:uid="{00000000-0005-0000-0000-0000246C0000}"/>
    <cellStyle name="Normal 4 3 4 2 2 4 2 2" xfId="12305" xr:uid="{00000000-0005-0000-0000-0000256C0000}"/>
    <cellStyle name="Normal 4 3 4 2 2 4 2 2 2" xfId="43590" xr:uid="{00000000-0005-0000-0000-0000266C0000}"/>
    <cellStyle name="Normal 4 3 4 2 2 4 2 2 3" xfId="30180" xr:uid="{00000000-0005-0000-0000-0000276C0000}"/>
    <cellStyle name="Normal 4 3 4 2 2 4 2 3" xfId="37618" xr:uid="{00000000-0005-0000-0000-0000286C0000}"/>
    <cellStyle name="Normal 4 3 4 2 2 4 2 4" xfId="24208" xr:uid="{00000000-0005-0000-0000-0000296C0000}"/>
    <cellStyle name="Normal 4 3 4 2 2 4 3" xfId="9258" xr:uid="{00000000-0005-0000-0000-00002A6C0000}"/>
    <cellStyle name="Normal 4 3 4 2 2 4 3 2" xfId="40604" xr:uid="{00000000-0005-0000-0000-00002B6C0000}"/>
    <cellStyle name="Normal 4 3 4 2 2 4 3 3" xfId="27194" xr:uid="{00000000-0005-0000-0000-00002C6C0000}"/>
    <cellStyle name="Normal 4 3 4 2 2 4 4" xfId="19792" xr:uid="{00000000-0005-0000-0000-00002D6C0000}"/>
    <cellStyle name="Normal 4 3 4 2 2 4 5" xfId="34634" xr:uid="{00000000-0005-0000-0000-00002E6C0000}"/>
    <cellStyle name="Normal 4 3 4 2 2 4 6" xfId="16806" xr:uid="{00000000-0005-0000-0000-00002F6C0000}"/>
    <cellStyle name="Normal 4 3 4 2 2 5" xfId="4841" xr:uid="{00000000-0005-0000-0000-0000306C0000}"/>
    <cellStyle name="Normal 4 3 4 2 2 5 2" xfId="10876" xr:uid="{00000000-0005-0000-0000-0000316C0000}"/>
    <cellStyle name="Normal 4 3 4 2 2 5 2 2" xfId="42161" xr:uid="{00000000-0005-0000-0000-0000326C0000}"/>
    <cellStyle name="Normal 4 3 4 2 2 5 2 3" xfId="28751" xr:uid="{00000000-0005-0000-0000-0000336C0000}"/>
    <cellStyle name="Normal 4 3 4 2 2 5 3" xfId="22778" xr:uid="{00000000-0005-0000-0000-0000346C0000}"/>
    <cellStyle name="Normal 4 3 4 2 2 5 4" xfId="33204" xr:uid="{00000000-0005-0000-0000-0000356C0000}"/>
    <cellStyle name="Normal 4 3 4 2 2 5 5" xfId="15376" xr:uid="{00000000-0005-0000-0000-0000366C0000}"/>
    <cellStyle name="Normal 4 3 4 2 2 6" xfId="3285" xr:uid="{00000000-0005-0000-0000-0000376C0000}"/>
    <cellStyle name="Normal 4 3 4 2 2 6 2" xfId="36064" xr:uid="{00000000-0005-0000-0000-0000386C0000}"/>
    <cellStyle name="Normal 4 3 4 2 2 6 3" xfId="21222" xr:uid="{00000000-0005-0000-0000-0000396C0000}"/>
    <cellStyle name="Normal 4 3 4 2 2 7" xfId="7828" xr:uid="{00000000-0005-0000-0000-00003A6C0000}"/>
    <cellStyle name="Normal 4 3 4 2 2 7 2" xfId="39174" xr:uid="{00000000-0005-0000-0000-00003B6C0000}"/>
    <cellStyle name="Normal 4 3 4 2 2 7 3" xfId="25764" xr:uid="{00000000-0005-0000-0000-00003C6C0000}"/>
    <cellStyle name="Normal 4 3 4 2 2 8" xfId="18362" xr:uid="{00000000-0005-0000-0000-00003D6C0000}"/>
    <cellStyle name="Normal 4 3 4 2 2 9" xfId="31648" xr:uid="{00000000-0005-0000-0000-00003E6C0000}"/>
    <cellStyle name="Normal 4 3 4 2 3" xfId="482" xr:uid="{00000000-0005-0000-0000-00003F6C0000}"/>
    <cellStyle name="Normal 4 3 4 2 3 10" xfId="13922" xr:uid="{00000000-0005-0000-0000-0000406C0000}"/>
    <cellStyle name="Normal 4 3 4 2 3 2" xfId="916" xr:uid="{00000000-0005-0000-0000-0000416C0000}"/>
    <cellStyle name="Normal 4 3 4 2 3 2 2" xfId="2952" xr:uid="{00000000-0005-0000-0000-0000426C0000}"/>
    <cellStyle name="Normal 4 3 4 2 3 2 2 2" xfId="7369" xr:uid="{00000000-0005-0000-0000-0000436C0000}"/>
    <cellStyle name="Normal 4 3 4 2 3 2 2 2 2" xfId="13402" xr:uid="{00000000-0005-0000-0000-0000446C0000}"/>
    <cellStyle name="Normal 4 3 4 2 3 2 2 2 2 2" xfId="44687" xr:uid="{00000000-0005-0000-0000-0000456C0000}"/>
    <cellStyle name="Normal 4 3 4 2 3 2 2 2 2 3" xfId="31277" xr:uid="{00000000-0005-0000-0000-0000466C0000}"/>
    <cellStyle name="Normal 4 3 4 2 3 2 2 2 3" xfId="38715" xr:uid="{00000000-0005-0000-0000-0000476C0000}"/>
    <cellStyle name="Normal 4 3 4 2 3 2 2 2 4" xfId="25305" xr:uid="{00000000-0005-0000-0000-0000486C0000}"/>
    <cellStyle name="Normal 4 3 4 2 3 2 2 3" xfId="10355" xr:uid="{00000000-0005-0000-0000-0000496C0000}"/>
    <cellStyle name="Normal 4 3 4 2 3 2 2 3 2" xfId="41701" xr:uid="{00000000-0005-0000-0000-00004A6C0000}"/>
    <cellStyle name="Normal 4 3 4 2 3 2 2 3 3" xfId="28291" xr:uid="{00000000-0005-0000-0000-00004B6C0000}"/>
    <cellStyle name="Normal 4 3 4 2 3 2 2 4" xfId="20889" xr:uid="{00000000-0005-0000-0000-00004C6C0000}"/>
    <cellStyle name="Normal 4 3 4 2 3 2 2 5" xfId="35731" xr:uid="{00000000-0005-0000-0000-00004D6C0000}"/>
    <cellStyle name="Normal 4 3 4 2 3 2 2 6" xfId="17903" xr:uid="{00000000-0005-0000-0000-00004E6C0000}"/>
    <cellStyle name="Normal 4 3 4 2 3 2 3" xfId="5377" xr:uid="{00000000-0005-0000-0000-00004F6C0000}"/>
    <cellStyle name="Normal 4 3 4 2 3 2 3 2" xfId="11411" xr:uid="{00000000-0005-0000-0000-0000506C0000}"/>
    <cellStyle name="Normal 4 3 4 2 3 2 3 2 2" xfId="42696" xr:uid="{00000000-0005-0000-0000-0000516C0000}"/>
    <cellStyle name="Normal 4 3 4 2 3 2 3 2 3" xfId="29286" xr:uid="{00000000-0005-0000-0000-0000526C0000}"/>
    <cellStyle name="Normal 4 3 4 2 3 2 3 3" xfId="23314" xr:uid="{00000000-0005-0000-0000-0000536C0000}"/>
    <cellStyle name="Normal 4 3 4 2 3 2 3 4" xfId="33740" xr:uid="{00000000-0005-0000-0000-0000546C0000}"/>
    <cellStyle name="Normal 4 3 4 2 3 2 3 5" xfId="15912" xr:uid="{00000000-0005-0000-0000-0000556C0000}"/>
    <cellStyle name="Normal 4 3 4 2 3 2 4" xfId="4382" xr:uid="{00000000-0005-0000-0000-0000566C0000}"/>
    <cellStyle name="Normal 4 3 4 2 3 2 4 2" xfId="37161" xr:uid="{00000000-0005-0000-0000-0000576C0000}"/>
    <cellStyle name="Normal 4 3 4 2 3 2 4 3" xfId="22319" xr:uid="{00000000-0005-0000-0000-0000586C0000}"/>
    <cellStyle name="Normal 4 3 4 2 3 2 5" xfId="8364" xr:uid="{00000000-0005-0000-0000-0000596C0000}"/>
    <cellStyle name="Normal 4 3 4 2 3 2 5 2" xfId="39710" xr:uid="{00000000-0005-0000-0000-00005A6C0000}"/>
    <cellStyle name="Normal 4 3 4 2 3 2 5 3" xfId="26300" xr:uid="{00000000-0005-0000-0000-00005B6C0000}"/>
    <cellStyle name="Normal 4 3 4 2 3 2 6" xfId="18898" xr:uid="{00000000-0005-0000-0000-00005C6C0000}"/>
    <cellStyle name="Normal 4 3 4 2 3 2 7" xfId="32745" xr:uid="{00000000-0005-0000-0000-00005D6C0000}"/>
    <cellStyle name="Normal 4 3 4 2 3 2 8" xfId="14917" xr:uid="{00000000-0005-0000-0000-00005E6C0000}"/>
    <cellStyle name="Normal 4 3 4 2 3 3" xfId="1521" xr:uid="{00000000-0005-0000-0000-00005F6C0000}"/>
    <cellStyle name="Normal 4 3 4 2 3 3 2" xfId="2518" xr:uid="{00000000-0005-0000-0000-0000606C0000}"/>
    <cellStyle name="Normal 4 3 4 2 3 3 2 2" xfId="6935" xr:uid="{00000000-0005-0000-0000-0000616C0000}"/>
    <cellStyle name="Normal 4 3 4 2 3 3 2 2 2" xfId="12968" xr:uid="{00000000-0005-0000-0000-0000626C0000}"/>
    <cellStyle name="Normal 4 3 4 2 3 3 2 2 2 2" xfId="44253" xr:uid="{00000000-0005-0000-0000-0000636C0000}"/>
    <cellStyle name="Normal 4 3 4 2 3 3 2 2 2 3" xfId="30843" xr:uid="{00000000-0005-0000-0000-0000646C0000}"/>
    <cellStyle name="Normal 4 3 4 2 3 3 2 2 3" xfId="38281" xr:uid="{00000000-0005-0000-0000-0000656C0000}"/>
    <cellStyle name="Normal 4 3 4 2 3 3 2 2 4" xfId="24871" xr:uid="{00000000-0005-0000-0000-0000666C0000}"/>
    <cellStyle name="Normal 4 3 4 2 3 3 2 3" xfId="9921" xr:uid="{00000000-0005-0000-0000-0000676C0000}"/>
    <cellStyle name="Normal 4 3 4 2 3 3 2 3 2" xfId="41267" xr:uid="{00000000-0005-0000-0000-0000686C0000}"/>
    <cellStyle name="Normal 4 3 4 2 3 3 2 3 3" xfId="27857" xr:uid="{00000000-0005-0000-0000-0000696C0000}"/>
    <cellStyle name="Normal 4 3 4 2 3 3 2 4" xfId="20455" xr:uid="{00000000-0005-0000-0000-00006A6C0000}"/>
    <cellStyle name="Normal 4 3 4 2 3 3 2 5" xfId="35297" xr:uid="{00000000-0005-0000-0000-00006B6C0000}"/>
    <cellStyle name="Normal 4 3 4 2 3 3 2 6" xfId="17469" xr:uid="{00000000-0005-0000-0000-00006C6C0000}"/>
    <cellStyle name="Normal 4 3 4 2 3 3 3" xfId="5939" xr:uid="{00000000-0005-0000-0000-00006D6C0000}"/>
    <cellStyle name="Normal 4 3 4 2 3 3 3 2" xfId="11972" xr:uid="{00000000-0005-0000-0000-00006E6C0000}"/>
    <cellStyle name="Normal 4 3 4 2 3 3 3 2 2" xfId="43257" xr:uid="{00000000-0005-0000-0000-00006F6C0000}"/>
    <cellStyle name="Normal 4 3 4 2 3 3 3 2 3" xfId="29847" xr:uid="{00000000-0005-0000-0000-0000706C0000}"/>
    <cellStyle name="Normal 4 3 4 2 3 3 3 3" xfId="23875" xr:uid="{00000000-0005-0000-0000-0000716C0000}"/>
    <cellStyle name="Normal 4 3 4 2 3 3 3 4" xfId="34301" xr:uid="{00000000-0005-0000-0000-0000726C0000}"/>
    <cellStyle name="Normal 4 3 4 2 3 3 3 5" xfId="16473" xr:uid="{00000000-0005-0000-0000-0000736C0000}"/>
    <cellStyle name="Normal 4 3 4 2 3 3 4" xfId="3948" xr:uid="{00000000-0005-0000-0000-0000746C0000}"/>
    <cellStyle name="Normal 4 3 4 2 3 3 4 2" xfId="36727" xr:uid="{00000000-0005-0000-0000-0000756C0000}"/>
    <cellStyle name="Normal 4 3 4 2 3 3 4 3" xfId="21885" xr:uid="{00000000-0005-0000-0000-0000766C0000}"/>
    <cellStyle name="Normal 4 3 4 2 3 3 5" xfId="8925" xr:uid="{00000000-0005-0000-0000-0000776C0000}"/>
    <cellStyle name="Normal 4 3 4 2 3 3 5 2" xfId="40271" xr:uid="{00000000-0005-0000-0000-0000786C0000}"/>
    <cellStyle name="Normal 4 3 4 2 3 3 5 3" xfId="26861" xr:uid="{00000000-0005-0000-0000-0000796C0000}"/>
    <cellStyle name="Normal 4 3 4 2 3 3 6" xfId="19459" xr:uid="{00000000-0005-0000-0000-00007A6C0000}"/>
    <cellStyle name="Normal 4 3 4 2 3 3 7" xfId="32311" xr:uid="{00000000-0005-0000-0000-00007B6C0000}"/>
    <cellStyle name="Normal 4 3 4 2 3 3 8" xfId="14483" xr:uid="{00000000-0005-0000-0000-00007C6C0000}"/>
    <cellStyle name="Normal 4 3 4 2 3 4" xfId="1956" xr:uid="{00000000-0005-0000-0000-00007D6C0000}"/>
    <cellStyle name="Normal 4 3 4 2 3 4 2" xfId="6374" xr:uid="{00000000-0005-0000-0000-00007E6C0000}"/>
    <cellStyle name="Normal 4 3 4 2 3 4 2 2" xfId="12407" xr:uid="{00000000-0005-0000-0000-00007F6C0000}"/>
    <cellStyle name="Normal 4 3 4 2 3 4 2 2 2" xfId="43692" xr:uid="{00000000-0005-0000-0000-0000806C0000}"/>
    <cellStyle name="Normal 4 3 4 2 3 4 2 2 3" xfId="30282" xr:uid="{00000000-0005-0000-0000-0000816C0000}"/>
    <cellStyle name="Normal 4 3 4 2 3 4 2 3" xfId="37720" xr:uid="{00000000-0005-0000-0000-0000826C0000}"/>
    <cellStyle name="Normal 4 3 4 2 3 4 2 4" xfId="24310" xr:uid="{00000000-0005-0000-0000-0000836C0000}"/>
    <cellStyle name="Normal 4 3 4 2 3 4 3" xfId="9360" xr:uid="{00000000-0005-0000-0000-0000846C0000}"/>
    <cellStyle name="Normal 4 3 4 2 3 4 3 2" xfId="40706" xr:uid="{00000000-0005-0000-0000-0000856C0000}"/>
    <cellStyle name="Normal 4 3 4 2 3 4 3 3" xfId="27296" xr:uid="{00000000-0005-0000-0000-0000866C0000}"/>
    <cellStyle name="Normal 4 3 4 2 3 4 4" xfId="19894" xr:uid="{00000000-0005-0000-0000-0000876C0000}"/>
    <cellStyle name="Normal 4 3 4 2 3 4 5" xfId="34736" xr:uid="{00000000-0005-0000-0000-0000886C0000}"/>
    <cellStyle name="Normal 4 3 4 2 3 4 6" xfId="16908" xr:uid="{00000000-0005-0000-0000-0000896C0000}"/>
    <cellStyle name="Normal 4 3 4 2 3 5" xfId="4943" xr:uid="{00000000-0005-0000-0000-00008A6C0000}"/>
    <cellStyle name="Normal 4 3 4 2 3 5 2" xfId="10978" xr:uid="{00000000-0005-0000-0000-00008B6C0000}"/>
    <cellStyle name="Normal 4 3 4 2 3 5 2 2" xfId="42263" xr:uid="{00000000-0005-0000-0000-00008C6C0000}"/>
    <cellStyle name="Normal 4 3 4 2 3 5 2 3" xfId="28853" xr:uid="{00000000-0005-0000-0000-00008D6C0000}"/>
    <cellStyle name="Normal 4 3 4 2 3 5 3" xfId="22880" xr:uid="{00000000-0005-0000-0000-00008E6C0000}"/>
    <cellStyle name="Normal 4 3 4 2 3 5 4" xfId="33306" xr:uid="{00000000-0005-0000-0000-00008F6C0000}"/>
    <cellStyle name="Normal 4 3 4 2 3 5 5" xfId="15478" xr:uid="{00000000-0005-0000-0000-0000906C0000}"/>
    <cellStyle name="Normal 4 3 4 2 3 6" xfId="3387" xr:uid="{00000000-0005-0000-0000-0000916C0000}"/>
    <cellStyle name="Normal 4 3 4 2 3 6 2" xfId="36166" xr:uid="{00000000-0005-0000-0000-0000926C0000}"/>
    <cellStyle name="Normal 4 3 4 2 3 6 3" xfId="21324" xr:uid="{00000000-0005-0000-0000-0000936C0000}"/>
    <cellStyle name="Normal 4 3 4 2 3 7" xfId="7930" xr:uid="{00000000-0005-0000-0000-0000946C0000}"/>
    <cellStyle name="Normal 4 3 4 2 3 7 2" xfId="39276" xr:uid="{00000000-0005-0000-0000-0000956C0000}"/>
    <cellStyle name="Normal 4 3 4 2 3 7 3" xfId="25866" xr:uid="{00000000-0005-0000-0000-0000966C0000}"/>
    <cellStyle name="Normal 4 3 4 2 3 8" xfId="18464" xr:uid="{00000000-0005-0000-0000-0000976C0000}"/>
    <cellStyle name="Normal 4 3 4 2 3 9" xfId="31750" xr:uid="{00000000-0005-0000-0000-0000986C0000}"/>
    <cellStyle name="Normal 4 3 4 2 4" xfId="608" xr:uid="{00000000-0005-0000-0000-0000996C0000}"/>
    <cellStyle name="Normal 4 3 4 2 4 10" xfId="14048" xr:uid="{00000000-0005-0000-0000-00009A6C0000}"/>
    <cellStyle name="Normal 4 3 4 2 4 2" xfId="1042" xr:uid="{00000000-0005-0000-0000-00009B6C0000}"/>
    <cellStyle name="Normal 4 3 4 2 4 2 2" xfId="3078" xr:uid="{00000000-0005-0000-0000-00009C6C0000}"/>
    <cellStyle name="Normal 4 3 4 2 4 2 2 2" xfId="7495" xr:uid="{00000000-0005-0000-0000-00009D6C0000}"/>
    <cellStyle name="Normal 4 3 4 2 4 2 2 2 2" xfId="13528" xr:uid="{00000000-0005-0000-0000-00009E6C0000}"/>
    <cellStyle name="Normal 4 3 4 2 4 2 2 2 2 2" xfId="44813" xr:uid="{00000000-0005-0000-0000-00009F6C0000}"/>
    <cellStyle name="Normal 4 3 4 2 4 2 2 2 2 3" xfId="31403" xr:uid="{00000000-0005-0000-0000-0000A06C0000}"/>
    <cellStyle name="Normal 4 3 4 2 4 2 2 2 3" xfId="38841" xr:uid="{00000000-0005-0000-0000-0000A16C0000}"/>
    <cellStyle name="Normal 4 3 4 2 4 2 2 2 4" xfId="25431" xr:uid="{00000000-0005-0000-0000-0000A26C0000}"/>
    <cellStyle name="Normal 4 3 4 2 4 2 2 3" xfId="10481" xr:uid="{00000000-0005-0000-0000-0000A36C0000}"/>
    <cellStyle name="Normal 4 3 4 2 4 2 2 3 2" xfId="41827" xr:uid="{00000000-0005-0000-0000-0000A46C0000}"/>
    <cellStyle name="Normal 4 3 4 2 4 2 2 3 3" xfId="28417" xr:uid="{00000000-0005-0000-0000-0000A56C0000}"/>
    <cellStyle name="Normal 4 3 4 2 4 2 2 4" xfId="21015" xr:uid="{00000000-0005-0000-0000-0000A66C0000}"/>
    <cellStyle name="Normal 4 3 4 2 4 2 2 5" xfId="35857" xr:uid="{00000000-0005-0000-0000-0000A76C0000}"/>
    <cellStyle name="Normal 4 3 4 2 4 2 2 6" xfId="18029" xr:uid="{00000000-0005-0000-0000-0000A86C0000}"/>
    <cellStyle name="Normal 4 3 4 2 4 2 3" xfId="5503" xr:uid="{00000000-0005-0000-0000-0000A96C0000}"/>
    <cellStyle name="Normal 4 3 4 2 4 2 3 2" xfId="11537" xr:uid="{00000000-0005-0000-0000-0000AA6C0000}"/>
    <cellStyle name="Normal 4 3 4 2 4 2 3 2 2" xfId="42822" xr:uid="{00000000-0005-0000-0000-0000AB6C0000}"/>
    <cellStyle name="Normal 4 3 4 2 4 2 3 2 3" xfId="29412" xr:uid="{00000000-0005-0000-0000-0000AC6C0000}"/>
    <cellStyle name="Normal 4 3 4 2 4 2 3 3" xfId="23440" xr:uid="{00000000-0005-0000-0000-0000AD6C0000}"/>
    <cellStyle name="Normal 4 3 4 2 4 2 3 4" xfId="33866" xr:uid="{00000000-0005-0000-0000-0000AE6C0000}"/>
    <cellStyle name="Normal 4 3 4 2 4 2 3 5" xfId="16038" xr:uid="{00000000-0005-0000-0000-0000AF6C0000}"/>
    <cellStyle name="Normal 4 3 4 2 4 2 4" xfId="4508" xr:uid="{00000000-0005-0000-0000-0000B06C0000}"/>
    <cellStyle name="Normal 4 3 4 2 4 2 4 2" xfId="37287" xr:uid="{00000000-0005-0000-0000-0000B16C0000}"/>
    <cellStyle name="Normal 4 3 4 2 4 2 4 3" xfId="22445" xr:uid="{00000000-0005-0000-0000-0000B26C0000}"/>
    <cellStyle name="Normal 4 3 4 2 4 2 5" xfId="8490" xr:uid="{00000000-0005-0000-0000-0000B36C0000}"/>
    <cellStyle name="Normal 4 3 4 2 4 2 5 2" xfId="39836" xr:uid="{00000000-0005-0000-0000-0000B46C0000}"/>
    <cellStyle name="Normal 4 3 4 2 4 2 5 3" xfId="26426" xr:uid="{00000000-0005-0000-0000-0000B56C0000}"/>
    <cellStyle name="Normal 4 3 4 2 4 2 6" xfId="19024" xr:uid="{00000000-0005-0000-0000-0000B66C0000}"/>
    <cellStyle name="Normal 4 3 4 2 4 2 7" xfId="32871" xr:uid="{00000000-0005-0000-0000-0000B76C0000}"/>
    <cellStyle name="Normal 4 3 4 2 4 2 8" xfId="15043" xr:uid="{00000000-0005-0000-0000-0000B86C0000}"/>
    <cellStyle name="Normal 4 3 4 2 4 3" xfId="1647" xr:uid="{00000000-0005-0000-0000-0000B96C0000}"/>
    <cellStyle name="Normal 4 3 4 2 4 3 2" xfId="2644" xr:uid="{00000000-0005-0000-0000-0000BA6C0000}"/>
    <cellStyle name="Normal 4 3 4 2 4 3 2 2" xfId="7061" xr:uid="{00000000-0005-0000-0000-0000BB6C0000}"/>
    <cellStyle name="Normal 4 3 4 2 4 3 2 2 2" xfId="13094" xr:uid="{00000000-0005-0000-0000-0000BC6C0000}"/>
    <cellStyle name="Normal 4 3 4 2 4 3 2 2 2 2" xfId="44379" xr:uid="{00000000-0005-0000-0000-0000BD6C0000}"/>
    <cellStyle name="Normal 4 3 4 2 4 3 2 2 2 3" xfId="30969" xr:uid="{00000000-0005-0000-0000-0000BE6C0000}"/>
    <cellStyle name="Normal 4 3 4 2 4 3 2 2 3" xfId="38407" xr:uid="{00000000-0005-0000-0000-0000BF6C0000}"/>
    <cellStyle name="Normal 4 3 4 2 4 3 2 2 4" xfId="24997" xr:uid="{00000000-0005-0000-0000-0000C06C0000}"/>
    <cellStyle name="Normal 4 3 4 2 4 3 2 3" xfId="10047" xr:uid="{00000000-0005-0000-0000-0000C16C0000}"/>
    <cellStyle name="Normal 4 3 4 2 4 3 2 3 2" xfId="41393" xr:uid="{00000000-0005-0000-0000-0000C26C0000}"/>
    <cellStyle name="Normal 4 3 4 2 4 3 2 3 3" xfId="27983" xr:uid="{00000000-0005-0000-0000-0000C36C0000}"/>
    <cellStyle name="Normal 4 3 4 2 4 3 2 4" xfId="20581" xr:uid="{00000000-0005-0000-0000-0000C46C0000}"/>
    <cellStyle name="Normal 4 3 4 2 4 3 2 5" xfId="35423" xr:uid="{00000000-0005-0000-0000-0000C56C0000}"/>
    <cellStyle name="Normal 4 3 4 2 4 3 2 6" xfId="17595" xr:uid="{00000000-0005-0000-0000-0000C66C0000}"/>
    <cellStyle name="Normal 4 3 4 2 4 3 3" xfId="6065" xr:uid="{00000000-0005-0000-0000-0000C76C0000}"/>
    <cellStyle name="Normal 4 3 4 2 4 3 3 2" xfId="12098" xr:uid="{00000000-0005-0000-0000-0000C86C0000}"/>
    <cellStyle name="Normal 4 3 4 2 4 3 3 2 2" xfId="43383" xr:uid="{00000000-0005-0000-0000-0000C96C0000}"/>
    <cellStyle name="Normal 4 3 4 2 4 3 3 2 3" xfId="29973" xr:uid="{00000000-0005-0000-0000-0000CA6C0000}"/>
    <cellStyle name="Normal 4 3 4 2 4 3 3 3" xfId="24001" xr:uid="{00000000-0005-0000-0000-0000CB6C0000}"/>
    <cellStyle name="Normal 4 3 4 2 4 3 3 4" xfId="34427" xr:uid="{00000000-0005-0000-0000-0000CC6C0000}"/>
    <cellStyle name="Normal 4 3 4 2 4 3 3 5" xfId="16599" xr:uid="{00000000-0005-0000-0000-0000CD6C0000}"/>
    <cellStyle name="Normal 4 3 4 2 4 3 4" xfId="4074" xr:uid="{00000000-0005-0000-0000-0000CE6C0000}"/>
    <cellStyle name="Normal 4 3 4 2 4 3 4 2" xfId="36853" xr:uid="{00000000-0005-0000-0000-0000CF6C0000}"/>
    <cellStyle name="Normal 4 3 4 2 4 3 4 3" xfId="22011" xr:uid="{00000000-0005-0000-0000-0000D06C0000}"/>
    <cellStyle name="Normal 4 3 4 2 4 3 5" xfId="9051" xr:uid="{00000000-0005-0000-0000-0000D16C0000}"/>
    <cellStyle name="Normal 4 3 4 2 4 3 5 2" xfId="40397" xr:uid="{00000000-0005-0000-0000-0000D26C0000}"/>
    <cellStyle name="Normal 4 3 4 2 4 3 5 3" xfId="26987" xr:uid="{00000000-0005-0000-0000-0000D36C0000}"/>
    <cellStyle name="Normal 4 3 4 2 4 3 6" xfId="19585" xr:uid="{00000000-0005-0000-0000-0000D46C0000}"/>
    <cellStyle name="Normal 4 3 4 2 4 3 7" xfId="32437" xr:uid="{00000000-0005-0000-0000-0000D56C0000}"/>
    <cellStyle name="Normal 4 3 4 2 4 3 8" xfId="14609" xr:uid="{00000000-0005-0000-0000-0000D66C0000}"/>
    <cellStyle name="Normal 4 3 4 2 4 4" xfId="2082" xr:uid="{00000000-0005-0000-0000-0000D76C0000}"/>
    <cellStyle name="Normal 4 3 4 2 4 4 2" xfId="6500" xr:uid="{00000000-0005-0000-0000-0000D86C0000}"/>
    <cellStyle name="Normal 4 3 4 2 4 4 2 2" xfId="12533" xr:uid="{00000000-0005-0000-0000-0000D96C0000}"/>
    <cellStyle name="Normal 4 3 4 2 4 4 2 2 2" xfId="43818" xr:uid="{00000000-0005-0000-0000-0000DA6C0000}"/>
    <cellStyle name="Normal 4 3 4 2 4 4 2 2 3" xfId="30408" xr:uid="{00000000-0005-0000-0000-0000DB6C0000}"/>
    <cellStyle name="Normal 4 3 4 2 4 4 2 3" xfId="37846" xr:uid="{00000000-0005-0000-0000-0000DC6C0000}"/>
    <cellStyle name="Normal 4 3 4 2 4 4 2 4" xfId="24436" xr:uid="{00000000-0005-0000-0000-0000DD6C0000}"/>
    <cellStyle name="Normal 4 3 4 2 4 4 3" xfId="9486" xr:uid="{00000000-0005-0000-0000-0000DE6C0000}"/>
    <cellStyle name="Normal 4 3 4 2 4 4 3 2" xfId="40832" xr:uid="{00000000-0005-0000-0000-0000DF6C0000}"/>
    <cellStyle name="Normal 4 3 4 2 4 4 3 3" xfId="27422" xr:uid="{00000000-0005-0000-0000-0000E06C0000}"/>
    <cellStyle name="Normal 4 3 4 2 4 4 4" xfId="20020" xr:uid="{00000000-0005-0000-0000-0000E16C0000}"/>
    <cellStyle name="Normal 4 3 4 2 4 4 5" xfId="34862" xr:uid="{00000000-0005-0000-0000-0000E26C0000}"/>
    <cellStyle name="Normal 4 3 4 2 4 4 6" xfId="17034" xr:uid="{00000000-0005-0000-0000-0000E36C0000}"/>
    <cellStyle name="Normal 4 3 4 2 4 5" xfId="5069" xr:uid="{00000000-0005-0000-0000-0000E46C0000}"/>
    <cellStyle name="Normal 4 3 4 2 4 5 2" xfId="11104" xr:uid="{00000000-0005-0000-0000-0000E56C0000}"/>
    <cellStyle name="Normal 4 3 4 2 4 5 2 2" xfId="42389" xr:uid="{00000000-0005-0000-0000-0000E66C0000}"/>
    <cellStyle name="Normal 4 3 4 2 4 5 2 3" xfId="28979" xr:uid="{00000000-0005-0000-0000-0000E76C0000}"/>
    <cellStyle name="Normal 4 3 4 2 4 5 3" xfId="23006" xr:uid="{00000000-0005-0000-0000-0000E86C0000}"/>
    <cellStyle name="Normal 4 3 4 2 4 5 4" xfId="33432" xr:uid="{00000000-0005-0000-0000-0000E96C0000}"/>
    <cellStyle name="Normal 4 3 4 2 4 5 5" xfId="15604" xr:uid="{00000000-0005-0000-0000-0000EA6C0000}"/>
    <cellStyle name="Normal 4 3 4 2 4 6" xfId="3513" xr:uid="{00000000-0005-0000-0000-0000EB6C0000}"/>
    <cellStyle name="Normal 4 3 4 2 4 6 2" xfId="36292" xr:uid="{00000000-0005-0000-0000-0000EC6C0000}"/>
    <cellStyle name="Normal 4 3 4 2 4 6 3" xfId="21450" xr:uid="{00000000-0005-0000-0000-0000ED6C0000}"/>
    <cellStyle name="Normal 4 3 4 2 4 7" xfId="8056" xr:uid="{00000000-0005-0000-0000-0000EE6C0000}"/>
    <cellStyle name="Normal 4 3 4 2 4 7 2" xfId="39402" xr:uid="{00000000-0005-0000-0000-0000EF6C0000}"/>
    <cellStyle name="Normal 4 3 4 2 4 7 3" xfId="25992" xr:uid="{00000000-0005-0000-0000-0000F06C0000}"/>
    <cellStyle name="Normal 4 3 4 2 4 8" xfId="18590" xr:uid="{00000000-0005-0000-0000-0000F16C0000}"/>
    <cellStyle name="Normal 4 3 4 2 4 9" xfId="31876" xr:uid="{00000000-0005-0000-0000-0000F26C0000}"/>
    <cellStyle name="Normal 4 3 4 2 5" xfId="260" xr:uid="{00000000-0005-0000-0000-0000F36C0000}"/>
    <cellStyle name="Normal 4 3 4 2 5 2" xfId="1315" xr:uid="{00000000-0005-0000-0000-0000F46C0000}"/>
    <cellStyle name="Normal 4 3 4 2 5 2 2" xfId="5733" xr:uid="{00000000-0005-0000-0000-0000F56C0000}"/>
    <cellStyle name="Normal 4 3 4 2 5 2 2 2" xfId="11766" xr:uid="{00000000-0005-0000-0000-0000F66C0000}"/>
    <cellStyle name="Normal 4 3 4 2 5 2 2 2 2" xfId="43051" xr:uid="{00000000-0005-0000-0000-0000F76C0000}"/>
    <cellStyle name="Normal 4 3 4 2 5 2 2 2 3" xfId="29641" xr:uid="{00000000-0005-0000-0000-0000F86C0000}"/>
    <cellStyle name="Normal 4 3 4 2 5 2 2 3" xfId="37390" xr:uid="{00000000-0005-0000-0000-0000F96C0000}"/>
    <cellStyle name="Normal 4 3 4 2 5 2 2 4" xfId="23669" xr:uid="{00000000-0005-0000-0000-0000FA6C0000}"/>
    <cellStyle name="Normal 4 3 4 2 5 2 3" xfId="8719" xr:uid="{00000000-0005-0000-0000-0000FB6C0000}"/>
    <cellStyle name="Normal 4 3 4 2 5 2 3 2" xfId="40065" xr:uid="{00000000-0005-0000-0000-0000FC6C0000}"/>
    <cellStyle name="Normal 4 3 4 2 5 2 3 3" xfId="26655" xr:uid="{00000000-0005-0000-0000-0000FD6C0000}"/>
    <cellStyle name="Normal 4 3 4 2 5 2 4" xfId="19253" xr:uid="{00000000-0005-0000-0000-0000FE6C0000}"/>
    <cellStyle name="Normal 4 3 4 2 5 2 5" xfId="34095" xr:uid="{00000000-0005-0000-0000-0000FF6C0000}"/>
    <cellStyle name="Normal 4 3 4 2 5 2 6" xfId="16267" xr:uid="{00000000-0005-0000-0000-0000006D0000}"/>
    <cellStyle name="Normal 4 3 4 2 5 3" xfId="2312" xr:uid="{00000000-0005-0000-0000-0000016D0000}"/>
    <cellStyle name="Normal 4 3 4 2 5 3 2" xfId="6729" xr:uid="{00000000-0005-0000-0000-0000026D0000}"/>
    <cellStyle name="Normal 4 3 4 2 5 3 2 2" xfId="12762" xr:uid="{00000000-0005-0000-0000-0000036D0000}"/>
    <cellStyle name="Normal 4 3 4 2 5 3 2 2 2" xfId="44047" xr:uid="{00000000-0005-0000-0000-0000046D0000}"/>
    <cellStyle name="Normal 4 3 4 2 5 3 2 2 3" xfId="30637" xr:uid="{00000000-0005-0000-0000-0000056D0000}"/>
    <cellStyle name="Normal 4 3 4 2 5 3 2 3" xfId="38075" xr:uid="{00000000-0005-0000-0000-0000066D0000}"/>
    <cellStyle name="Normal 4 3 4 2 5 3 2 4" xfId="24665" xr:uid="{00000000-0005-0000-0000-0000076D0000}"/>
    <cellStyle name="Normal 4 3 4 2 5 3 3" xfId="9715" xr:uid="{00000000-0005-0000-0000-0000086D0000}"/>
    <cellStyle name="Normal 4 3 4 2 5 3 3 2" xfId="41061" xr:uid="{00000000-0005-0000-0000-0000096D0000}"/>
    <cellStyle name="Normal 4 3 4 2 5 3 3 3" xfId="27651" xr:uid="{00000000-0005-0000-0000-00000A6D0000}"/>
    <cellStyle name="Normal 4 3 4 2 5 3 4" xfId="20249" xr:uid="{00000000-0005-0000-0000-00000B6D0000}"/>
    <cellStyle name="Normal 4 3 4 2 5 3 5" xfId="35091" xr:uid="{00000000-0005-0000-0000-00000C6D0000}"/>
    <cellStyle name="Normal 4 3 4 2 5 3 6" xfId="17263" xr:uid="{00000000-0005-0000-0000-00000D6D0000}"/>
    <cellStyle name="Normal 4 3 4 2 5 4" xfId="4737" xr:uid="{00000000-0005-0000-0000-00000E6D0000}"/>
    <cellStyle name="Normal 4 3 4 2 5 4 2" xfId="10771" xr:uid="{00000000-0005-0000-0000-00000F6D0000}"/>
    <cellStyle name="Normal 4 3 4 2 5 4 2 2" xfId="42058" xr:uid="{00000000-0005-0000-0000-0000106D0000}"/>
    <cellStyle name="Normal 4 3 4 2 5 4 2 3" xfId="28648" xr:uid="{00000000-0005-0000-0000-0000116D0000}"/>
    <cellStyle name="Normal 4 3 4 2 5 4 3" xfId="22674" xr:uid="{00000000-0005-0000-0000-0000126D0000}"/>
    <cellStyle name="Normal 4 3 4 2 5 4 4" xfId="33100" xr:uid="{00000000-0005-0000-0000-0000136D0000}"/>
    <cellStyle name="Normal 4 3 4 2 5 4 5" xfId="15272" xr:uid="{00000000-0005-0000-0000-0000146D0000}"/>
    <cellStyle name="Normal 4 3 4 2 5 5" xfId="3742" xr:uid="{00000000-0005-0000-0000-0000156D0000}"/>
    <cellStyle name="Normal 4 3 4 2 5 5 2" xfId="36521" xr:uid="{00000000-0005-0000-0000-0000166D0000}"/>
    <cellStyle name="Normal 4 3 4 2 5 5 3" xfId="21679" xr:uid="{00000000-0005-0000-0000-0000176D0000}"/>
    <cellStyle name="Normal 4 3 4 2 5 6" xfId="7724" xr:uid="{00000000-0005-0000-0000-0000186D0000}"/>
    <cellStyle name="Normal 4 3 4 2 5 6 2" xfId="39070" xr:uid="{00000000-0005-0000-0000-0000196D0000}"/>
    <cellStyle name="Normal 4 3 4 2 5 6 3" xfId="25660" xr:uid="{00000000-0005-0000-0000-00001A6D0000}"/>
    <cellStyle name="Normal 4 3 4 2 5 7" xfId="18258" xr:uid="{00000000-0005-0000-0000-00001B6D0000}"/>
    <cellStyle name="Normal 4 3 4 2 5 8" xfId="32105" xr:uid="{00000000-0005-0000-0000-00001C6D0000}"/>
    <cellStyle name="Normal 4 3 4 2 5 9" xfId="14277" xr:uid="{00000000-0005-0000-0000-00001D6D0000}"/>
    <cellStyle name="Normal 4 3 4 2 6" xfId="710" xr:uid="{00000000-0005-0000-0000-00001E6D0000}"/>
    <cellStyle name="Normal 4 3 4 2 6 2" xfId="2746" xr:uid="{00000000-0005-0000-0000-00001F6D0000}"/>
    <cellStyle name="Normal 4 3 4 2 6 2 2" xfId="7163" xr:uid="{00000000-0005-0000-0000-0000206D0000}"/>
    <cellStyle name="Normal 4 3 4 2 6 2 2 2" xfId="13196" xr:uid="{00000000-0005-0000-0000-0000216D0000}"/>
    <cellStyle name="Normal 4 3 4 2 6 2 2 2 2" xfId="44481" xr:uid="{00000000-0005-0000-0000-0000226D0000}"/>
    <cellStyle name="Normal 4 3 4 2 6 2 2 2 3" xfId="31071" xr:uid="{00000000-0005-0000-0000-0000236D0000}"/>
    <cellStyle name="Normal 4 3 4 2 6 2 2 3" xfId="38509" xr:uid="{00000000-0005-0000-0000-0000246D0000}"/>
    <cellStyle name="Normal 4 3 4 2 6 2 2 4" xfId="25099" xr:uid="{00000000-0005-0000-0000-0000256D0000}"/>
    <cellStyle name="Normal 4 3 4 2 6 2 3" xfId="10149" xr:uid="{00000000-0005-0000-0000-0000266D0000}"/>
    <cellStyle name="Normal 4 3 4 2 6 2 3 2" xfId="41495" xr:uid="{00000000-0005-0000-0000-0000276D0000}"/>
    <cellStyle name="Normal 4 3 4 2 6 2 3 3" xfId="28085" xr:uid="{00000000-0005-0000-0000-0000286D0000}"/>
    <cellStyle name="Normal 4 3 4 2 6 2 4" xfId="20683" xr:uid="{00000000-0005-0000-0000-0000296D0000}"/>
    <cellStyle name="Normal 4 3 4 2 6 2 5" xfId="35525" xr:uid="{00000000-0005-0000-0000-00002A6D0000}"/>
    <cellStyle name="Normal 4 3 4 2 6 2 6" xfId="17697" xr:uid="{00000000-0005-0000-0000-00002B6D0000}"/>
    <cellStyle name="Normal 4 3 4 2 6 3" xfId="5171" xr:uid="{00000000-0005-0000-0000-00002C6D0000}"/>
    <cellStyle name="Normal 4 3 4 2 6 3 2" xfId="11206" xr:uid="{00000000-0005-0000-0000-00002D6D0000}"/>
    <cellStyle name="Normal 4 3 4 2 6 3 2 2" xfId="42491" xr:uid="{00000000-0005-0000-0000-00002E6D0000}"/>
    <cellStyle name="Normal 4 3 4 2 6 3 2 3" xfId="29081" xr:uid="{00000000-0005-0000-0000-00002F6D0000}"/>
    <cellStyle name="Normal 4 3 4 2 6 3 3" xfId="23108" xr:uid="{00000000-0005-0000-0000-0000306D0000}"/>
    <cellStyle name="Normal 4 3 4 2 6 3 4" xfId="33534" xr:uid="{00000000-0005-0000-0000-0000316D0000}"/>
    <cellStyle name="Normal 4 3 4 2 6 3 5" xfId="15706" xr:uid="{00000000-0005-0000-0000-0000326D0000}"/>
    <cellStyle name="Normal 4 3 4 2 6 4" xfId="4176" xr:uid="{00000000-0005-0000-0000-0000336D0000}"/>
    <cellStyle name="Normal 4 3 4 2 6 4 2" xfId="36955" xr:uid="{00000000-0005-0000-0000-0000346D0000}"/>
    <cellStyle name="Normal 4 3 4 2 6 4 3" xfId="22113" xr:uid="{00000000-0005-0000-0000-0000356D0000}"/>
    <cellStyle name="Normal 4 3 4 2 6 5" xfId="8158" xr:uid="{00000000-0005-0000-0000-0000366D0000}"/>
    <cellStyle name="Normal 4 3 4 2 6 5 2" xfId="39504" xr:uid="{00000000-0005-0000-0000-0000376D0000}"/>
    <cellStyle name="Normal 4 3 4 2 6 5 3" xfId="26094" xr:uid="{00000000-0005-0000-0000-0000386D0000}"/>
    <cellStyle name="Normal 4 3 4 2 6 6" xfId="18692" xr:uid="{00000000-0005-0000-0000-0000396D0000}"/>
    <cellStyle name="Normal 4 3 4 2 6 7" xfId="32539" xr:uid="{00000000-0005-0000-0000-00003A6D0000}"/>
    <cellStyle name="Normal 4 3 4 2 6 8" xfId="14711" xr:uid="{00000000-0005-0000-0000-00003B6D0000}"/>
    <cellStyle name="Normal 4 3 4 2 7" xfId="1213" xr:uid="{00000000-0005-0000-0000-00003C6D0000}"/>
    <cellStyle name="Normal 4 3 4 2 7 2" xfId="2210" xr:uid="{00000000-0005-0000-0000-00003D6D0000}"/>
    <cellStyle name="Normal 4 3 4 2 7 2 2" xfId="6627" xr:uid="{00000000-0005-0000-0000-00003E6D0000}"/>
    <cellStyle name="Normal 4 3 4 2 7 2 2 2" xfId="12660" xr:uid="{00000000-0005-0000-0000-00003F6D0000}"/>
    <cellStyle name="Normal 4 3 4 2 7 2 2 2 2" xfId="43945" xr:uid="{00000000-0005-0000-0000-0000406D0000}"/>
    <cellStyle name="Normal 4 3 4 2 7 2 2 2 3" xfId="30535" xr:uid="{00000000-0005-0000-0000-0000416D0000}"/>
    <cellStyle name="Normal 4 3 4 2 7 2 2 3" xfId="37973" xr:uid="{00000000-0005-0000-0000-0000426D0000}"/>
    <cellStyle name="Normal 4 3 4 2 7 2 2 4" xfId="24563" xr:uid="{00000000-0005-0000-0000-0000436D0000}"/>
    <cellStyle name="Normal 4 3 4 2 7 2 3" xfId="9613" xr:uid="{00000000-0005-0000-0000-0000446D0000}"/>
    <cellStyle name="Normal 4 3 4 2 7 2 3 2" xfId="40959" xr:uid="{00000000-0005-0000-0000-0000456D0000}"/>
    <cellStyle name="Normal 4 3 4 2 7 2 3 3" xfId="27549" xr:uid="{00000000-0005-0000-0000-0000466D0000}"/>
    <cellStyle name="Normal 4 3 4 2 7 2 4" xfId="20147" xr:uid="{00000000-0005-0000-0000-0000476D0000}"/>
    <cellStyle name="Normal 4 3 4 2 7 2 5" xfId="34989" xr:uid="{00000000-0005-0000-0000-0000486D0000}"/>
    <cellStyle name="Normal 4 3 4 2 7 2 6" xfId="17161" xr:uid="{00000000-0005-0000-0000-0000496D0000}"/>
    <cellStyle name="Normal 4 3 4 2 7 3" xfId="5631" xr:uid="{00000000-0005-0000-0000-00004A6D0000}"/>
    <cellStyle name="Normal 4 3 4 2 7 3 2" xfId="11664" xr:uid="{00000000-0005-0000-0000-00004B6D0000}"/>
    <cellStyle name="Normal 4 3 4 2 7 3 2 2" xfId="42949" xr:uid="{00000000-0005-0000-0000-00004C6D0000}"/>
    <cellStyle name="Normal 4 3 4 2 7 3 2 3" xfId="29539" xr:uid="{00000000-0005-0000-0000-00004D6D0000}"/>
    <cellStyle name="Normal 4 3 4 2 7 3 3" xfId="23567" xr:uid="{00000000-0005-0000-0000-00004E6D0000}"/>
    <cellStyle name="Normal 4 3 4 2 7 3 4" xfId="33993" xr:uid="{00000000-0005-0000-0000-00004F6D0000}"/>
    <cellStyle name="Normal 4 3 4 2 7 3 5" xfId="16165" xr:uid="{00000000-0005-0000-0000-0000506D0000}"/>
    <cellStyle name="Normal 4 3 4 2 7 4" xfId="3640" xr:uid="{00000000-0005-0000-0000-0000516D0000}"/>
    <cellStyle name="Normal 4 3 4 2 7 4 2" xfId="36419" xr:uid="{00000000-0005-0000-0000-0000526D0000}"/>
    <cellStyle name="Normal 4 3 4 2 7 4 3" xfId="21577" xr:uid="{00000000-0005-0000-0000-0000536D0000}"/>
    <cellStyle name="Normal 4 3 4 2 7 5" xfId="8617" xr:uid="{00000000-0005-0000-0000-0000546D0000}"/>
    <cellStyle name="Normal 4 3 4 2 7 5 2" xfId="39963" xr:uid="{00000000-0005-0000-0000-0000556D0000}"/>
    <cellStyle name="Normal 4 3 4 2 7 5 3" xfId="26553" xr:uid="{00000000-0005-0000-0000-0000566D0000}"/>
    <cellStyle name="Normal 4 3 4 2 7 6" xfId="19151" xr:uid="{00000000-0005-0000-0000-0000576D0000}"/>
    <cellStyle name="Normal 4 3 4 2 7 7" xfId="32003" xr:uid="{00000000-0005-0000-0000-0000586D0000}"/>
    <cellStyle name="Normal 4 3 4 2 7 8" xfId="14175" xr:uid="{00000000-0005-0000-0000-0000596D0000}"/>
    <cellStyle name="Normal 4 3 4 2 8" xfId="1750" xr:uid="{00000000-0005-0000-0000-00005A6D0000}"/>
    <cellStyle name="Normal 4 3 4 2 8 2" xfId="6168" xr:uid="{00000000-0005-0000-0000-00005B6D0000}"/>
    <cellStyle name="Normal 4 3 4 2 8 2 2" xfId="12201" xr:uid="{00000000-0005-0000-0000-00005C6D0000}"/>
    <cellStyle name="Normal 4 3 4 2 8 2 2 2" xfId="43486" xr:uid="{00000000-0005-0000-0000-00005D6D0000}"/>
    <cellStyle name="Normal 4 3 4 2 8 2 2 3" xfId="30076" xr:uid="{00000000-0005-0000-0000-00005E6D0000}"/>
    <cellStyle name="Normal 4 3 4 2 8 2 3" xfId="37514" xr:uid="{00000000-0005-0000-0000-00005F6D0000}"/>
    <cellStyle name="Normal 4 3 4 2 8 2 4" xfId="24104" xr:uid="{00000000-0005-0000-0000-0000606D0000}"/>
    <cellStyle name="Normal 4 3 4 2 8 3" xfId="9154" xr:uid="{00000000-0005-0000-0000-0000616D0000}"/>
    <cellStyle name="Normal 4 3 4 2 8 3 2" xfId="40500" xr:uid="{00000000-0005-0000-0000-0000626D0000}"/>
    <cellStyle name="Normal 4 3 4 2 8 3 3" xfId="27090" xr:uid="{00000000-0005-0000-0000-0000636D0000}"/>
    <cellStyle name="Normal 4 3 4 2 8 4" xfId="19688" xr:uid="{00000000-0005-0000-0000-0000646D0000}"/>
    <cellStyle name="Normal 4 3 4 2 8 5" xfId="34530" xr:uid="{00000000-0005-0000-0000-0000656D0000}"/>
    <cellStyle name="Normal 4 3 4 2 8 6" xfId="16702" xr:uid="{00000000-0005-0000-0000-0000666D0000}"/>
    <cellStyle name="Normal 4 3 4 2 9" xfId="4635" xr:uid="{00000000-0005-0000-0000-0000676D0000}"/>
    <cellStyle name="Normal 4 3 4 2 9 2" xfId="10669" xr:uid="{00000000-0005-0000-0000-0000686D0000}"/>
    <cellStyle name="Normal 4 3 4 2 9 2 2" xfId="41956" xr:uid="{00000000-0005-0000-0000-0000696D0000}"/>
    <cellStyle name="Normal 4 3 4 2 9 2 3" xfId="28546" xr:uid="{00000000-0005-0000-0000-00006A6D0000}"/>
    <cellStyle name="Normal 4 3 4 2 9 3" xfId="22572" xr:uid="{00000000-0005-0000-0000-00006B6D0000}"/>
    <cellStyle name="Normal 4 3 4 2 9 4" xfId="32998" xr:uid="{00000000-0005-0000-0000-00006C6D0000}"/>
    <cellStyle name="Normal 4 3 4 2 9 5" xfId="15170" xr:uid="{00000000-0005-0000-0000-00006D6D0000}"/>
    <cellStyle name="Normal 4 3 4 3" xfId="182" xr:uid="{00000000-0005-0000-0000-00006E6D0000}"/>
    <cellStyle name="Normal 4 3 4 3 10" xfId="3205" xr:uid="{00000000-0005-0000-0000-00006F6D0000}"/>
    <cellStyle name="Normal 4 3 4 3 10 2" xfId="35984" xr:uid="{00000000-0005-0000-0000-0000706D0000}"/>
    <cellStyle name="Normal 4 3 4 3 10 3" xfId="21142" xr:uid="{00000000-0005-0000-0000-0000716D0000}"/>
    <cellStyle name="Normal 4 3 4 3 11" xfId="7646" xr:uid="{00000000-0005-0000-0000-0000726D0000}"/>
    <cellStyle name="Normal 4 3 4 3 11 2" xfId="38992" xr:uid="{00000000-0005-0000-0000-0000736D0000}"/>
    <cellStyle name="Normal 4 3 4 3 11 3" xfId="25582" xr:uid="{00000000-0005-0000-0000-0000746D0000}"/>
    <cellStyle name="Normal 4 3 4 3 12" xfId="18180" xr:uid="{00000000-0005-0000-0000-0000756D0000}"/>
    <cellStyle name="Normal 4 3 4 3 13" xfId="31568" xr:uid="{00000000-0005-0000-0000-0000766D0000}"/>
    <cellStyle name="Normal 4 3 4 3 14" xfId="13740" xr:uid="{00000000-0005-0000-0000-0000776D0000}"/>
    <cellStyle name="Normal 4 3 4 3 2" xfId="404" xr:uid="{00000000-0005-0000-0000-0000786D0000}"/>
    <cellStyle name="Normal 4 3 4 3 2 10" xfId="13844" xr:uid="{00000000-0005-0000-0000-0000796D0000}"/>
    <cellStyle name="Normal 4 3 4 3 2 2" xfId="838" xr:uid="{00000000-0005-0000-0000-00007A6D0000}"/>
    <cellStyle name="Normal 4 3 4 3 2 2 2" xfId="2874" xr:uid="{00000000-0005-0000-0000-00007B6D0000}"/>
    <cellStyle name="Normal 4 3 4 3 2 2 2 2" xfId="7291" xr:uid="{00000000-0005-0000-0000-00007C6D0000}"/>
    <cellStyle name="Normal 4 3 4 3 2 2 2 2 2" xfId="13324" xr:uid="{00000000-0005-0000-0000-00007D6D0000}"/>
    <cellStyle name="Normal 4 3 4 3 2 2 2 2 2 2" xfId="44609" xr:uid="{00000000-0005-0000-0000-00007E6D0000}"/>
    <cellStyle name="Normal 4 3 4 3 2 2 2 2 2 3" xfId="31199" xr:uid="{00000000-0005-0000-0000-00007F6D0000}"/>
    <cellStyle name="Normal 4 3 4 3 2 2 2 2 3" xfId="38637" xr:uid="{00000000-0005-0000-0000-0000806D0000}"/>
    <cellStyle name="Normal 4 3 4 3 2 2 2 2 4" xfId="25227" xr:uid="{00000000-0005-0000-0000-0000816D0000}"/>
    <cellStyle name="Normal 4 3 4 3 2 2 2 3" xfId="10277" xr:uid="{00000000-0005-0000-0000-0000826D0000}"/>
    <cellStyle name="Normal 4 3 4 3 2 2 2 3 2" xfId="41623" xr:uid="{00000000-0005-0000-0000-0000836D0000}"/>
    <cellStyle name="Normal 4 3 4 3 2 2 2 3 3" xfId="28213" xr:uid="{00000000-0005-0000-0000-0000846D0000}"/>
    <cellStyle name="Normal 4 3 4 3 2 2 2 4" xfId="20811" xr:uid="{00000000-0005-0000-0000-0000856D0000}"/>
    <cellStyle name="Normal 4 3 4 3 2 2 2 5" xfId="35653" xr:uid="{00000000-0005-0000-0000-0000866D0000}"/>
    <cellStyle name="Normal 4 3 4 3 2 2 2 6" xfId="17825" xr:uid="{00000000-0005-0000-0000-0000876D0000}"/>
    <cellStyle name="Normal 4 3 4 3 2 2 3" xfId="5299" xr:uid="{00000000-0005-0000-0000-0000886D0000}"/>
    <cellStyle name="Normal 4 3 4 3 2 2 3 2" xfId="11333" xr:uid="{00000000-0005-0000-0000-0000896D0000}"/>
    <cellStyle name="Normal 4 3 4 3 2 2 3 2 2" xfId="42618" xr:uid="{00000000-0005-0000-0000-00008A6D0000}"/>
    <cellStyle name="Normal 4 3 4 3 2 2 3 2 3" xfId="29208" xr:uid="{00000000-0005-0000-0000-00008B6D0000}"/>
    <cellStyle name="Normal 4 3 4 3 2 2 3 3" xfId="23236" xr:uid="{00000000-0005-0000-0000-00008C6D0000}"/>
    <cellStyle name="Normal 4 3 4 3 2 2 3 4" xfId="33662" xr:uid="{00000000-0005-0000-0000-00008D6D0000}"/>
    <cellStyle name="Normal 4 3 4 3 2 2 3 5" xfId="15834" xr:uid="{00000000-0005-0000-0000-00008E6D0000}"/>
    <cellStyle name="Normal 4 3 4 3 2 2 4" xfId="4304" xr:uid="{00000000-0005-0000-0000-00008F6D0000}"/>
    <cellStyle name="Normal 4 3 4 3 2 2 4 2" xfId="37083" xr:uid="{00000000-0005-0000-0000-0000906D0000}"/>
    <cellStyle name="Normal 4 3 4 3 2 2 4 3" xfId="22241" xr:uid="{00000000-0005-0000-0000-0000916D0000}"/>
    <cellStyle name="Normal 4 3 4 3 2 2 5" xfId="8286" xr:uid="{00000000-0005-0000-0000-0000926D0000}"/>
    <cellStyle name="Normal 4 3 4 3 2 2 5 2" xfId="39632" xr:uid="{00000000-0005-0000-0000-0000936D0000}"/>
    <cellStyle name="Normal 4 3 4 3 2 2 5 3" xfId="26222" xr:uid="{00000000-0005-0000-0000-0000946D0000}"/>
    <cellStyle name="Normal 4 3 4 3 2 2 6" xfId="18820" xr:uid="{00000000-0005-0000-0000-0000956D0000}"/>
    <cellStyle name="Normal 4 3 4 3 2 2 7" xfId="32667" xr:uid="{00000000-0005-0000-0000-0000966D0000}"/>
    <cellStyle name="Normal 4 3 4 3 2 2 8" xfId="14839" xr:uid="{00000000-0005-0000-0000-0000976D0000}"/>
    <cellStyle name="Normal 4 3 4 3 2 3" xfId="1443" xr:uid="{00000000-0005-0000-0000-0000986D0000}"/>
    <cellStyle name="Normal 4 3 4 3 2 3 2" xfId="2440" xr:uid="{00000000-0005-0000-0000-0000996D0000}"/>
    <cellStyle name="Normal 4 3 4 3 2 3 2 2" xfId="6857" xr:uid="{00000000-0005-0000-0000-00009A6D0000}"/>
    <cellStyle name="Normal 4 3 4 3 2 3 2 2 2" xfId="12890" xr:uid="{00000000-0005-0000-0000-00009B6D0000}"/>
    <cellStyle name="Normal 4 3 4 3 2 3 2 2 2 2" xfId="44175" xr:uid="{00000000-0005-0000-0000-00009C6D0000}"/>
    <cellStyle name="Normal 4 3 4 3 2 3 2 2 2 3" xfId="30765" xr:uid="{00000000-0005-0000-0000-00009D6D0000}"/>
    <cellStyle name="Normal 4 3 4 3 2 3 2 2 3" xfId="38203" xr:uid="{00000000-0005-0000-0000-00009E6D0000}"/>
    <cellStyle name="Normal 4 3 4 3 2 3 2 2 4" xfId="24793" xr:uid="{00000000-0005-0000-0000-00009F6D0000}"/>
    <cellStyle name="Normal 4 3 4 3 2 3 2 3" xfId="9843" xr:uid="{00000000-0005-0000-0000-0000A06D0000}"/>
    <cellStyle name="Normal 4 3 4 3 2 3 2 3 2" xfId="41189" xr:uid="{00000000-0005-0000-0000-0000A16D0000}"/>
    <cellStyle name="Normal 4 3 4 3 2 3 2 3 3" xfId="27779" xr:uid="{00000000-0005-0000-0000-0000A26D0000}"/>
    <cellStyle name="Normal 4 3 4 3 2 3 2 4" xfId="20377" xr:uid="{00000000-0005-0000-0000-0000A36D0000}"/>
    <cellStyle name="Normal 4 3 4 3 2 3 2 5" xfId="35219" xr:uid="{00000000-0005-0000-0000-0000A46D0000}"/>
    <cellStyle name="Normal 4 3 4 3 2 3 2 6" xfId="17391" xr:uid="{00000000-0005-0000-0000-0000A56D0000}"/>
    <cellStyle name="Normal 4 3 4 3 2 3 3" xfId="5861" xr:uid="{00000000-0005-0000-0000-0000A66D0000}"/>
    <cellStyle name="Normal 4 3 4 3 2 3 3 2" xfId="11894" xr:uid="{00000000-0005-0000-0000-0000A76D0000}"/>
    <cellStyle name="Normal 4 3 4 3 2 3 3 2 2" xfId="43179" xr:uid="{00000000-0005-0000-0000-0000A86D0000}"/>
    <cellStyle name="Normal 4 3 4 3 2 3 3 2 3" xfId="29769" xr:uid="{00000000-0005-0000-0000-0000A96D0000}"/>
    <cellStyle name="Normal 4 3 4 3 2 3 3 3" xfId="23797" xr:uid="{00000000-0005-0000-0000-0000AA6D0000}"/>
    <cellStyle name="Normal 4 3 4 3 2 3 3 4" xfId="34223" xr:uid="{00000000-0005-0000-0000-0000AB6D0000}"/>
    <cellStyle name="Normal 4 3 4 3 2 3 3 5" xfId="16395" xr:uid="{00000000-0005-0000-0000-0000AC6D0000}"/>
    <cellStyle name="Normal 4 3 4 3 2 3 4" xfId="3870" xr:uid="{00000000-0005-0000-0000-0000AD6D0000}"/>
    <cellStyle name="Normal 4 3 4 3 2 3 4 2" xfId="36649" xr:uid="{00000000-0005-0000-0000-0000AE6D0000}"/>
    <cellStyle name="Normal 4 3 4 3 2 3 4 3" xfId="21807" xr:uid="{00000000-0005-0000-0000-0000AF6D0000}"/>
    <cellStyle name="Normal 4 3 4 3 2 3 5" xfId="8847" xr:uid="{00000000-0005-0000-0000-0000B06D0000}"/>
    <cellStyle name="Normal 4 3 4 3 2 3 5 2" xfId="40193" xr:uid="{00000000-0005-0000-0000-0000B16D0000}"/>
    <cellStyle name="Normal 4 3 4 3 2 3 5 3" xfId="26783" xr:uid="{00000000-0005-0000-0000-0000B26D0000}"/>
    <cellStyle name="Normal 4 3 4 3 2 3 6" xfId="19381" xr:uid="{00000000-0005-0000-0000-0000B36D0000}"/>
    <cellStyle name="Normal 4 3 4 3 2 3 7" xfId="32233" xr:uid="{00000000-0005-0000-0000-0000B46D0000}"/>
    <cellStyle name="Normal 4 3 4 3 2 3 8" xfId="14405" xr:uid="{00000000-0005-0000-0000-0000B56D0000}"/>
    <cellStyle name="Normal 4 3 4 3 2 4" xfId="1878" xr:uid="{00000000-0005-0000-0000-0000B66D0000}"/>
    <cellStyle name="Normal 4 3 4 3 2 4 2" xfId="6296" xr:uid="{00000000-0005-0000-0000-0000B76D0000}"/>
    <cellStyle name="Normal 4 3 4 3 2 4 2 2" xfId="12329" xr:uid="{00000000-0005-0000-0000-0000B86D0000}"/>
    <cellStyle name="Normal 4 3 4 3 2 4 2 2 2" xfId="43614" xr:uid="{00000000-0005-0000-0000-0000B96D0000}"/>
    <cellStyle name="Normal 4 3 4 3 2 4 2 2 3" xfId="30204" xr:uid="{00000000-0005-0000-0000-0000BA6D0000}"/>
    <cellStyle name="Normal 4 3 4 3 2 4 2 3" xfId="37642" xr:uid="{00000000-0005-0000-0000-0000BB6D0000}"/>
    <cellStyle name="Normal 4 3 4 3 2 4 2 4" xfId="24232" xr:uid="{00000000-0005-0000-0000-0000BC6D0000}"/>
    <cellStyle name="Normal 4 3 4 3 2 4 3" xfId="9282" xr:uid="{00000000-0005-0000-0000-0000BD6D0000}"/>
    <cellStyle name="Normal 4 3 4 3 2 4 3 2" xfId="40628" xr:uid="{00000000-0005-0000-0000-0000BE6D0000}"/>
    <cellStyle name="Normal 4 3 4 3 2 4 3 3" xfId="27218" xr:uid="{00000000-0005-0000-0000-0000BF6D0000}"/>
    <cellStyle name="Normal 4 3 4 3 2 4 4" xfId="19816" xr:uid="{00000000-0005-0000-0000-0000C06D0000}"/>
    <cellStyle name="Normal 4 3 4 3 2 4 5" xfId="34658" xr:uid="{00000000-0005-0000-0000-0000C16D0000}"/>
    <cellStyle name="Normal 4 3 4 3 2 4 6" xfId="16830" xr:uid="{00000000-0005-0000-0000-0000C26D0000}"/>
    <cellStyle name="Normal 4 3 4 3 2 5" xfId="4865" xr:uid="{00000000-0005-0000-0000-0000C36D0000}"/>
    <cellStyle name="Normal 4 3 4 3 2 5 2" xfId="10900" xr:uid="{00000000-0005-0000-0000-0000C46D0000}"/>
    <cellStyle name="Normal 4 3 4 3 2 5 2 2" xfId="42185" xr:uid="{00000000-0005-0000-0000-0000C56D0000}"/>
    <cellStyle name="Normal 4 3 4 3 2 5 2 3" xfId="28775" xr:uid="{00000000-0005-0000-0000-0000C66D0000}"/>
    <cellStyle name="Normal 4 3 4 3 2 5 3" xfId="22802" xr:uid="{00000000-0005-0000-0000-0000C76D0000}"/>
    <cellStyle name="Normal 4 3 4 3 2 5 4" xfId="33228" xr:uid="{00000000-0005-0000-0000-0000C86D0000}"/>
    <cellStyle name="Normal 4 3 4 3 2 5 5" xfId="15400" xr:uid="{00000000-0005-0000-0000-0000C96D0000}"/>
    <cellStyle name="Normal 4 3 4 3 2 6" xfId="3309" xr:uid="{00000000-0005-0000-0000-0000CA6D0000}"/>
    <cellStyle name="Normal 4 3 4 3 2 6 2" xfId="36088" xr:uid="{00000000-0005-0000-0000-0000CB6D0000}"/>
    <cellStyle name="Normal 4 3 4 3 2 6 3" xfId="21246" xr:uid="{00000000-0005-0000-0000-0000CC6D0000}"/>
    <cellStyle name="Normal 4 3 4 3 2 7" xfId="7852" xr:uid="{00000000-0005-0000-0000-0000CD6D0000}"/>
    <cellStyle name="Normal 4 3 4 3 2 7 2" xfId="39198" xr:uid="{00000000-0005-0000-0000-0000CE6D0000}"/>
    <cellStyle name="Normal 4 3 4 3 2 7 3" xfId="25788" xr:uid="{00000000-0005-0000-0000-0000CF6D0000}"/>
    <cellStyle name="Normal 4 3 4 3 2 8" xfId="18386" xr:uid="{00000000-0005-0000-0000-0000D06D0000}"/>
    <cellStyle name="Normal 4 3 4 3 2 9" xfId="31672" xr:uid="{00000000-0005-0000-0000-0000D16D0000}"/>
    <cellStyle name="Normal 4 3 4 3 3" xfId="506" xr:uid="{00000000-0005-0000-0000-0000D26D0000}"/>
    <cellStyle name="Normal 4 3 4 3 3 10" xfId="13946" xr:uid="{00000000-0005-0000-0000-0000D36D0000}"/>
    <cellStyle name="Normal 4 3 4 3 3 2" xfId="940" xr:uid="{00000000-0005-0000-0000-0000D46D0000}"/>
    <cellStyle name="Normal 4 3 4 3 3 2 2" xfId="2976" xr:uid="{00000000-0005-0000-0000-0000D56D0000}"/>
    <cellStyle name="Normal 4 3 4 3 3 2 2 2" xfId="7393" xr:uid="{00000000-0005-0000-0000-0000D66D0000}"/>
    <cellStyle name="Normal 4 3 4 3 3 2 2 2 2" xfId="13426" xr:uid="{00000000-0005-0000-0000-0000D76D0000}"/>
    <cellStyle name="Normal 4 3 4 3 3 2 2 2 2 2" xfId="44711" xr:uid="{00000000-0005-0000-0000-0000D86D0000}"/>
    <cellStyle name="Normal 4 3 4 3 3 2 2 2 2 3" xfId="31301" xr:uid="{00000000-0005-0000-0000-0000D96D0000}"/>
    <cellStyle name="Normal 4 3 4 3 3 2 2 2 3" xfId="38739" xr:uid="{00000000-0005-0000-0000-0000DA6D0000}"/>
    <cellStyle name="Normal 4 3 4 3 3 2 2 2 4" xfId="25329" xr:uid="{00000000-0005-0000-0000-0000DB6D0000}"/>
    <cellStyle name="Normal 4 3 4 3 3 2 2 3" xfId="10379" xr:uid="{00000000-0005-0000-0000-0000DC6D0000}"/>
    <cellStyle name="Normal 4 3 4 3 3 2 2 3 2" xfId="41725" xr:uid="{00000000-0005-0000-0000-0000DD6D0000}"/>
    <cellStyle name="Normal 4 3 4 3 3 2 2 3 3" xfId="28315" xr:uid="{00000000-0005-0000-0000-0000DE6D0000}"/>
    <cellStyle name="Normal 4 3 4 3 3 2 2 4" xfId="20913" xr:uid="{00000000-0005-0000-0000-0000DF6D0000}"/>
    <cellStyle name="Normal 4 3 4 3 3 2 2 5" xfId="35755" xr:uid="{00000000-0005-0000-0000-0000E06D0000}"/>
    <cellStyle name="Normal 4 3 4 3 3 2 2 6" xfId="17927" xr:uid="{00000000-0005-0000-0000-0000E16D0000}"/>
    <cellStyle name="Normal 4 3 4 3 3 2 3" xfId="5401" xr:uid="{00000000-0005-0000-0000-0000E26D0000}"/>
    <cellStyle name="Normal 4 3 4 3 3 2 3 2" xfId="11435" xr:uid="{00000000-0005-0000-0000-0000E36D0000}"/>
    <cellStyle name="Normal 4 3 4 3 3 2 3 2 2" xfId="42720" xr:uid="{00000000-0005-0000-0000-0000E46D0000}"/>
    <cellStyle name="Normal 4 3 4 3 3 2 3 2 3" xfId="29310" xr:uid="{00000000-0005-0000-0000-0000E56D0000}"/>
    <cellStyle name="Normal 4 3 4 3 3 2 3 3" xfId="23338" xr:uid="{00000000-0005-0000-0000-0000E66D0000}"/>
    <cellStyle name="Normal 4 3 4 3 3 2 3 4" xfId="33764" xr:uid="{00000000-0005-0000-0000-0000E76D0000}"/>
    <cellStyle name="Normal 4 3 4 3 3 2 3 5" xfId="15936" xr:uid="{00000000-0005-0000-0000-0000E86D0000}"/>
    <cellStyle name="Normal 4 3 4 3 3 2 4" xfId="4406" xr:uid="{00000000-0005-0000-0000-0000E96D0000}"/>
    <cellStyle name="Normal 4 3 4 3 3 2 4 2" xfId="37185" xr:uid="{00000000-0005-0000-0000-0000EA6D0000}"/>
    <cellStyle name="Normal 4 3 4 3 3 2 4 3" xfId="22343" xr:uid="{00000000-0005-0000-0000-0000EB6D0000}"/>
    <cellStyle name="Normal 4 3 4 3 3 2 5" xfId="8388" xr:uid="{00000000-0005-0000-0000-0000EC6D0000}"/>
    <cellStyle name="Normal 4 3 4 3 3 2 5 2" xfId="39734" xr:uid="{00000000-0005-0000-0000-0000ED6D0000}"/>
    <cellStyle name="Normal 4 3 4 3 3 2 5 3" xfId="26324" xr:uid="{00000000-0005-0000-0000-0000EE6D0000}"/>
    <cellStyle name="Normal 4 3 4 3 3 2 6" xfId="18922" xr:uid="{00000000-0005-0000-0000-0000EF6D0000}"/>
    <cellStyle name="Normal 4 3 4 3 3 2 7" xfId="32769" xr:uid="{00000000-0005-0000-0000-0000F06D0000}"/>
    <cellStyle name="Normal 4 3 4 3 3 2 8" xfId="14941" xr:uid="{00000000-0005-0000-0000-0000F16D0000}"/>
    <cellStyle name="Normal 4 3 4 3 3 3" xfId="1545" xr:uid="{00000000-0005-0000-0000-0000F26D0000}"/>
    <cellStyle name="Normal 4 3 4 3 3 3 2" xfId="2542" xr:uid="{00000000-0005-0000-0000-0000F36D0000}"/>
    <cellStyle name="Normal 4 3 4 3 3 3 2 2" xfId="6959" xr:uid="{00000000-0005-0000-0000-0000F46D0000}"/>
    <cellStyle name="Normal 4 3 4 3 3 3 2 2 2" xfId="12992" xr:uid="{00000000-0005-0000-0000-0000F56D0000}"/>
    <cellStyle name="Normal 4 3 4 3 3 3 2 2 2 2" xfId="44277" xr:uid="{00000000-0005-0000-0000-0000F66D0000}"/>
    <cellStyle name="Normal 4 3 4 3 3 3 2 2 2 3" xfId="30867" xr:uid="{00000000-0005-0000-0000-0000F76D0000}"/>
    <cellStyle name="Normal 4 3 4 3 3 3 2 2 3" xfId="38305" xr:uid="{00000000-0005-0000-0000-0000F86D0000}"/>
    <cellStyle name="Normal 4 3 4 3 3 3 2 2 4" xfId="24895" xr:uid="{00000000-0005-0000-0000-0000F96D0000}"/>
    <cellStyle name="Normal 4 3 4 3 3 3 2 3" xfId="9945" xr:uid="{00000000-0005-0000-0000-0000FA6D0000}"/>
    <cellStyle name="Normal 4 3 4 3 3 3 2 3 2" xfId="41291" xr:uid="{00000000-0005-0000-0000-0000FB6D0000}"/>
    <cellStyle name="Normal 4 3 4 3 3 3 2 3 3" xfId="27881" xr:uid="{00000000-0005-0000-0000-0000FC6D0000}"/>
    <cellStyle name="Normal 4 3 4 3 3 3 2 4" xfId="20479" xr:uid="{00000000-0005-0000-0000-0000FD6D0000}"/>
    <cellStyle name="Normal 4 3 4 3 3 3 2 5" xfId="35321" xr:uid="{00000000-0005-0000-0000-0000FE6D0000}"/>
    <cellStyle name="Normal 4 3 4 3 3 3 2 6" xfId="17493" xr:uid="{00000000-0005-0000-0000-0000FF6D0000}"/>
    <cellStyle name="Normal 4 3 4 3 3 3 3" xfId="5963" xr:uid="{00000000-0005-0000-0000-0000006E0000}"/>
    <cellStyle name="Normal 4 3 4 3 3 3 3 2" xfId="11996" xr:uid="{00000000-0005-0000-0000-0000016E0000}"/>
    <cellStyle name="Normal 4 3 4 3 3 3 3 2 2" xfId="43281" xr:uid="{00000000-0005-0000-0000-0000026E0000}"/>
    <cellStyle name="Normal 4 3 4 3 3 3 3 2 3" xfId="29871" xr:uid="{00000000-0005-0000-0000-0000036E0000}"/>
    <cellStyle name="Normal 4 3 4 3 3 3 3 3" xfId="23899" xr:uid="{00000000-0005-0000-0000-0000046E0000}"/>
    <cellStyle name="Normal 4 3 4 3 3 3 3 4" xfId="34325" xr:uid="{00000000-0005-0000-0000-0000056E0000}"/>
    <cellStyle name="Normal 4 3 4 3 3 3 3 5" xfId="16497" xr:uid="{00000000-0005-0000-0000-0000066E0000}"/>
    <cellStyle name="Normal 4 3 4 3 3 3 4" xfId="3972" xr:uid="{00000000-0005-0000-0000-0000076E0000}"/>
    <cellStyle name="Normal 4 3 4 3 3 3 4 2" xfId="36751" xr:uid="{00000000-0005-0000-0000-0000086E0000}"/>
    <cellStyle name="Normal 4 3 4 3 3 3 4 3" xfId="21909" xr:uid="{00000000-0005-0000-0000-0000096E0000}"/>
    <cellStyle name="Normal 4 3 4 3 3 3 5" xfId="8949" xr:uid="{00000000-0005-0000-0000-00000A6E0000}"/>
    <cellStyle name="Normal 4 3 4 3 3 3 5 2" xfId="40295" xr:uid="{00000000-0005-0000-0000-00000B6E0000}"/>
    <cellStyle name="Normal 4 3 4 3 3 3 5 3" xfId="26885" xr:uid="{00000000-0005-0000-0000-00000C6E0000}"/>
    <cellStyle name="Normal 4 3 4 3 3 3 6" xfId="19483" xr:uid="{00000000-0005-0000-0000-00000D6E0000}"/>
    <cellStyle name="Normal 4 3 4 3 3 3 7" xfId="32335" xr:uid="{00000000-0005-0000-0000-00000E6E0000}"/>
    <cellStyle name="Normal 4 3 4 3 3 3 8" xfId="14507" xr:uid="{00000000-0005-0000-0000-00000F6E0000}"/>
    <cellStyle name="Normal 4 3 4 3 3 4" xfId="1980" xr:uid="{00000000-0005-0000-0000-0000106E0000}"/>
    <cellStyle name="Normal 4 3 4 3 3 4 2" xfId="6398" xr:uid="{00000000-0005-0000-0000-0000116E0000}"/>
    <cellStyle name="Normal 4 3 4 3 3 4 2 2" xfId="12431" xr:uid="{00000000-0005-0000-0000-0000126E0000}"/>
    <cellStyle name="Normal 4 3 4 3 3 4 2 2 2" xfId="43716" xr:uid="{00000000-0005-0000-0000-0000136E0000}"/>
    <cellStyle name="Normal 4 3 4 3 3 4 2 2 3" xfId="30306" xr:uid="{00000000-0005-0000-0000-0000146E0000}"/>
    <cellStyle name="Normal 4 3 4 3 3 4 2 3" xfId="37744" xr:uid="{00000000-0005-0000-0000-0000156E0000}"/>
    <cellStyle name="Normal 4 3 4 3 3 4 2 4" xfId="24334" xr:uid="{00000000-0005-0000-0000-0000166E0000}"/>
    <cellStyle name="Normal 4 3 4 3 3 4 3" xfId="9384" xr:uid="{00000000-0005-0000-0000-0000176E0000}"/>
    <cellStyle name="Normal 4 3 4 3 3 4 3 2" xfId="40730" xr:uid="{00000000-0005-0000-0000-0000186E0000}"/>
    <cellStyle name="Normal 4 3 4 3 3 4 3 3" xfId="27320" xr:uid="{00000000-0005-0000-0000-0000196E0000}"/>
    <cellStyle name="Normal 4 3 4 3 3 4 4" xfId="19918" xr:uid="{00000000-0005-0000-0000-00001A6E0000}"/>
    <cellStyle name="Normal 4 3 4 3 3 4 5" xfId="34760" xr:uid="{00000000-0005-0000-0000-00001B6E0000}"/>
    <cellStyle name="Normal 4 3 4 3 3 4 6" xfId="16932" xr:uid="{00000000-0005-0000-0000-00001C6E0000}"/>
    <cellStyle name="Normal 4 3 4 3 3 5" xfId="4967" xr:uid="{00000000-0005-0000-0000-00001D6E0000}"/>
    <cellStyle name="Normal 4 3 4 3 3 5 2" xfId="11002" xr:uid="{00000000-0005-0000-0000-00001E6E0000}"/>
    <cellStyle name="Normal 4 3 4 3 3 5 2 2" xfId="42287" xr:uid="{00000000-0005-0000-0000-00001F6E0000}"/>
    <cellStyle name="Normal 4 3 4 3 3 5 2 3" xfId="28877" xr:uid="{00000000-0005-0000-0000-0000206E0000}"/>
    <cellStyle name="Normal 4 3 4 3 3 5 3" xfId="22904" xr:uid="{00000000-0005-0000-0000-0000216E0000}"/>
    <cellStyle name="Normal 4 3 4 3 3 5 4" xfId="33330" xr:uid="{00000000-0005-0000-0000-0000226E0000}"/>
    <cellStyle name="Normal 4 3 4 3 3 5 5" xfId="15502" xr:uid="{00000000-0005-0000-0000-0000236E0000}"/>
    <cellStyle name="Normal 4 3 4 3 3 6" xfId="3411" xr:uid="{00000000-0005-0000-0000-0000246E0000}"/>
    <cellStyle name="Normal 4 3 4 3 3 6 2" xfId="36190" xr:uid="{00000000-0005-0000-0000-0000256E0000}"/>
    <cellStyle name="Normal 4 3 4 3 3 6 3" xfId="21348" xr:uid="{00000000-0005-0000-0000-0000266E0000}"/>
    <cellStyle name="Normal 4 3 4 3 3 7" xfId="7954" xr:uid="{00000000-0005-0000-0000-0000276E0000}"/>
    <cellStyle name="Normal 4 3 4 3 3 7 2" xfId="39300" xr:uid="{00000000-0005-0000-0000-0000286E0000}"/>
    <cellStyle name="Normal 4 3 4 3 3 7 3" xfId="25890" xr:uid="{00000000-0005-0000-0000-0000296E0000}"/>
    <cellStyle name="Normal 4 3 4 3 3 8" xfId="18488" xr:uid="{00000000-0005-0000-0000-00002A6E0000}"/>
    <cellStyle name="Normal 4 3 4 3 3 9" xfId="31774" xr:uid="{00000000-0005-0000-0000-00002B6E0000}"/>
    <cellStyle name="Normal 4 3 4 3 4" xfId="632" xr:uid="{00000000-0005-0000-0000-00002C6E0000}"/>
    <cellStyle name="Normal 4 3 4 3 4 10" xfId="14072" xr:uid="{00000000-0005-0000-0000-00002D6E0000}"/>
    <cellStyle name="Normal 4 3 4 3 4 2" xfId="1066" xr:uid="{00000000-0005-0000-0000-00002E6E0000}"/>
    <cellStyle name="Normal 4 3 4 3 4 2 2" xfId="3102" xr:uid="{00000000-0005-0000-0000-00002F6E0000}"/>
    <cellStyle name="Normal 4 3 4 3 4 2 2 2" xfId="7519" xr:uid="{00000000-0005-0000-0000-0000306E0000}"/>
    <cellStyle name="Normal 4 3 4 3 4 2 2 2 2" xfId="13552" xr:uid="{00000000-0005-0000-0000-0000316E0000}"/>
    <cellStyle name="Normal 4 3 4 3 4 2 2 2 2 2" xfId="44837" xr:uid="{00000000-0005-0000-0000-0000326E0000}"/>
    <cellStyle name="Normal 4 3 4 3 4 2 2 2 2 3" xfId="31427" xr:uid="{00000000-0005-0000-0000-0000336E0000}"/>
    <cellStyle name="Normal 4 3 4 3 4 2 2 2 3" xfId="38865" xr:uid="{00000000-0005-0000-0000-0000346E0000}"/>
    <cellStyle name="Normal 4 3 4 3 4 2 2 2 4" xfId="25455" xr:uid="{00000000-0005-0000-0000-0000356E0000}"/>
    <cellStyle name="Normal 4 3 4 3 4 2 2 3" xfId="10505" xr:uid="{00000000-0005-0000-0000-0000366E0000}"/>
    <cellStyle name="Normal 4 3 4 3 4 2 2 3 2" xfId="41851" xr:uid="{00000000-0005-0000-0000-0000376E0000}"/>
    <cellStyle name="Normal 4 3 4 3 4 2 2 3 3" xfId="28441" xr:uid="{00000000-0005-0000-0000-0000386E0000}"/>
    <cellStyle name="Normal 4 3 4 3 4 2 2 4" xfId="21039" xr:uid="{00000000-0005-0000-0000-0000396E0000}"/>
    <cellStyle name="Normal 4 3 4 3 4 2 2 5" xfId="35881" xr:uid="{00000000-0005-0000-0000-00003A6E0000}"/>
    <cellStyle name="Normal 4 3 4 3 4 2 2 6" xfId="18053" xr:uid="{00000000-0005-0000-0000-00003B6E0000}"/>
    <cellStyle name="Normal 4 3 4 3 4 2 3" xfId="5527" xr:uid="{00000000-0005-0000-0000-00003C6E0000}"/>
    <cellStyle name="Normal 4 3 4 3 4 2 3 2" xfId="11561" xr:uid="{00000000-0005-0000-0000-00003D6E0000}"/>
    <cellStyle name="Normal 4 3 4 3 4 2 3 2 2" xfId="42846" xr:uid="{00000000-0005-0000-0000-00003E6E0000}"/>
    <cellStyle name="Normal 4 3 4 3 4 2 3 2 3" xfId="29436" xr:uid="{00000000-0005-0000-0000-00003F6E0000}"/>
    <cellStyle name="Normal 4 3 4 3 4 2 3 3" xfId="23464" xr:uid="{00000000-0005-0000-0000-0000406E0000}"/>
    <cellStyle name="Normal 4 3 4 3 4 2 3 4" xfId="33890" xr:uid="{00000000-0005-0000-0000-0000416E0000}"/>
    <cellStyle name="Normal 4 3 4 3 4 2 3 5" xfId="16062" xr:uid="{00000000-0005-0000-0000-0000426E0000}"/>
    <cellStyle name="Normal 4 3 4 3 4 2 4" xfId="4532" xr:uid="{00000000-0005-0000-0000-0000436E0000}"/>
    <cellStyle name="Normal 4 3 4 3 4 2 4 2" xfId="37311" xr:uid="{00000000-0005-0000-0000-0000446E0000}"/>
    <cellStyle name="Normal 4 3 4 3 4 2 4 3" xfId="22469" xr:uid="{00000000-0005-0000-0000-0000456E0000}"/>
    <cellStyle name="Normal 4 3 4 3 4 2 5" xfId="8514" xr:uid="{00000000-0005-0000-0000-0000466E0000}"/>
    <cellStyle name="Normal 4 3 4 3 4 2 5 2" xfId="39860" xr:uid="{00000000-0005-0000-0000-0000476E0000}"/>
    <cellStyle name="Normal 4 3 4 3 4 2 5 3" xfId="26450" xr:uid="{00000000-0005-0000-0000-0000486E0000}"/>
    <cellStyle name="Normal 4 3 4 3 4 2 6" xfId="19048" xr:uid="{00000000-0005-0000-0000-0000496E0000}"/>
    <cellStyle name="Normal 4 3 4 3 4 2 7" xfId="32895" xr:uid="{00000000-0005-0000-0000-00004A6E0000}"/>
    <cellStyle name="Normal 4 3 4 3 4 2 8" xfId="15067" xr:uid="{00000000-0005-0000-0000-00004B6E0000}"/>
    <cellStyle name="Normal 4 3 4 3 4 3" xfId="1671" xr:uid="{00000000-0005-0000-0000-00004C6E0000}"/>
    <cellStyle name="Normal 4 3 4 3 4 3 2" xfId="2668" xr:uid="{00000000-0005-0000-0000-00004D6E0000}"/>
    <cellStyle name="Normal 4 3 4 3 4 3 2 2" xfId="7085" xr:uid="{00000000-0005-0000-0000-00004E6E0000}"/>
    <cellStyle name="Normal 4 3 4 3 4 3 2 2 2" xfId="13118" xr:uid="{00000000-0005-0000-0000-00004F6E0000}"/>
    <cellStyle name="Normal 4 3 4 3 4 3 2 2 2 2" xfId="44403" xr:uid="{00000000-0005-0000-0000-0000506E0000}"/>
    <cellStyle name="Normal 4 3 4 3 4 3 2 2 2 3" xfId="30993" xr:uid="{00000000-0005-0000-0000-0000516E0000}"/>
    <cellStyle name="Normal 4 3 4 3 4 3 2 2 3" xfId="38431" xr:uid="{00000000-0005-0000-0000-0000526E0000}"/>
    <cellStyle name="Normal 4 3 4 3 4 3 2 2 4" xfId="25021" xr:uid="{00000000-0005-0000-0000-0000536E0000}"/>
    <cellStyle name="Normal 4 3 4 3 4 3 2 3" xfId="10071" xr:uid="{00000000-0005-0000-0000-0000546E0000}"/>
    <cellStyle name="Normal 4 3 4 3 4 3 2 3 2" xfId="41417" xr:uid="{00000000-0005-0000-0000-0000556E0000}"/>
    <cellStyle name="Normal 4 3 4 3 4 3 2 3 3" xfId="28007" xr:uid="{00000000-0005-0000-0000-0000566E0000}"/>
    <cellStyle name="Normal 4 3 4 3 4 3 2 4" xfId="20605" xr:uid="{00000000-0005-0000-0000-0000576E0000}"/>
    <cellStyle name="Normal 4 3 4 3 4 3 2 5" xfId="35447" xr:uid="{00000000-0005-0000-0000-0000586E0000}"/>
    <cellStyle name="Normal 4 3 4 3 4 3 2 6" xfId="17619" xr:uid="{00000000-0005-0000-0000-0000596E0000}"/>
    <cellStyle name="Normal 4 3 4 3 4 3 3" xfId="6089" xr:uid="{00000000-0005-0000-0000-00005A6E0000}"/>
    <cellStyle name="Normal 4 3 4 3 4 3 3 2" xfId="12122" xr:uid="{00000000-0005-0000-0000-00005B6E0000}"/>
    <cellStyle name="Normal 4 3 4 3 4 3 3 2 2" xfId="43407" xr:uid="{00000000-0005-0000-0000-00005C6E0000}"/>
    <cellStyle name="Normal 4 3 4 3 4 3 3 2 3" xfId="29997" xr:uid="{00000000-0005-0000-0000-00005D6E0000}"/>
    <cellStyle name="Normal 4 3 4 3 4 3 3 3" xfId="24025" xr:uid="{00000000-0005-0000-0000-00005E6E0000}"/>
    <cellStyle name="Normal 4 3 4 3 4 3 3 4" xfId="34451" xr:uid="{00000000-0005-0000-0000-00005F6E0000}"/>
    <cellStyle name="Normal 4 3 4 3 4 3 3 5" xfId="16623" xr:uid="{00000000-0005-0000-0000-0000606E0000}"/>
    <cellStyle name="Normal 4 3 4 3 4 3 4" xfId="4098" xr:uid="{00000000-0005-0000-0000-0000616E0000}"/>
    <cellStyle name="Normal 4 3 4 3 4 3 4 2" xfId="36877" xr:uid="{00000000-0005-0000-0000-0000626E0000}"/>
    <cellStyle name="Normal 4 3 4 3 4 3 4 3" xfId="22035" xr:uid="{00000000-0005-0000-0000-0000636E0000}"/>
    <cellStyle name="Normal 4 3 4 3 4 3 5" xfId="9075" xr:uid="{00000000-0005-0000-0000-0000646E0000}"/>
    <cellStyle name="Normal 4 3 4 3 4 3 5 2" xfId="40421" xr:uid="{00000000-0005-0000-0000-0000656E0000}"/>
    <cellStyle name="Normal 4 3 4 3 4 3 5 3" xfId="27011" xr:uid="{00000000-0005-0000-0000-0000666E0000}"/>
    <cellStyle name="Normal 4 3 4 3 4 3 6" xfId="19609" xr:uid="{00000000-0005-0000-0000-0000676E0000}"/>
    <cellStyle name="Normal 4 3 4 3 4 3 7" xfId="32461" xr:uid="{00000000-0005-0000-0000-0000686E0000}"/>
    <cellStyle name="Normal 4 3 4 3 4 3 8" xfId="14633" xr:uid="{00000000-0005-0000-0000-0000696E0000}"/>
    <cellStyle name="Normal 4 3 4 3 4 4" xfId="2106" xr:uid="{00000000-0005-0000-0000-00006A6E0000}"/>
    <cellStyle name="Normal 4 3 4 3 4 4 2" xfId="6524" xr:uid="{00000000-0005-0000-0000-00006B6E0000}"/>
    <cellStyle name="Normal 4 3 4 3 4 4 2 2" xfId="12557" xr:uid="{00000000-0005-0000-0000-00006C6E0000}"/>
    <cellStyle name="Normal 4 3 4 3 4 4 2 2 2" xfId="43842" xr:uid="{00000000-0005-0000-0000-00006D6E0000}"/>
    <cellStyle name="Normal 4 3 4 3 4 4 2 2 3" xfId="30432" xr:uid="{00000000-0005-0000-0000-00006E6E0000}"/>
    <cellStyle name="Normal 4 3 4 3 4 4 2 3" xfId="37870" xr:uid="{00000000-0005-0000-0000-00006F6E0000}"/>
    <cellStyle name="Normal 4 3 4 3 4 4 2 4" xfId="24460" xr:uid="{00000000-0005-0000-0000-0000706E0000}"/>
    <cellStyle name="Normal 4 3 4 3 4 4 3" xfId="9510" xr:uid="{00000000-0005-0000-0000-0000716E0000}"/>
    <cellStyle name="Normal 4 3 4 3 4 4 3 2" xfId="40856" xr:uid="{00000000-0005-0000-0000-0000726E0000}"/>
    <cellStyle name="Normal 4 3 4 3 4 4 3 3" xfId="27446" xr:uid="{00000000-0005-0000-0000-0000736E0000}"/>
    <cellStyle name="Normal 4 3 4 3 4 4 4" xfId="20044" xr:uid="{00000000-0005-0000-0000-0000746E0000}"/>
    <cellStyle name="Normal 4 3 4 3 4 4 5" xfId="34886" xr:uid="{00000000-0005-0000-0000-0000756E0000}"/>
    <cellStyle name="Normal 4 3 4 3 4 4 6" xfId="17058" xr:uid="{00000000-0005-0000-0000-0000766E0000}"/>
    <cellStyle name="Normal 4 3 4 3 4 5" xfId="5093" xr:uid="{00000000-0005-0000-0000-0000776E0000}"/>
    <cellStyle name="Normal 4 3 4 3 4 5 2" xfId="11128" xr:uid="{00000000-0005-0000-0000-0000786E0000}"/>
    <cellStyle name="Normal 4 3 4 3 4 5 2 2" xfId="42413" xr:uid="{00000000-0005-0000-0000-0000796E0000}"/>
    <cellStyle name="Normal 4 3 4 3 4 5 2 3" xfId="29003" xr:uid="{00000000-0005-0000-0000-00007A6E0000}"/>
    <cellStyle name="Normal 4 3 4 3 4 5 3" xfId="23030" xr:uid="{00000000-0005-0000-0000-00007B6E0000}"/>
    <cellStyle name="Normal 4 3 4 3 4 5 4" xfId="33456" xr:uid="{00000000-0005-0000-0000-00007C6E0000}"/>
    <cellStyle name="Normal 4 3 4 3 4 5 5" xfId="15628" xr:uid="{00000000-0005-0000-0000-00007D6E0000}"/>
    <cellStyle name="Normal 4 3 4 3 4 6" xfId="3537" xr:uid="{00000000-0005-0000-0000-00007E6E0000}"/>
    <cellStyle name="Normal 4 3 4 3 4 6 2" xfId="36316" xr:uid="{00000000-0005-0000-0000-00007F6E0000}"/>
    <cellStyle name="Normal 4 3 4 3 4 6 3" xfId="21474" xr:uid="{00000000-0005-0000-0000-0000806E0000}"/>
    <cellStyle name="Normal 4 3 4 3 4 7" xfId="8080" xr:uid="{00000000-0005-0000-0000-0000816E0000}"/>
    <cellStyle name="Normal 4 3 4 3 4 7 2" xfId="39426" xr:uid="{00000000-0005-0000-0000-0000826E0000}"/>
    <cellStyle name="Normal 4 3 4 3 4 7 3" xfId="26016" xr:uid="{00000000-0005-0000-0000-0000836E0000}"/>
    <cellStyle name="Normal 4 3 4 3 4 8" xfId="18614" xr:uid="{00000000-0005-0000-0000-0000846E0000}"/>
    <cellStyle name="Normal 4 3 4 3 4 9" xfId="31900" xr:uid="{00000000-0005-0000-0000-0000856E0000}"/>
    <cellStyle name="Normal 4 3 4 3 5" xfId="284" xr:uid="{00000000-0005-0000-0000-0000866E0000}"/>
    <cellStyle name="Normal 4 3 4 3 5 2" xfId="1339" xr:uid="{00000000-0005-0000-0000-0000876E0000}"/>
    <cellStyle name="Normal 4 3 4 3 5 2 2" xfId="5757" xr:uid="{00000000-0005-0000-0000-0000886E0000}"/>
    <cellStyle name="Normal 4 3 4 3 5 2 2 2" xfId="11790" xr:uid="{00000000-0005-0000-0000-0000896E0000}"/>
    <cellStyle name="Normal 4 3 4 3 5 2 2 2 2" xfId="43075" xr:uid="{00000000-0005-0000-0000-00008A6E0000}"/>
    <cellStyle name="Normal 4 3 4 3 5 2 2 2 3" xfId="29665" xr:uid="{00000000-0005-0000-0000-00008B6E0000}"/>
    <cellStyle name="Normal 4 3 4 3 5 2 2 3" xfId="37414" xr:uid="{00000000-0005-0000-0000-00008C6E0000}"/>
    <cellStyle name="Normal 4 3 4 3 5 2 2 4" xfId="23693" xr:uid="{00000000-0005-0000-0000-00008D6E0000}"/>
    <cellStyle name="Normal 4 3 4 3 5 2 3" xfId="8743" xr:uid="{00000000-0005-0000-0000-00008E6E0000}"/>
    <cellStyle name="Normal 4 3 4 3 5 2 3 2" xfId="40089" xr:uid="{00000000-0005-0000-0000-00008F6E0000}"/>
    <cellStyle name="Normal 4 3 4 3 5 2 3 3" xfId="26679" xr:uid="{00000000-0005-0000-0000-0000906E0000}"/>
    <cellStyle name="Normal 4 3 4 3 5 2 4" xfId="19277" xr:uid="{00000000-0005-0000-0000-0000916E0000}"/>
    <cellStyle name="Normal 4 3 4 3 5 2 5" xfId="34119" xr:uid="{00000000-0005-0000-0000-0000926E0000}"/>
    <cellStyle name="Normal 4 3 4 3 5 2 6" xfId="16291" xr:uid="{00000000-0005-0000-0000-0000936E0000}"/>
    <cellStyle name="Normal 4 3 4 3 5 3" xfId="2336" xr:uid="{00000000-0005-0000-0000-0000946E0000}"/>
    <cellStyle name="Normal 4 3 4 3 5 3 2" xfId="6753" xr:uid="{00000000-0005-0000-0000-0000956E0000}"/>
    <cellStyle name="Normal 4 3 4 3 5 3 2 2" xfId="12786" xr:uid="{00000000-0005-0000-0000-0000966E0000}"/>
    <cellStyle name="Normal 4 3 4 3 5 3 2 2 2" xfId="44071" xr:uid="{00000000-0005-0000-0000-0000976E0000}"/>
    <cellStyle name="Normal 4 3 4 3 5 3 2 2 3" xfId="30661" xr:uid="{00000000-0005-0000-0000-0000986E0000}"/>
    <cellStyle name="Normal 4 3 4 3 5 3 2 3" xfId="38099" xr:uid="{00000000-0005-0000-0000-0000996E0000}"/>
    <cellStyle name="Normal 4 3 4 3 5 3 2 4" xfId="24689" xr:uid="{00000000-0005-0000-0000-00009A6E0000}"/>
    <cellStyle name="Normal 4 3 4 3 5 3 3" xfId="9739" xr:uid="{00000000-0005-0000-0000-00009B6E0000}"/>
    <cellStyle name="Normal 4 3 4 3 5 3 3 2" xfId="41085" xr:uid="{00000000-0005-0000-0000-00009C6E0000}"/>
    <cellStyle name="Normal 4 3 4 3 5 3 3 3" xfId="27675" xr:uid="{00000000-0005-0000-0000-00009D6E0000}"/>
    <cellStyle name="Normal 4 3 4 3 5 3 4" xfId="20273" xr:uid="{00000000-0005-0000-0000-00009E6E0000}"/>
    <cellStyle name="Normal 4 3 4 3 5 3 5" xfId="35115" xr:uid="{00000000-0005-0000-0000-00009F6E0000}"/>
    <cellStyle name="Normal 4 3 4 3 5 3 6" xfId="17287" xr:uid="{00000000-0005-0000-0000-0000A06E0000}"/>
    <cellStyle name="Normal 4 3 4 3 5 4" xfId="4761" xr:uid="{00000000-0005-0000-0000-0000A16E0000}"/>
    <cellStyle name="Normal 4 3 4 3 5 4 2" xfId="10795" xr:uid="{00000000-0005-0000-0000-0000A26E0000}"/>
    <cellStyle name="Normal 4 3 4 3 5 4 2 2" xfId="42082" xr:uid="{00000000-0005-0000-0000-0000A36E0000}"/>
    <cellStyle name="Normal 4 3 4 3 5 4 2 3" xfId="28672" xr:uid="{00000000-0005-0000-0000-0000A46E0000}"/>
    <cellStyle name="Normal 4 3 4 3 5 4 3" xfId="22698" xr:uid="{00000000-0005-0000-0000-0000A56E0000}"/>
    <cellStyle name="Normal 4 3 4 3 5 4 4" xfId="33124" xr:uid="{00000000-0005-0000-0000-0000A66E0000}"/>
    <cellStyle name="Normal 4 3 4 3 5 4 5" xfId="15296" xr:uid="{00000000-0005-0000-0000-0000A76E0000}"/>
    <cellStyle name="Normal 4 3 4 3 5 5" xfId="3766" xr:uid="{00000000-0005-0000-0000-0000A86E0000}"/>
    <cellStyle name="Normal 4 3 4 3 5 5 2" xfId="36545" xr:uid="{00000000-0005-0000-0000-0000A96E0000}"/>
    <cellStyle name="Normal 4 3 4 3 5 5 3" xfId="21703" xr:uid="{00000000-0005-0000-0000-0000AA6E0000}"/>
    <cellStyle name="Normal 4 3 4 3 5 6" xfId="7748" xr:uid="{00000000-0005-0000-0000-0000AB6E0000}"/>
    <cellStyle name="Normal 4 3 4 3 5 6 2" xfId="39094" xr:uid="{00000000-0005-0000-0000-0000AC6E0000}"/>
    <cellStyle name="Normal 4 3 4 3 5 6 3" xfId="25684" xr:uid="{00000000-0005-0000-0000-0000AD6E0000}"/>
    <cellStyle name="Normal 4 3 4 3 5 7" xfId="18282" xr:uid="{00000000-0005-0000-0000-0000AE6E0000}"/>
    <cellStyle name="Normal 4 3 4 3 5 8" xfId="32129" xr:uid="{00000000-0005-0000-0000-0000AF6E0000}"/>
    <cellStyle name="Normal 4 3 4 3 5 9" xfId="14301" xr:uid="{00000000-0005-0000-0000-0000B06E0000}"/>
    <cellStyle name="Normal 4 3 4 3 6" xfId="734" xr:uid="{00000000-0005-0000-0000-0000B16E0000}"/>
    <cellStyle name="Normal 4 3 4 3 6 2" xfId="2770" xr:uid="{00000000-0005-0000-0000-0000B26E0000}"/>
    <cellStyle name="Normal 4 3 4 3 6 2 2" xfId="7187" xr:uid="{00000000-0005-0000-0000-0000B36E0000}"/>
    <cellStyle name="Normal 4 3 4 3 6 2 2 2" xfId="13220" xr:uid="{00000000-0005-0000-0000-0000B46E0000}"/>
    <cellStyle name="Normal 4 3 4 3 6 2 2 2 2" xfId="44505" xr:uid="{00000000-0005-0000-0000-0000B56E0000}"/>
    <cellStyle name="Normal 4 3 4 3 6 2 2 2 3" xfId="31095" xr:uid="{00000000-0005-0000-0000-0000B66E0000}"/>
    <cellStyle name="Normal 4 3 4 3 6 2 2 3" xfId="38533" xr:uid="{00000000-0005-0000-0000-0000B76E0000}"/>
    <cellStyle name="Normal 4 3 4 3 6 2 2 4" xfId="25123" xr:uid="{00000000-0005-0000-0000-0000B86E0000}"/>
    <cellStyle name="Normal 4 3 4 3 6 2 3" xfId="10173" xr:uid="{00000000-0005-0000-0000-0000B96E0000}"/>
    <cellStyle name="Normal 4 3 4 3 6 2 3 2" xfId="41519" xr:uid="{00000000-0005-0000-0000-0000BA6E0000}"/>
    <cellStyle name="Normal 4 3 4 3 6 2 3 3" xfId="28109" xr:uid="{00000000-0005-0000-0000-0000BB6E0000}"/>
    <cellStyle name="Normal 4 3 4 3 6 2 4" xfId="20707" xr:uid="{00000000-0005-0000-0000-0000BC6E0000}"/>
    <cellStyle name="Normal 4 3 4 3 6 2 5" xfId="35549" xr:uid="{00000000-0005-0000-0000-0000BD6E0000}"/>
    <cellStyle name="Normal 4 3 4 3 6 2 6" xfId="17721" xr:uid="{00000000-0005-0000-0000-0000BE6E0000}"/>
    <cellStyle name="Normal 4 3 4 3 6 3" xfId="5195" xr:uid="{00000000-0005-0000-0000-0000BF6E0000}"/>
    <cellStyle name="Normal 4 3 4 3 6 3 2" xfId="11230" xr:uid="{00000000-0005-0000-0000-0000C06E0000}"/>
    <cellStyle name="Normal 4 3 4 3 6 3 2 2" xfId="42515" xr:uid="{00000000-0005-0000-0000-0000C16E0000}"/>
    <cellStyle name="Normal 4 3 4 3 6 3 2 3" xfId="29105" xr:uid="{00000000-0005-0000-0000-0000C26E0000}"/>
    <cellStyle name="Normal 4 3 4 3 6 3 3" xfId="23132" xr:uid="{00000000-0005-0000-0000-0000C36E0000}"/>
    <cellStyle name="Normal 4 3 4 3 6 3 4" xfId="33558" xr:uid="{00000000-0005-0000-0000-0000C46E0000}"/>
    <cellStyle name="Normal 4 3 4 3 6 3 5" xfId="15730" xr:uid="{00000000-0005-0000-0000-0000C56E0000}"/>
    <cellStyle name="Normal 4 3 4 3 6 4" xfId="4200" xr:uid="{00000000-0005-0000-0000-0000C66E0000}"/>
    <cellStyle name="Normal 4 3 4 3 6 4 2" xfId="36979" xr:uid="{00000000-0005-0000-0000-0000C76E0000}"/>
    <cellStyle name="Normal 4 3 4 3 6 4 3" xfId="22137" xr:uid="{00000000-0005-0000-0000-0000C86E0000}"/>
    <cellStyle name="Normal 4 3 4 3 6 5" xfId="8182" xr:uid="{00000000-0005-0000-0000-0000C96E0000}"/>
    <cellStyle name="Normal 4 3 4 3 6 5 2" xfId="39528" xr:uid="{00000000-0005-0000-0000-0000CA6E0000}"/>
    <cellStyle name="Normal 4 3 4 3 6 5 3" xfId="26118" xr:uid="{00000000-0005-0000-0000-0000CB6E0000}"/>
    <cellStyle name="Normal 4 3 4 3 6 6" xfId="18716" xr:uid="{00000000-0005-0000-0000-0000CC6E0000}"/>
    <cellStyle name="Normal 4 3 4 3 6 7" xfId="32563" xr:uid="{00000000-0005-0000-0000-0000CD6E0000}"/>
    <cellStyle name="Normal 4 3 4 3 6 8" xfId="14735" xr:uid="{00000000-0005-0000-0000-0000CE6E0000}"/>
    <cellStyle name="Normal 4 3 4 3 7" xfId="1237" xr:uid="{00000000-0005-0000-0000-0000CF6E0000}"/>
    <cellStyle name="Normal 4 3 4 3 7 2" xfId="2234" xr:uid="{00000000-0005-0000-0000-0000D06E0000}"/>
    <cellStyle name="Normal 4 3 4 3 7 2 2" xfId="6651" xr:uid="{00000000-0005-0000-0000-0000D16E0000}"/>
    <cellStyle name="Normal 4 3 4 3 7 2 2 2" xfId="12684" xr:uid="{00000000-0005-0000-0000-0000D26E0000}"/>
    <cellStyle name="Normal 4 3 4 3 7 2 2 2 2" xfId="43969" xr:uid="{00000000-0005-0000-0000-0000D36E0000}"/>
    <cellStyle name="Normal 4 3 4 3 7 2 2 2 3" xfId="30559" xr:uid="{00000000-0005-0000-0000-0000D46E0000}"/>
    <cellStyle name="Normal 4 3 4 3 7 2 2 3" xfId="37997" xr:uid="{00000000-0005-0000-0000-0000D56E0000}"/>
    <cellStyle name="Normal 4 3 4 3 7 2 2 4" xfId="24587" xr:uid="{00000000-0005-0000-0000-0000D66E0000}"/>
    <cellStyle name="Normal 4 3 4 3 7 2 3" xfId="9637" xr:uid="{00000000-0005-0000-0000-0000D76E0000}"/>
    <cellStyle name="Normal 4 3 4 3 7 2 3 2" xfId="40983" xr:uid="{00000000-0005-0000-0000-0000D86E0000}"/>
    <cellStyle name="Normal 4 3 4 3 7 2 3 3" xfId="27573" xr:uid="{00000000-0005-0000-0000-0000D96E0000}"/>
    <cellStyle name="Normal 4 3 4 3 7 2 4" xfId="20171" xr:uid="{00000000-0005-0000-0000-0000DA6E0000}"/>
    <cellStyle name="Normal 4 3 4 3 7 2 5" xfId="35013" xr:uid="{00000000-0005-0000-0000-0000DB6E0000}"/>
    <cellStyle name="Normal 4 3 4 3 7 2 6" xfId="17185" xr:uid="{00000000-0005-0000-0000-0000DC6E0000}"/>
    <cellStyle name="Normal 4 3 4 3 7 3" xfId="5655" xr:uid="{00000000-0005-0000-0000-0000DD6E0000}"/>
    <cellStyle name="Normal 4 3 4 3 7 3 2" xfId="11688" xr:uid="{00000000-0005-0000-0000-0000DE6E0000}"/>
    <cellStyle name="Normal 4 3 4 3 7 3 2 2" xfId="42973" xr:uid="{00000000-0005-0000-0000-0000DF6E0000}"/>
    <cellStyle name="Normal 4 3 4 3 7 3 2 3" xfId="29563" xr:uid="{00000000-0005-0000-0000-0000E06E0000}"/>
    <cellStyle name="Normal 4 3 4 3 7 3 3" xfId="23591" xr:uid="{00000000-0005-0000-0000-0000E16E0000}"/>
    <cellStyle name="Normal 4 3 4 3 7 3 4" xfId="34017" xr:uid="{00000000-0005-0000-0000-0000E26E0000}"/>
    <cellStyle name="Normal 4 3 4 3 7 3 5" xfId="16189" xr:uid="{00000000-0005-0000-0000-0000E36E0000}"/>
    <cellStyle name="Normal 4 3 4 3 7 4" xfId="3664" xr:uid="{00000000-0005-0000-0000-0000E46E0000}"/>
    <cellStyle name="Normal 4 3 4 3 7 4 2" xfId="36443" xr:uid="{00000000-0005-0000-0000-0000E56E0000}"/>
    <cellStyle name="Normal 4 3 4 3 7 4 3" xfId="21601" xr:uid="{00000000-0005-0000-0000-0000E66E0000}"/>
    <cellStyle name="Normal 4 3 4 3 7 5" xfId="8641" xr:uid="{00000000-0005-0000-0000-0000E76E0000}"/>
    <cellStyle name="Normal 4 3 4 3 7 5 2" xfId="39987" xr:uid="{00000000-0005-0000-0000-0000E86E0000}"/>
    <cellStyle name="Normal 4 3 4 3 7 5 3" xfId="26577" xr:uid="{00000000-0005-0000-0000-0000E96E0000}"/>
    <cellStyle name="Normal 4 3 4 3 7 6" xfId="19175" xr:uid="{00000000-0005-0000-0000-0000EA6E0000}"/>
    <cellStyle name="Normal 4 3 4 3 7 7" xfId="32027" xr:uid="{00000000-0005-0000-0000-0000EB6E0000}"/>
    <cellStyle name="Normal 4 3 4 3 7 8" xfId="14199" xr:uid="{00000000-0005-0000-0000-0000EC6E0000}"/>
    <cellStyle name="Normal 4 3 4 3 8" xfId="1774" xr:uid="{00000000-0005-0000-0000-0000ED6E0000}"/>
    <cellStyle name="Normal 4 3 4 3 8 2" xfId="6192" xr:uid="{00000000-0005-0000-0000-0000EE6E0000}"/>
    <cellStyle name="Normal 4 3 4 3 8 2 2" xfId="12225" xr:uid="{00000000-0005-0000-0000-0000EF6E0000}"/>
    <cellStyle name="Normal 4 3 4 3 8 2 2 2" xfId="43510" xr:uid="{00000000-0005-0000-0000-0000F06E0000}"/>
    <cellStyle name="Normal 4 3 4 3 8 2 2 3" xfId="30100" xr:uid="{00000000-0005-0000-0000-0000F16E0000}"/>
    <cellStyle name="Normal 4 3 4 3 8 2 3" xfId="37538" xr:uid="{00000000-0005-0000-0000-0000F26E0000}"/>
    <cellStyle name="Normal 4 3 4 3 8 2 4" xfId="24128" xr:uid="{00000000-0005-0000-0000-0000F36E0000}"/>
    <cellStyle name="Normal 4 3 4 3 8 3" xfId="9178" xr:uid="{00000000-0005-0000-0000-0000F46E0000}"/>
    <cellStyle name="Normal 4 3 4 3 8 3 2" xfId="40524" xr:uid="{00000000-0005-0000-0000-0000F56E0000}"/>
    <cellStyle name="Normal 4 3 4 3 8 3 3" xfId="27114" xr:uid="{00000000-0005-0000-0000-0000F66E0000}"/>
    <cellStyle name="Normal 4 3 4 3 8 4" xfId="19712" xr:uid="{00000000-0005-0000-0000-0000F76E0000}"/>
    <cellStyle name="Normal 4 3 4 3 8 5" xfId="34554" xr:uid="{00000000-0005-0000-0000-0000F86E0000}"/>
    <cellStyle name="Normal 4 3 4 3 8 6" xfId="16726" xr:uid="{00000000-0005-0000-0000-0000F96E0000}"/>
    <cellStyle name="Normal 4 3 4 3 9" xfId="4659" xr:uid="{00000000-0005-0000-0000-0000FA6E0000}"/>
    <cellStyle name="Normal 4 3 4 3 9 2" xfId="10693" xr:uid="{00000000-0005-0000-0000-0000FB6E0000}"/>
    <cellStyle name="Normal 4 3 4 3 9 2 2" xfId="41980" xr:uid="{00000000-0005-0000-0000-0000FC6E0000}"/>
    <cellStyle name="Normal 4 3 4 3 9 2 3" xfId="28570" xr:uid="{00000000-0005-0000-0000-0000FD6E0000}"/>
    <cellStyle name="Normal 4 3 4 3 9 3" xfId="22596" xr:uid="{00000000-0005-0000-0000-0000FE6E0000}"/>
    <cellStyle name="Normal 4 3 4 3 9 4" xfId="33022" xr:uid="{00000000-0005-0000-0000-0000FF6E0000}"/>
    <cellStyle name="Normal 4 3 4 3 9 5" xfId="15194" xr:uid="{00000000-0005-0000-0000-0000006F0000}"/>
    <cellStyle name="Normal 4 3 4 4" xfId="206" xr:uid="{00000000-0005-0000-0000-0000016F0000}"/>
    <cellStyle name="Normal 4 3 4 4 10" xfId="3229" xr:uid="{00000000-0005-0000-0000-0000026F0000}"/>
    <cellStyle name="Normal 4 3 4 4 10 2" xfId="36008" xr:uid="{00000000-0005-0000-0000-0000036F0000}"/>
    <cellStyle name="Normal 4 3 4 4 10 3" xfId="21166" xr:uid="{00000000-0005-0000-0000-0000046F0000}"/>
    <cellStyle name="Normal 4 3 4 4 11" xfId="7670" xr:uid="{00000000-0005-0000-0000-0000056F0000}"/>
    <cellStyle name="Normal 4 3 4 4 11 2" xfId="39016" xr:uid="{00000000-0005-0000-0000-0000066F0000}"/>
    <cellStyle name="Normal 4 3 4 4 11 3" xfId="25606" xr:uid="{00000000-0005-0000-0000-0000076F0000}"/>
    <cellStyle name="Normal 4 3 4 4 12" xfId="18204" xr:uid="{00000000-0005-0000-0000-0000086F0000}"/>
    <cellStyle name="Normal 4 3 4 4 13" xfId="31592" xr:uid="{00000000-0005-0000-0000-0000096F0000}"/>
    <cellStyle name="Normal 4 3 4 4 14" xfId="13764" xr:uid="{00000000-0005-0000-0000-00000A6F0000}"/>
    <cellStyle name="Normal 4 3 4 4 2" xfId="428" xr:uid="{00000000-0005-0000-0000-00000B6F0000}"/>
    <cellStyle name="Normal 4 3 4 4 2 10" xfId="13868" xr:uid="{00000000-0005-0000-0000-00000C6F0000}"/>
    <cellStyle name="Normal 4 3 4 4 2 2" xfId="862" xr:uid="{00000000-0005-0000-0000-00000D6F0000}"/>
    <cellStyle name="Normal 4 3 4 4 2 2 2" xfId="2898" xr:uid="{00000000-0005-0000-0000-00000E6F0000}"/>
    <cellStyle name="Normal 4 3 4 4 2 2 2 2" xfId="7315" xr:uid="{00000000-0005-0000-0000-00000F6F0000}"/>
    <cellStyle name="Normal 4 3 4 4 2 2 2 2 2" xfId="13348" xr:uid="{00000000-0005-0000-0000-0000106F0000}"/>
    <cellStyle name="Normal 4 3 4 4 2 2 2 2 2 2" xfId="44633" xr:uid="{00000000-0005-0000-0000-0000116F0000}"/>
    <cellStyle name="Normal 4 3 4 4 2 2 2 2 2 3" xfId="31223" xr:uid="{00000000-0005-0000-0000-0000126F0000}"/>
    <cellStyle name="Normal 4 3 4 4 2 2 2 2 3" xfId="38661" xr:uid="{00000000-0005-0000-0000-0000136F0000}"/>
    <cellStyle name="Normal 4 3 4 4 2 2 2 2 4" xfId="25251" xr:uid="{00000000-0005-0000-0000-0000146F0000}"/>
    <cellStyle name="Normal 4 3 4 4 2 2 2 3" xfId="10301" xr:uid="{00000000-0005-0000-0000-0000156F0000}"/>
    <cellStyle name="Normal 4 3 4 4 2 2 2 3 2" xfId="41647" xr:uid="{00000000-0005-0000-0000-0000166F0000}"/>
    <cellStyle name="Normal 4 3 4 4 2 2 2 3 3" xfId="28237" xr:uid="{00000000-0005-0000-0000-0000176F0000}"/>
    <cellStyle name="Normal 4 3 4 4 2 2 2 4" xfId="20835" xr:uid="{00000000-0005-0000-0000-0000186F0000}"/>
    <cellStyle name="Normal 4 3 4 4 2 2 2 5" xfId="35677" xr:uid="{00000000-0005-0000-0000-0000196F0000}"/>
    <cellStyle name="Normal 4 3 4 4 2 2 2 6" xfId="17849" xr:uid="{00000000-0005-0000-0000-00001A6F0000}"/>
    <cellStyle name="Normal 4 3 4 4 2 2 3" xfId="5323" xr:uid="{00000000-0005-0000-0000-00001B6F0000}"/>
    <cellStyle name="Normal 4 3 4 4 2 2 3 2" xfId="11357" xr:uid="{00000000-0005-0000-0000-00001C6F0000}"/>
    <cellStyle name="Normal 4 3 4 4 2 2 3 2 2" xfId="42642" xr:uid="{00000000-0005-0000-0000-00001D6F0000}"/>
    <cellStyle name="Normal 4 3 4 4 2 2 3 2 3" xfId="29232" xr:uid="{00000000-0005-0000-0000-00001E6F0000}"/>
    <cellStyle name="Normal 4 3 4 4 2 2 3 3" xfId="23260" xr:uid="{00000000-0005-0000-0000-00001F6F0000}"/>
    <cellStyle name="Normal 4 3 4 4 2 2 3 4" xfId="33686" xr:uid="{00000000-0005-0000-0000-0000206F0000}"/>
    <cellStyle name="Normal 4 3 4 4 2 2 3 5" xfId="15858" xr:uid="{00000000-0005-0000-0000-0000216F0000}"/>
    <cellStyle name="Normal 4 3 4 4 2 2 4" xfId="4328" xr:uid="{00000000-0005-0000-0000-0000226F0000}"/>
    <cellStyle name="Normal 4 3 4 4 2 2 4 2" xfId="37107" xr:uid="{00000000-0005-0000-0000-0000236F0000}"/>
    <cellStyle name="Normal 4 3 4 4 2 2 4 3" xfId="22265" xr:uid="{00000000-0005-0000-0000-0000246F0000}"/>
    <cellStyle name="Normal 4 3 4 4 2 2 5" xfId="8310" xr:uid="{00000000-0005-0000-0000-0000256F0000}"/>
    <cellStyle name="Normal 4 3 4 4 2 2 5 2" xfId="39656" xr:uid="{00000000-0005-0000-0000-0000266F0000}"/>
    <cellStyle name="Normal 4 3 4 4 2 2 5 3" xfId="26246" xr:uid="{00000000-0005-0000-0000-0000276F0000}"/>
    <cellStyle name="Normal 4 3 4 4 2 2 6" xfId="18844" xr:uid="{00000000-0005-0000-0000-0000286F0000}"/>
    <cellStyle name="Normal 4 3 4 4 2 2 7" xfId="32691" xr:uid="{00000000-0005-0000-0000-0000296F0000}"/>
    <cellStyle name="Normal 4 3 4 4 2 2 8" xfId="14863" xr:uid="{00000000-0005-0000-0000-00002A6F0000}"/>
    <cellStyle name="Normal 4 3 4 4 2 3" xfId="1467" xr:uid="{00000000-0005-0000-0000-00002B6F0000}"/>
    <cellStyle name="Normal 4 3 4 4 2 3 2" xfId="2464" xr:uid="{00000000-0005-0000-0000-00002C6F0000}"/>
    <cellStyle name="Normal 4 3 4 4 2 3 2 2" xfId="6881" xr:uid="{00000000-0005-0000-0000-00002D6F0000}"/>
    <cellStyle name="Normal 4 3 4 4 2 3 2 2 2" xfId="12914" xr:uid="{00000000-0005-0000-0000-00002E6F0000}"/>
    <cellStyle name="Normal 4 3 4 4 2 3 2 2 2 2" xfId="44199" xr:uid="{00000000-0005-0000-0000-00002F6F0000}"/>
    <cellStyle name="Normal 4 3 4 4 2 3 2 2 2 3" xfId="30789" xr:uid="{00000000-0005-0000-0000-0000306F0000}"/>
    <cellStyle name="Normal 4 3 4 4 2 3 2 2 3" xfId="38227" xr:uid="{00000000-0005-0000-0000-0000316F0000}"/>
    <cellStyle name="Normal 4 3 4 4 2 3 2 2 4" xfId="24817" xr:uid="{00000000-0005-0000-0000-0000326F0000}"/>
    <cellStyle name="Normal 4 3 4 4 2 3 2 3" xfId="9867" xr:uid="{00000000-0005-0000-0000-0000336F0000}"/>
    <cellStyle name="Normal 4 3 4 4 2 3 2 3 2" xfId="41213" xr:uid="{00000000-0005-0000-0000-0000346F0000}"/>
    <cellStyle name="Normal 4 3 4 4 2 3 2 3 3" xfId="27803" xr:uid="{00000000-0005-0000-0000-0000356F0000}"/>
    <cellStyle name="Normal 4 3 4 4 2 3 2 4" xfId="20401" xr:uid="{00000000-0005-0000-0000-0000366F0000}"/>
    <cellStyle name="Normal 4 3 4 4 2 3 2 5" xfId="35243" xr:uid="{00000000-0005-0000-0000-0000376F0000}"/>
    <cellStyle name="Normal 4 3 4 4 2 3 2 6" xfId="17415" xr:uid="{00000000-0005-0000-0000-0000386F0000}"/>
    <cellStyle name="Normal 4 3 4 4 2 3 3" xfId="5885" xr:uid="{00000000-0005-0000-0000-0000396F0000}"/>
    <cellStyle name="Normal 4 3 4 4 2 3 3 2" xfId="11918" xr:uid="{00000000-0005-0000-0000-00003A6F0000}"/>
    <cellStyle name="Normal 4 3 4 4 2 3 3 2 2" xfId="43203" xr:uid="{00000000-0005-0000-0000-00003B6F0000}"/>
    <cellStyle name="Normal 4 3 4 4 2 3 3 2 3" xfId="29793" xr:uid="{00000000-0005-0000-0000-00003C6F0000}"/>
    <cellStyle name="Normal 4 3 4 4 2 3 3 3" xfId="23821" xr:uid="{00000000-0005-0000-0000-00003D6F0000}"/>
    <cellStyle name="Normal 4 3 4 4 2 3 3 4" xfId="34247" xr:uid="{00000000-0005-0000-0000-00003E6F0000}"/>
    <cellStyle name="Normal 4 3 4 4 2 3 3 5" xfId="16419" xr:uid="{00000000-0005-0000-0000-00003F6F0000}"/>
    <cellStyle name="Normal 4 3 4 4 2 3 4" xfId="3894" xr:uid="{00000000-0005-0000-0000-0000406F0000}"/>
    <cellStyle name="Normal 4 3 4 4 2 3 4 2" xfId="36673" xr:uid="{00000000-0005-0000-0000-0000416F0000}"/>
    <cellStyle name="Normal 4 3 4 4 2 3 4 3" xfId="21831" xr:uid="{00000000-0005-0000-0000-0000426F0000}"/>
    <cellStyle name="Normal 4 3 4 4 2 3 5" xfId="8871" xr:uid="{00000000-0005-0000-0000-0000436F0000}"/>
    <cellStyle name="Normal 4 3 4 4 2 3 5 2" xfId="40217" xr:uid="{00000000-0005-0000-0000-0000446F0000}"/>
    <cellStyle name="Normal 4 3 4 4 2 3 5 3" xfId="26807" xr:uid="{00000000-0005-0000-0000-0000456F0000}"/>
    <cellStyle name="Normal 4 3 4 4 2 3 6" xfId="19405" xr:uid="{00000000-0005-0000-0000-0000466F0000}"/>
    <cellStyle name="Normal 4 3 4 4 2 3 7" xfId="32257" xr:uid="{00000000-0005-0000-0000-0000476F0000}"/>
    <cellStyle name="Normal 4 3 4 4 2 3 8" xfId="14429" xr:uid="{00000000-0005-0000-0000-0000486F0000}"/>
    <cellStyle name="Normal 4 3 4 4 2 4" xfId="1902" xr:uid="{00000000-0005-0000-0000-0000496F0000}"/>
    <cellStyle name="Normal 4 3 4 4 2 4 2" xfId="6320" xr:uid="{00000000-0005-0000-0000-00004A6F0000}"/>
    <cellStyle name="Normal 4 3 4 4 2 4 2 2" xfId="12353" xr:uid="{00000000-0005-0000-0000-00004B6F0000}"/>
    <cellStyle name="Normal 4 3 4 4 2 4 2 2 2" xfId="43638" xr:uid="{00000000-0005-0000-0000-00004C6F0000}"/>
    <cellStyle name="Normal 4 3 4 4 2 4 2 2 3" xfId="30228" xr:uid="{00000000-0005-0000-0000-00004D6F0000}"/>
    <cellStyle name="Normal 4 3 4 4 2 4 2 3" xfId="37666" xr:uid="{00000000-0005-0000-0000-00004E6F0000}"/>
    <cellStyle name="Normal 4 3 4 4 2 4 2 4" xfId="24256" xr:uid="{00000000-0005-0000-0000-00004F6F0000}"/>
    <cellStyle name="Normal 4 3 4 4 2 4 3" xfId="9306" xr:uid="{00000000-0005-0000-0000-0000506F0000}"/>
    <cellStyle name="Normal 4 3 4 4 2 4 3 2" xfId="40652" xr:uid="{00000000-0005-0000-0000-0000516F0000}"/>
    <cellStyle name="Normal 4 3 4 4 2 4 3 3" xfId="27242" xr:uid="{00000000-0005-0000-0000-0000526F0000}"/>
    <cellStyle name="Normal 4 3 4 4 2 4 4" xfId="19840" xr:uid="{00000000-0005-0000-0000-0000536F0000}"/>
    <cellStyle name="Normal 4 3 4 4 2 4 5" xfId="34682" xr:uid="{00000000-0005-0000-0000-0000546F0000}"/>
    <cellStyle name="Normal 4 3 4 4 2 4 6" xfId="16854" xr:uid="{00000000-0005-0000-0000-0000556F0000}"/>
    <cellStyle name="Normal 4 3 4 4 2 5" xfId="4889" xr:uid="{00000000-0005-0000-0000-0000566F0000}"/>
    <cellStyle name="Normal 4 3 4 4 2 5 2" xfId="10924" xr:uid="{00000000-0005-0000-0000-0000576F0000}"/>
    <cellStyle name="Normal 4 3 4 4 2 5 2 2" xfId="42209" xr:uid="{00000000-0005-0000-0000-0000586F0000}"/>
    <cellStyle name="Normal 4 3 4 4 2 5 2 3" xfId="28799" xr:uid="{00000000-0005-0000-0000-0000596F0000}"/>
    <cellStyle name="Normal 4 3 4 4 2 5 3" xfId="22826" xr:uid="{00000000-0005-0000-0000-00005A6F0000}"/>
    <cellStyle name="Normal 4 3 4 4 2 5 4" xfId="33252" xr:uid="{00000000-0005-0000-0000-00005B6F0000}"/>
    <cellStyle name="Normal 4 3 4 4 2 5 5" xfId="15424" xr:uid="{00000000-0005-0000-0000-00005C6F0000}"/>
    <cellStyle name="Normal 4 3 4 4 2 6" xfId="3333" xr:uid="{00000000-0005-0000-0000-00005D6F0000}"/>
    <cellStyle name="Normal 4 3 4 4 2 6 2" xfId="36112" xr:uid="{00000000-0005-0000-0000-00005E6F0000}"/>
    <cellStyle name="Normal 4 3 4 4 2 6 3" xfId="21270" xr:uid="{00000000-0005-0000-0000-00005F6F0000}"/>
    <cellStyle name="Normal 4 3 4 4 2 7" xfId="7876" xr:uid="{00000000-0005-0000-0000-0000606F0000}"/>
    <cellStyle name="Normal 4 3 4 4 2 7 2" xfId="39222" xr:uid="{00000000-0005-0000-0000-0000616F0000}"/>
    <cellStyle name="Normal 4 3 4 4 2 7 3" xfId="25812" xr:uid="{00000000-0005-0000-0000-0000626F0000}"/>
    <cellStyle name="Normal 4 3 4 4 2 8" xfId="18410" xr:uid="{00000000-0005-0000-0000-0000636F0000}"/>
    <cellStyle name="Normal 4 3 4 4 2 9" xfId="31696" xr:uid="{00000000-0005-0000-0000-0000646F0000}"/>
    <cellStyle name="Normal 4 3 4 4 3" xfId="530" xr:uid="{00000000-0005-0000-0000-0000656F0000}"/>
    <cellStyle name="Normal 4 3 4 4 3 10" xfId="13970" xr:uid="{00000000-0005-0000-0000-0000666F0000}"/>
    <cellStyle name="Normal 4 3 4 4 3 2" xfId="964" xr:uid="{00000000-0005-0000-0000-0000676F0000}"/>
    <cellStyle name="Normal 4 3 4 4 3 2 2" xfId="3000" xr:uid="{00000000-0005-0000-0000-0000686F0000}"/>
    <cellStyle name="Normal 4 3 4 4 3 2 2 2" xfId="7417" xr:uid="{00000000-0005-0000-0000-0000696F0000}"/>
    <cellStyle name="Normal 4 3 4 4 3 2 2 2 2" xfId="13450" xr:uid="{00000000-0005-0000-0000-00006A6F0000}"/>
    <cellStyle name="Normal 4 3 4 4 3 2 2 2 2 2" xfId="44735" xr:uid="{00000000-0005-0000-0000-00006B6F0000}"/>
    <cellStyle name="Normal 4 3 4 4 3 2 2 2 2 3" xfId="31325" xr:uid="{00000000-0005-0000-0000-00006C6F0000}"/>
    <cellStyle name="Normal 4 3 4 4 3 2 2 2 3" xfId="38763" xr:uid="{00000000-0005-0000-0000-00006D6F0000}"/>
    <cellStyle name="Normal 4 3 4 4 3 2 2 2 4" xfId="25353" xr:uid="{00000000-0005-0000-0000-00006E6F0000}"/>
    <cellStyle name="Normal 4 3 4 4 3 2 2 3" xfId="10403" xr:uid="{00000000-0005-0000-0000-00006F6F0000}"/>
    <cellStyle name="Normal 4 3 4 4 3 2 2 3 2" xfId="41749" xr:uid="{00000000-0005-0000-0000-0000706F0000}"/>
    <cellStyle name="Normal 4 3 4 4 3 2 2 3 3" xfId="28339" xr:uid="{00000000-0005-0000-0000-0000716F0000}"/>
    <cellStyle name="Normal 4 3 4 4 3 2 2 4" xfId="20937" xr:uid="{00000000-0005-0000-0000-0000726F0000}"/>
    <cellStyle name="Normal 4 3 4 4 3 2 2 5" xfId="35779" xr:uid="{00000000-0005-0000-0000-0000736F0000}"/>
    <cellStyle name="Normal 4 3 4 4 3 2 2 6" xfId="17951" xr:uid="{00000000-0005-0000-0000-0000746F0000}"/>
    <cellStyle name="Normal 4 3 4 4 3 2 3" xfId="5425" xr:uid="{00000000-0005-0000-0000-0000756F0000}"/>
    <cellStyle name="Normal 4 3 4 4 3 2 3 2" xfId="11459" xr:uid="{00000000-0005-0000-0000-0000766F0000}"/>
    <cellStyle name="Normal 4 3 4 4 3 2 3 2 2" xfId="42744" xr:uid="{00000000-0005-0000-0000-0000776F0000}"/>
    <cellStyle name="Normal 4 3 4 4 3 2 3 2 3" xfId="29334" xr:uid="{00000000-0005-0000-0000-0000786F0000}"/>
    <cellStyle name="Normal 4 3 4 4 3 2 3 3" xfId="23362" xr:uid="{00000000-0005-0000-0000-0000796F0000}"/>
    <cellStyle name="Normal 4 3 4 4 3 2 3 4" xfId="33788" xr:uid="{00000000-0005-0000-0000-00007A6F0000}"/>
    <cellStyle name="Normal 4 3 4 4 3 2 3 5" xfId="15960" xr:uid="{00000000-0005-0000-0000-00007B6F0000}"/>
    <cellStyle name="Normal 4 3 4 4 3 2 4" xfId="4430" xr:uid="{00000000-0005-0000-0000-00007C6F0000}"/>
    <cellStyle name="Normal 4 3 4 4 3 2 4 2" xfId="37209" xr:uid="{00000000-0005-0000-0000-00007D6F0000}"/>
    <cellStyle name="Normal 4 3 4 4 3 2 4 3" xfId="22367" xr:uid="{00000000-0005-0000-0000-00007E6F0000}"/>
    <cellStyle name="Normal 4 3 4 4 3 2 5" xfId="8412" xr:uid="{00000000-0005-0000-0000-00007F6F0000}"/>
    <cellStyle name="Normal 4 3 4 4 3 2 5 2" xfId="39758" xr:uid="{00000000-0005-0000-0000-0000806F0000}"/>
    <cellStyle name="Normal 4 3 4 4 3 2 5 3" xfId="26348" xr:uid="{00000000-0005-0000-0000-0000816F0000}"/>
    <cellStyle name="Normal 4 3 4 4 3 2 6" xfId="18946" xr:uid="{00000000-0005-0000-0000-0000826F0000}"/>
    <cellStyle name="Normal 4 3 4 4 3 2 7" xfId="32793" xr:uid="{00000000-0005-0000-0000-0000836F0000}"/>
    <cellStyle name="Normal 4 3 4 4 3 2 8" xfId="14965" xr:uid="{00000000-0005-0000-0000-0000846F0000}"/>
    <cellStyle name="Normal 4 3 4 4 3 3" xfId="1569" xr:uid="{00000000-0005-0000-0000-0000856F0000}"/>
    <cellStyle name="Normal 4 3 4 4 3 3 2" xfId="2566" xr:uid="{00000000-0005-0000-0000-0000866F0000}"/>
    <cellStyle name="Normal 4 3 4 4 3 3 2 2" xfId="6983" xr:uid="{00000000-0005-0000-0000-0000876F0000}"/>
    <cellStyle name="Normal 4 3 4 4 3 3 2 2 2" xfId="13016" xr:uid="{00000000-0005-0000-0000-0000886F0000}"/>
    <cellStyle name="Normal 4 3 4 4 3 3 2 2 2 2" xfId="44301" xr:uid="{00000000-0005-0000-0000-0000896F0000}"/>
    <cellStyle name="Normal 4 3 4 4 3 3 2 2 2 3" xfId="30891" xr:uid="{00000000-0005-0000-0000-00008A6F0000}"/>
    <cellStyle name="Normal 4 3 4 4 3 3 2 2 3" xfId="38329" xr:uid="{00000000-0005-0000-0000-00008B6F0000}"/>
    <cellStyle name="Normal 4 3 4 4 3 3 2 2 4" xfId="24919" xr:uid="{00000000-0005-0000-0000-00008C6F0000}"/>
    <cellStyle name="Normal 4 3 4 4 3 3 2 3" xfId="9969" xr:uid="{00000000-0005-0000-0000-00008D6F0000}"/>
    <cellStyle name="Normal 4 3 4 4 3 3 2 3 2" xfId="41315" xr:uid="{00000000-0005-0000-0000-00008E6F0000}"/>
    <cellStyle name="Normal 4 3 4 4 3 3 2 3 3" xfId="27905" xr:uid="{00000000-0005-0000-0000-00008F6F0000}"/>
    <cellStyle name="Normal 4 3 4 4 3 3 2 4" xfId="20503" xr:uid="{00000000-0005-0000-0000-0000906F0000}"/>
    <cellStyle name="Normal 4 3 4 4 3 3 2 5" xfId="35345" xr:uid="{00000000-0005-0000-0000-0000916F0000}"/>
    <cellStyle name="Normal 4 3 4 4 3 3 2 6" xfId="17517" xr:uid="{00000000-0005-0000-0000-0000926F0000}"/>
    <cellStyle name="Normal 4 3 4 4 3 3 3" xfId="5987" xr:uid="{00000000-0005-0000-0000-0000936F0000}"/>
    <cellStyle name="Normal 4 3 4 4 3 3 3 2" xfId="12020" xr:uid="{00000000-0005-0000-0000-0000946F0000}"/>
    <cellStyle name="Normal 4 3 4 4 3 3 3 2 2" xfId="43305" xr:uid="{00000000-0005-0000-0000-0000956F0000}"/>
    <cellStyle name="Normal 4 3 4 4 3 3 3 2 3" xfId="29895" xr:uid="{00000000-0005-0000-0000-0000966F0000}"/>
    <cellStyle name="Normal 4 3 4 4 3 3 3 3" xfId="23923" xr:uid="{00000000-0005-0000-0000-0000976F0000}"/>
    <cellStyle name="Normal 4 3 4 4 3 3 3 4" xfId="34349" xr:uid="{00000000-0005-0000-0000-0000986F0000}"/>
    <cellStyle name="Normal 4 3 4 4 3 3 3 5" xfId="16521" xr:uid="{00000000-0005-0000-0000-0000996F0000}"/>
    <cellStyle name="Normal 4 3 4 4 3 3 4" xfId="3996" xr:uid="{00000000-0005-0000-0000-00009A6F0000}"/>
    <cellStyle name="Normal 4 3 4 4 3 3 4 2" xfId="36775" xr:uid="{00000000-0005-0000-0000-00009B6F0000}"/>
    <cellStyle name="Normal 4 3 4 4 3 3 4 3" xfId="21933" xr:uid="{00000000-0005-0000-0000-00009C6F0000}"/>
    <cellStyle name="Normal 4 3 4 4 3 3 5" xfId="8973" xr:uid="{00000000-0005-0000-0000-00009D6F0000}"/>
    <cellStyle name="Normal 4 3 4 4 3 3 5 2" xfId="40319" xr:uid="{00000000-0005-0000-0000-00009E6F0000}"/>
    <cellStyle name="Normal 4 3 4 4 3 3 5 3" xfId="26909" xr:uid="{00000000-0005-0000-0000-00009F6F0000}"/>
    <cellStyle name="Normal 4 3 4 4 3 3 6" xfId="19507" xr:uid="{00000000-0005-0000-0000-0000A06F0000}"/>
    <cellStyle name="Normal 4 3 4 4 3 3 7" xfId="32359" xr:uid="{00000000-0005-0000-0000-0000A16F0000}"/>
    <cellStyle name="Normal 4 3 4 4 3 3 8" xfId="14531" xr:uid="{00000000-0005-0000-0000-0000A26F0000}"/>
    <cellStyle name="Normal 4 3 4 4 3 4" xfId="2004" xr:uid="{00000000-0005-0000-0000-0000A36F0000}"/>
    <cellStyle name="Normal 4 3 4 4 3 4 2" xfId="6422" xr:uid="{00000000-0005-0000-0000-0000A46F0000}"/>
    <cellStyle name="Normal 4 3 4 4 3 4 2 2" xfId="12455" xr:uid="{00000000-0005-0000-0000-0000A56F0000}"/>
    <cellStyle name="Normal 4 3 4 4 3 4 2 2 2" xfId="43740" xr:uid="{00000000-0005-0000-0000-0000A66F0000}"/>
    <cellStyle name="Normal 4 3 4 4 3 4 2 2 3" xfId="30330" xr:uid="{00000000-0005-0000-0000-0000A76F0000}"/>
    <cellStyle name="Normal 4 3 4 4 3 4 2 3" xfId="37768" xr:uid="{00000000-0005-0000-0000-0000A86F0000}"/>
    <cellStyle name="Normal 4 3 4 4 3 4 2 4" xfId="24358" xr:uid="{00000000-0005-0000-0000-0000A96F0000}"/>
    <cellStyle name="Normal 4 3 4 4 3 4 3" xfId="9408" xr:uid="{00000000-0005-0000-0000-0000AA6F0000}"/>
    <cellStyle name="Normal 4 3 4 4 3 4 3 2" xfId="40754" xr:uid="{00000000-0005-0000-0000-0000AB6F0000}"/>
    <cellStyle name="Normal 4 3 4 4 3 4 3 3" xfId="27344" xr:uid="{00000000-0005-0000-0000-0000AC6F0000}"/>
    <cellStyle name="Normal 4 3 4 4 3 4 4" xfId="19942" xr:uid="{00000000-0005-0000-0000-0000AD6F0000}"/>
    <cellStyle name="Normal 4 3 4 4 3 4 5" xfId="34784" xr:uid="{00000000-0005-0000-0000-0000AE6F0000}"/>
    <cellStyle name="Normal 4 3 4 4 3 4 6" xfId="16956" xr:uid="{00000000-0005-0000-0000-0000AF6F0000}"/>
    <cellStyle name="Normal 4 3 4 4 3 5" xfId="4991" xr:uid="{00000000-0005-0000-0000-0000B06F0000}"/>
    <cellStyle name="Normal 4 3 4 4 3 5 2" xfId="11026" xr:uid="{00000000-0005-0000-0000-0000B16F0000}"/>
    <cellStyle name="Normal 4 3 4 4 3 5 2 2" xfId="42311" xr:uid="{00000000-0005-0000-0000-0000B26F0000}"/>
    <cellStyle name="Normal 4 3 4 4 3 5 2 3" xfId="28901" xr:uid="{00000000-0005-0000-0000-0000B36F0000}"/>
    <cellStyle name="Normal 4 3 4 4 3 5 3" xfId="22928" xr:uid="{00000000-0005-0000-0000-0000B46F0000}"/>
    <cellStyle name="Normal 4 3 4 4 3 5 4" xfId="33354" xr:uid="{00000000-0005-0000-0000-0000B56F0000}"/>
    <cellStyle name="Normal 4 3 4 4 3 5 5" xfId="15526" xr:uid="{00000000-0005-0000-0000-0000B66F0000}"/>
    <cellStyle name="Normal 4 3 4 4 3 6" xfId="3435" xr:uid="{00000000-0005-0000-0000-0000B76F0000}"/>
    <cellStyle name="Normal 4 3 4 4 3 6 2" xfId="36214" xr:uid="{00000000-0005-0000-0000-0000B86F0000}"/>
    <cellStyle name="Normal 4 3 4 4 3 6 3" xfId="21372" xr:uid="{00000000-0005-0000-0000-0000B96F0000}"/>
    <cellStyle name="Normal 4 3 4 4 3 7" xfId="7978" xr:uid="{00000000-0005-0000-0000-0000BA6F0000}"/>
    <cellStyle name="Normal 4 3 4 4 3 7 2" xfId="39324" xr:uid="{00000000-0005-0000-0000-0000BB6F0000}"/>
    <cellStyle name="Normal 4 3 4 4 3 7 3" xfId="25914" xr:uid="{00000000-0005-0000-0000-0000BC6F0000}"/>
    <cellStyle name="Normal 4 3 4 4 3 8" xfId="18512" xr:uid="{00000000-0005-0000-0000-0000BD6F0000}"/>
    <cellStyle name="Normal 4 3 4 4 3 9" xfId="31798" xr:uid="{00000000-0005-0000-0000-0000BE6F0000}"/>
    <cellStyle name="Normal 4 3 4 4 4" xfId="656" xr:uid="{00000000-0005-0000-0000-0000BF6F0000}"/>
    <cellStyle name="Normal 4 3 4 4 4 10" xfId="14096" xr:uid="{00000000-0005-0000-0000-0000C06F0000}"/>
    <cellStyle name="Normal 4 3 4 4 4 2" xfId="1090" xr:uid="{00000000-0005-0000-0000-0000C16F0000}"/>
    <cellStyle name="Normal 4 3 4 4 4 2 2" xfId="3126" xr:uid="{00000000-0005-0000-0000-0000C26F0000}"/>
    <cellStyle name="Normal 4 3 4 4 4 2 2 2" xfId="7543" xr:uid="{00000000-0005-0000-0000-0000C36F0000}"/>
    <cellStyle name="Normal 4 3 4 4 4 2 2 2 2" xfId="13576" xr:uid="{00000000-0005-0000-0000-0000C46F0000}"/>
    <cellStyle name="Normal 4 3 4 4 4 2 2 2 2 2" xfId="44861" xr:uid="{00000000-0005-0000-0000-0000C56F0000}"/>
    <cellStyle name="Normal 4 3 4 4 4 2 2 2 2 3" xfId="31451" xr:uid="{00000000-0005-0000-0000-0000C66F0000}"/>
    <cellStyle name="Normal 4 3 4 4 4 2 2 2 3" xfId="38889" xr:uid="{00000000-0005-0000-0000-0000C76F0000}"/>
    <cellStyle name="Normal 4 3 4 4 4 2 2 2 4" xfId="25479" xr:uid="{00000000-0005-0000-0000-0000C86F0000}"/>
    <cellStyle name="Normal 4 3 4 4 4 2 2 3" xfId="10529" xr:uid="{00000000-0005-0000-0000-0000C96F0000}"/>
    <cellStyle name="Normal 4 3 4 4 4 2 2 3 2" xfId="41875" xr:uid="{00000000-0005-0000-0000-0000CA6F0000}"/>
    <cellStyle name="Normal 4 3 4 4 4 2 2 3 3" xfId="28465" xr:uid="{00000000-0005-0000-0000-0000CB6F0000}"/>
    <cellStyle name="Normal 4 3 4 4 4 2 2 4" xfId="21063" xr:uid="{00000000-0005-0000-0000-0000CC6F0000}"/>
    <cellStyle name="Normal 4 3 4 4 4 2 2 5" xfId="35905" xr:uid="{00000000-0005-0000-0000-0000CD6F0000}"/>
    <cellStyle name="Normal 4 3 4 4 4 2 2 6" xfId="18077" xr:uid="{00000000-0005-0000-0000-0000CE6F0000}"/>
    <cellStyle name="Normal 4 3 4 4 4 2 3" xfId="5551" xr:uid="{00000000-0005-0000-0000-0000CF6F0000}"/>
    <cellStyle name="Normal 4 3 4 4 4 2 3 2" xfId="11585" xr:uid="{00000000-0005-0000-0000-0000D06F0000}"/>
    <cellStyle name="Normal 4 3 4 4 4 2 3 2 2" xfId="42870" xr:uid="{00000000-0005-0000-0000-0000D16F0000}"/>
    <cellStyle name="Normal 4 3 4 4 4 2 3 2 3" xfId="29460" xr:uid="{00000000-0005-0000-0000-0000D26F0000}"/>
    <cellStyle name="Normal 4 3 4 4 4 2 3 3" xfId="23488" xr:uid="{00000000-0005-0000-0000-0000D36F0000}"/>
    <cellStyle name="Normal 4 3 4 4 4 2 3 4" xfId="33914" xr:uid="{00000000-0005-0000-0000-0000D46F0000}"/>
    <cellStyle name="Normal 4 3 4 4 4 2 3 5" xfId="16086" xr:uid="{00000000-0005-0000-0000-0000D56F0000}"/>
    <cellStyle name="Normal 4 3 4 4 4 2 4" xfId="4556" xr:uid="{00000000-0005-0000-0000-0000D66F0000}"/>
    <cellStyle name="Normal 4 3 4 4 4 2 4 2" xfId="37335" xr:uid="{00000000-0005-0000-0000-0000D76F0000}"/>
    <cellStyle name="Normal 4 3 4 4 4 2 4 3" xfId="22493" xr:uid="{00000000-0005-0000-0000-0000D86F0000}"/>
    <cellStyle name="Normal 4 3 4 4 4 2 5" xfId="8538" xr:uid="{00000000-0005-0000-0000-0000D96F0000}"/>
    <cellStyle name="Normal 4 3 4 4 4 2 5 2" xfId="39884" xr:uid="{00000000-0005-0000-0000-0000DA6F0000}"/>
    <cellStyle name="Normal 4 3 4 4 4 2 5 3" xfId="26474" xr:uid="{00000000-0005-0000-0000-0000DB6F0000}"/>
    <cellStyle name="Normal 4 3 4 4 4 2 6" xfId="19072" xr:uid="{00000000-0005-0000-0000-0000DC6F0000}"/>
    <cellStyle name="Normal 4 3 4 4 4 2 7" xfId="32919" xr:uid="{00000000-0005-0000-0000-0000DD6F0000}"/>
    <cellStyle name="Normal 4 3 4 4 4 2 8" xfId="15091" xr:uid="{00000000-0005-0000-0000-0000DE6F0000}"/>
    <cellStyle name="Normal 4 3 4 4 4 3" xfId="1695" xr:uid="{00000000-0005-0000-0000-0000DF6F0000}"/>
    <cellStyle name="Normal 4 3 4 4 4 3 2" xfId="2692" xr:uid="{00000000-0005-0000-0000-0000E06F0000}"/>
    <cellStyle name="Normal 4 3 4 4 4 3 2 2" xfId="7109" xr:uid="{00000000-0005-0000-0000-0000E16F0000}"/>
    <cellStyle name="Normal 4 3 4 4 4 3 2 2 2" xfId="13142" xr:uid="{00000000-0005-0000-0000-0000E26F0000}"/>
    <cellStyle name="Normal 4 3 4 4 4 3 2 2 2 2" xfId="44427" xr:uid="{00000000-0005-0000-0000-0000E36F0000}"/>
    <cellStyle name="Normal 4 3 4 4 4 3 2 2 2 3" xfId="31017" xr:uid="{00000000-0005-0000-0000-0000E46F0000}"/>
    <cellStyle name="Normal 4 3 4 4 4 3 2 2 3" xfId="38455" xr:uid="{00000000-0005-0000-0000-0000E56F0000}"/>
    <cellStyle name="Normal 4 3 4 4 4 3 2 2 4" xfId="25045" xr:uid="{00000000-0005-0000-0000-0000E66F0000}"/>
    <cellStyle name="Normal 4 3 4 4 4 3 2 3" xfId="10095" xr:uid="{00000000-0005-0000-0000-0000E76F0000}"/>
    <cellStyle name="Normal 4 3 4 4 4 3 2 3 2" xfId="41441" xr:uid="{00000000-0005-0000-0000-0000E86F0000}"/>
    <cellStyle name="Normal 4 3 4 4 4 3 2 3 3" xfId="28031" xr:uid="{00000000-0005-0000-0000-0000E96F0000}"/>
    <cellStyle name="Normal 4 3 4 4 4 3 2 4" xfId="20629" xr:uid="{00000000-0005-0000-0000-0000EA6F0000}"/>
    <cellStyle name="Normal 4 3 4 4 4 3 2 5" xfId="35471" xr:uid="{00000000-0005-0000-0000-0000EB6F0000}"/>
    <cellStyle name="Normal 4 3 4 4 4 3 2 6" xfId="17643" xr:uid="{00000000-0005-0000-0000-0000EC6F0000}"/>
    <cellStyle name="Normal 4 3 4 4 4 3 3" xfId="6113" xr:uid="{00000000-0005-0000-0000-0000ED6F0000}"/>
    <cellStyle name="Normal 4 3 4 4 4 3 3 2" xfId="12146" xr:uid="{00000000-0005-0000-0000-0000EE6F0000}"/>
    <cellStyle name="Normal 4 3 4 4 4 3 3 2 2" xfId="43431" xr:uid="{00000000-0005-0000-0000-0000EF6F0000}"/>
    <cellStyle name="Normal 4 3 4 4 4 3 3 2 3" xfId="30021" xr:uid="{00000000-0005-0000-0000-0000F06F0000}"/>
    <cellStyle name="Normal 4 3 4 4 4 3 3 3" xfId="24049" xr:uid="{00000000-0005-0000-0000-0000F16F0000}"/>
    <cellStyle name="Normal 4 3 4 4 4 3 3 4" xfId="34475" xr:uid="{00000000-0005-0000-0000-0000F26F0000}"/>
    <cellStyle name="Normal 4 3 4 4 4 3 3 5" xfId="16647" xr:uid="{00000000-0005-0000-0000-0000F36F0000}"/>
    <cellStyle name="Normal 4 3 4 4 4 3 4" xfId="4122" xr:uid="{00000000-0005-0000-0000-0000F46F0000}"/>
    <cellStyle name="Normal 4 3 4 4 4 3 4 2" xfId="36901" xr:uid="{00000000-0005-0000-0000-0000F56F0000}"/>
    <cellStyle name="Normal 4 3 4 4 4 3 4 3" xfId="22059" xr:uid="{00000000-0005-0000-0000-0000F66F0000}"/>
    <cellStyle name="Normal 4 3 4 4 4 3 5" xfId="9099" xr:uid="{00000000-0005-0000-0000-0000F76F0000}"/>
    <cellStyle name="Normal 4 3 4 4 4 3 5 2" xfId="40445" xr:uid="{00000000-0005-0000-0000-0000F86F0000}"/>
    <cellStyle name="Normal 4 3 4 4 4 3 5 3" xfId="27035" xr:uid="{00000000-0005-0000-0000-0000F96F0000}"/>
    <cellStyle name="Normal 4 3 4 4 4 3 6" xfId="19633" xr:uid="{00000000-0005-0000-0000-0000FA6F0000}"/>
    <cellStyle name="Normal 4 3 4 4 4 3 7" xfId="32485" xr:uid="{00000000-0005-0000-0000-0000FB6F0000}"/>
    <cellStyle name="Normal 4 3 4 4 4 3 8" xfId="14657" xr:uid="{00000000-0005-0000-0000-0000FC6F0000}"/>
    <cellStyle name="Normal 4 3 4 4 4 4" xfId="2130" xr:uid="{00000000-0005-0000-0000-0000FD6F0000}"/>
    <cellStyle name="Normal 4 3 4 4 4 4 2" xfId="6548" xr:uid="{00000000-0005-0000-0000-0000FE6F0000}"/>
    <cellStyle name="Normal 4 3 4 4 4 4 2 2" xfId="12581" xr:uid="{00000000-0005-0000-0000-0000FF6F0000}"/>
    <cellStyle name="Normal 4 3 4 4 4 4 2 2 2" xfId="43866" xr:uid="{00000000-0005-0000-0000-000000700000}"/>
    <cellStyle name="Normal 4 3 4 4 4 4 2 2 3" xfId="30456" xr:uid="{00000000-0005-0000-0000-000001700000}"/>
    <cellStyle name="Normal 4 3 4 4 4 4 2 3" xfId="37894" xr:uid="{00000000-0005-0000-0000-000002700000}"/>
    <cellStyle name="Normal 4 3 4 4 4 4 2 4" xfId="24484" xr:uid="{00000000-0005-0000-0000-000003700000}"/>
    <cellStyle name="Normal 4 3 4 4 4 4 3" xfId="9534" xr:uid="{00000000-0005-0000-0000-000004700000}"/>
    <cellStyle name="Normal 4 3 4 4 4 4 3 2" xfId="40880" xr:uid="{00000000-0005-0000-0000-000005700000}"/>
    <cellStyle name="Normal 4 3 4 4 4 4 3 3" xfId="27470" xr:uid="{00000000-0005-0000-0000-000006700000}"/>
    <cellStyle name="Normal 4 3 4 4 4 4 4" xfId="20068" xr:uid="{00000000-0005-0000-0000-000007700000}"/>
    <cellStyle name="Normal 4 3 4 4 4 4 5" xfId="34910" xr:uid="{00000000-0005-0000-0000-000008700000}"/>
    <cellStyle name="Normal 4 3 4 4 4 4 6" xfId="17082" xr:uid="{00000000-0005-0000-0000-000009700000}"/>
    <cellStyle name="Normal 4 3 4 4 4 5" xfId="5117" xr:uid="{00000000-0005-0000-0000-00000A700000}"/>
    <cellStyle name="Normal 4 3 4 4 4 5 2" xfId="11152" xr:uid="{00000000-0005-0000-0000-00000B700000}"/>
    <cellStyle name="Normal 4 3 4 4 4 5 2 2" xfId="42437" xr:uid="{00000000-0005-0000-0000-00000C700000}"/>
    <cellStyle name="Normal 4 3 4 4 4 5 2 3" xfId="29027" xr:uid="{00000000-0005-0000-0000-00000D700000}"/>
    <cellStyle name="Normal 4 3 4 4 4 5 3" xfId="23054" xr:uid="{00000000-0005-0000-0000-00000E700000}"/>
    <cellStyle name="Normal 4 3 4 4 4 5 4" xfId="33480" xr:uid="{00000000-0005-0000-0000-00000F700000}"/>
    <cellStyle name="Normal 4 3 4 4 4 5 5" xfId="15652" xr:uid="{00000000-0005-0000-0000-000010700000}"/>
    <cellStyle name="Normal 4 3 4 4 4 6" xfId="3561" xr:uid="{00000000-0005-0000-0000-000011700000}"/>
    <cellStyle name="Normal 4 3 4 4 4 6 2" xfId="36340" xr:uid="{00000000-0005-0000-0000-000012700000}"/>
    <cellStyle name="Normal 4 3 4 4 4 6 3" xfId="21498" xr:uid="{00000000-0005-0000-0000-000013700000}"/>
    <cellStyle name="Normal 4 3 4 4 4 7" xfId="8104" xr:uid="{00000000-0005-0000-0000-000014700000}"/>
    <cellStyle name="Normal 4 3 4 4 4 7 2" xfId="39450" xr:uid="{00000000-0005-0000-0000-000015700000}"/>
    <cellStyle name="Normal 4 3 4 4 4 7 3" xfId="26040" xr:uid="{00000000-0005-0000-0000-000016700000}"/>
    <cellStyle name="Normal 4 3 4 4 4 8" xfId="18638" xr:uid="{00000000-0005-0000-0000-000017700000}"/>
    <cellStyle name="Normal 4 3 4 4 4 9" xfId="31924" xr:uid="{00000000-0005-0000-0000-000018700000}"/>
    <cellStyle name="Normal 4 3 4 4 5" xfId="308" xr:uid="{00000000-0005-0000-0000-000019700000}"/>
    <cellStyle name="Normal 4 3 4 4 5 2" xfId="1363" xr:uid="{00000000-0005-0000-0000-00001A700000}"/>
    <cellStyle name="Normal 4 3 4 4 5 2 2" xfId="5781" xr:uid="{00000000-0005-0000-0000-00001B700000}"/>
    <cellStyle name="Normal 4 3 4 4 5 2 2 2" xfId="11814" xr:uid="{00000000-0005-0000-0000-00001C700000}"/>
    <cellStyle name="Normal 4 3 4 4 5 2 2 2 2" xfId="43099" xr:uid="{00000000-0005-0000-0000-00001D700000}"/>
    <cellStyle name="Normal 4 3 4 4 5 2 2 2 3" xfId="29689" xr:uid="{00000000-0005-0000-0000-00001E700000}"/>
    <cellStyle name="Normal 4 3 4 4 5 2 2 3" xfId="37438" xr:uid="{00000000-0005-0000-0000-00001F700000}"/>
    <cellStyle name="Normal 4 3 4 4 5 2 2 4" xfId="23717" xr:uid="{00000000-0005-0000-0000-000020700000}"/>
    <cellStyle name="Normal 4 3 4 4 5 2 3" xfId="8767" xr:uid="{00000000-0005-0000-0000-000021700000}"/>
    <cellStyle name="Normal 4 3 4 4 5 2 3 2" xfId="40113" xr:uid="{00000000-0005-0000-0000-000022700000}"/>
    <cellStyle name="Normal 4 3 4 4 5 2 3 3" xfId="26703" xr:uid="{00000000-0005-0000-0000-000023700000}"/>
    <cellStyle name="Normal 4 3 4 4 5 2 4" xfId="19301" xr:uid="{00000000-0005-0000-0000-000024700000}"/>
    <cellStyle name="Normal 4 3 4 4 5 2 5" xfId="34143" xr:uid="{00000000-0005-0000-0000-000025700000}"/>
    <cellStyle name="Normal 4 3 4 4 5 2 6" xfId="16315" xr:uid="{00000000-0005-0000-0000-000026700000}"/>
    <cellStyle name="Normal 4 3 4 4 5 3" xfId="2360" xr:uid="{00000000-0005-0000-0000-000027700000}"/>
    <cellStyle name="Normal 4 3 4 4 5 3 2" xfId="6777" xr:uid="{00000000-0005-0000-0000-000028700000}"/>
    <cellStyle name="Normal 4 3 4 4 5 3 2 2" xfId="12810" xr:uid="{00000000-0005-0000-0000-000029700000}"/>
    <cellStyle name="Normal 4 3 4 4 5 3 2 2 2" xfId="44095" xr:uid="{00000000-0005-0000-0000-00002A700000}"/>
    <cellStyle name="Normal 4 3 4 4 5 3 2 2 3" xfId="30685" xr:uid="{00000000-0005-0000-0000-00002B700000}"/>
    <cellStyle name="Normal 4 3 4 4 5 3 2 3" xfId="38123" xr:uid="{00000000-0005-0000-0000-00002C700000}"/>
    <cellStyle name="Normal 4 3 4 4 5 3 2 4" xfId="24713" xr:uid="{00000000-0005-0000-0000-00002D700000}"/>
    <cellStyle name="Normal 4 3 4 4 5 3 3" xfId="9763" xr:uid="{00000000-0005-0000-0000-00002E700000}"/>
    <cellStyle name="Normal 4 3 4 4 5 3 3 2" xfId="41109" xr:uid="{00000000-0005-0000-0000-00002F700000}"/>
    <cellStyle name="Normal 4 3 4 4 5 3 3 3" xfId="27699" xr:uid="{00000000-0005-0000-0000-000030700000}"/>
    <cellStyle name="Normal 4 3 4 4 5 3 4" xfId="20297" xr:uid="{00000000-0005-0000-0000-000031700000}"/>
    <cellStyle name="Normal 4 3 4 4 5 3 5" xfId="35139" xr:uid="{00000000-0005-0000-0000-000032700000}"/>
    <cellStyle name="Normal 4 3 4 4 5 3 6" xfId="17311" xr:uid="{00000000-0005-0000-0000-000033700000}"/>
    <cellStyle name="Normal 4 3 4 4 5 4" xfId="4785" xr:uid="{00000000-0005-0000-0000-000034700000}"/>
    <cellStyle name="Normal 4 3 4 4 5 4 2" xfId="10819" xr:uid="{00000000-0005-0000-0000-000035700000}"/>
    <cellStyle name="Normal 4 3 4 4 5 4 2 2" xfId="42106" xr:uid="{00000000-0005-0000-0000-000036700000}"/>
    <cellStyle name="Normal 4 3 4 4 5 4 2 3" xfId="28696" xr:uid="{00000000-0005-0000-0000-000037700000}"/>
    <cellStyle name="Normal 4 3 4 4 5 4 3" xfId="22722" xr:uid="{00000000-0005-0000-0000-000038700000}"/>
    <cellStyle name="Normal 4 3 4 4 5 4 4" xfId="33148" xr:uid="{00000000-0005-0000-0000-000039700000}"/>
    <cellStyle name="Normal 4 3 4 4 5 4 5" xfId="15320" xr:uid="{00000000-0005-0000-0000-00003A700000}"/>
    <cellStyle name="Normal 4 3 4 4 5 5" xfId="3790" xr:uid="{00000000-0005-0000-0000-00003B700000}"/>
    <cellStyle name="Normal 4 3 4 4 5 5 2" xfId="36569" xr:uid="{00000000-0005-0000-0000-00003C700000}"/>
    <cellStyle name="Normal 4 3 4 4 5 5 3" xfId="21727" xr:uid="{00000000-0005-0000-0000-00003D700000}"/>
    <cellStyle name="Normal 4 3 4 4 5 6" xfId="7772" xr:uid="{00000000-0005-0000-0000-00003E700000}"/>
    <cellStyle name="Normal 4 3 4 4 5 6 2" xfId="39118" xr:uid="{00000000-0005-0000-0000-00003F700000}"/>
    <cellStyle name="Normal 4 3 4 4 5 6 3" xfId="25708" xr:uid="{00000000-0005-0000-0000-000040700000}"/>
    <cellStyle name="Normal 4 3 4 4 5 7" xfId="18306" xr:uid="{00000000-0005-0000-0000-000041700000}"/>
    <cellStyle name="Normal 4 3 4 4 5 8" xfId="32153" xr:uid="{00000000-0005-0000-0000-000042700000}"/>
    <cellStyle name="Normal 4 3 4 4 5 9" xfId="14325" xr:uid="{00000000-0005-0000-0000-000043700000}"/>
    <cellStyle name="Normal 4 3 4 4 6" xfId="758" xr:uid="{00000000-0005-0000-0000-000044700000}"/>
    <cellStyle name="Normal 4 3 4 4 6 2" xfId="2794" xr:uid="{00000000-0005-0000-0000-000045700000}"/>
    <cellStyle name="Normal 4 3 4 4 6 2 2" xfId="7211" xr:uid="{00000000-0005-0000-0000-000046700000}"/>
    <cellStyle name="Normal 4 3 4 4 6 2 2 2" xfId="13244" xr:uid="{00000000-0005-0000-0000-000047700000}"/>
    <cellStyle name="Normal 4 3 4 4 6 2 2 2 2" xfId="44529" xr:uid="{00000000-0005-0000-0000-000048700000}"/>
    <cellStyle name="Normal 4 3 4 4 6 2 2 2 3" xfId="31119" xr:uid="{00000000-0005-0000-0000-000049700000}"/>
    <cellStyle name="Normal 4 3 4 4 6 2 2 3" xfId="38557" xr:uid="{00000000-0005-0000-0000-00004A700000}"/>
    <cellStyle name="Normal 4 3 4 4 6 2 2 4" xfId="25147" xr:uid="{00000000-0005-0000-0000-00004B700000}"/>
    <cellStyle name="Normal 4 3 4 4 6 2 3" xfId="10197" xr:uid="{00000000-0005-0000-0000-00004C700000}"/>
    <cellStyle name="Normal 4 3 4 4 6 2 3 2" xfId="41543" xr:uid="{00000000-0005-0000-0000-00004D700000}"/>
    <cellStyle name="Normal 4 3 4 4 6 2 3 3" xfId="28133" xr:uid="{00000000-0005-0000-0000-00004E700000}"/>
    <cellStyle name="Normal 4 3 4 4 6 2 4" xfId="20731" xr:uid="{00000000-0005-0000-0000-00004F700000}"/>
    <cellStyle name="Normal 4 3 4 4 6 2 5" xfId="35573" xr:uid="{00000000-0005-0000-0000-000050700000}"/>
    <cellStyle name="Normal 4 3 4 4 6 2 6" xfId="17745" xr:uid="{00000000-0005-0000-0000-000051700000}"/>
    <cellStyle name="Normal 4 3 4 4 6 3" xfId="5219" xr:uid="{00000000-0005-0000-0000-000052700000}"/>
    <cellStyle name="Normal 4 3 4 4 6 3 2" xfId="11254" xr:uid="{00000000-0005-0000-0000-000053700000}"/>
    <cellStyle name="Normal 4 3 4 4 6 3 2 2" xfId="42539" xr:uid="{00000000-0005-0000-0000-000054700000}"/>
    <cellStyle name="Normal 4 3 4 4 6 3 2 3" xfId="29129" xr:uid="{00000000-0005-0000-0000-000055700000}"/>
    <cellStyle name="Normal 4 3 4 4 6 3 3" xfId="23156" xr:uid="{00000000-0005-0000-0000-000056700000}"/>
    <cellStyle name="Normal 4 3 4 4 6 3 4" xfId="33582" xr:uid="{00000000-0005-0000-0000-000057700000}"/>
    <cellStyle name="Normal 4 3 4 4 6 3 5" xfId="15754" xr:uid="{00000000-0005-0000-0000-000058700000}"/>
    <cellStyle name="Normal 4 3 4 4 6 4" xfId="4224" xr:uid="{00000000-0005-0000-0000-000059700000}"/>
    <cellStyle name="Normal 4 3 4 4 6 4 2" xfId="37003" xr:uid="{00000000-0005-0000-0000-00005A700000}"/>
    <cellStyle name="Normal 4 3 4 4 6 4 3" xfId="22161" xr:uid="{00000000-0005-0000-0000-00005B700000}"/>
    <cellStyle name="Normal 4 3 4 4 6 5" xfId="8206" xr:uid="{00000000-0005-0000-0000-00005C700000}"/>
    <cellStyle name="Normal 4 3 4 4 6 5 2" xfId="39552" xr:uid="{00000000-0005-0000-0000-00005D700000}"/>
    <cellStyle name="Normal 4 3 4 4 6 5 3" xfId="26142" xr:uid="{00000000-0005-0000-0000-00005E700000}"/>
    <cellStyle name="Normal 4 3 4 4 6 6" xfId="18740" xr:uid="{00000000-0005-0000-0000-00005F700000}"/>
    <cellStyle name="Normal 4 3 4 4 6 7" xfId="32587" xr:uid="{00000000-0005-0000-0000-000060700000}"/>
    <cellStyle name="Normal 4 3 4 4 6 8" xfId="14759" xr:uid="{00000000-0005-0000-0000-000061700000}"/>
    <cellStyle name="Normal 4 3 4 4 7" xfId="1261" xr:uid="{00000000-0005-0000-0000-000062700000}"/>
    <cellStyle name="Normal 4 3 4 4 7 2" xfId="2258" xr:uid="{00000000-0005-0000-0000-000063700000}"/>
    <cellStyle name="Normal 4 3 4 4 7 2 2" xfId="6675" xr:uid="{00000000-0005-0000-0000-000064700000}"/>
    <cellStyle name="Normal 4 3 4 4 7 2 2 2" xfId="12708" xr:uid="{00000000-0005-0000-0000-000065700000}"/>
    <cellStyle name="Normal 4 3 4 4 7 2 2 2 2" xfId="43993" xr:uid="{00000000-0005-0000-0000-000066700000}"/>
    <cellStyle name="Normal 4 3 4 4 7 2 2 2 3" xfId="30583" xr:uid="{00000000-0005-0000-0000-000067700000}"/>
    <cellStyle name="Normal 4 3 4 4 7 2 2 3" xfId="38021" xr:uid="{00000000-0005-0000-0000-000068700000}"/>
    <cellStyle name="Normal 4 3 4 4 7 2 2 4" xfId="24611" xr:uid="{00000000-0005-0000-0000-000069700000}"/>
    <cellStyle name="Normal 4 3 4 4 7 2 3" xfId="9661" xr:uid="{00000000-0005-0000-0000-00006A700000}"/>
    <cellStyle name="Normal 4 3 4 4 7 2 3 2" xfId="41007" xr:uid="{00000000-0005-0000-0000-00006B700000}"/>
    <cellStyle name="Normal 4 3 4 4 7 2 3 3" xfId="27597" xr:uid="{00000000-0005-0000-0000-00006C700000}"/>
    <cellStyle name="Normal 4 3 4 4 7 2 4" xfId="20195" xr:uid="{00000000-0005-0000-0000-00006D700000}"/>
    <cellStyle name="Normal 4 3 4 4 7 2 5" xfId="35037" xr:uid="{00000000-0005-0000-0000-00006E700000}"/>
    <cellStyle name="Normal 4 3 4 4 7 2 6" xfId="17209" xr:uid="{00000000-0005-0000-0000-00006F700000}"/>
    <cellStyle name="Normal 4 3 4 4 7 3" xfId="5679" xr:uid="{00000000-0005-0000-0000-000070700000}"/>
    <cellStyle name="Normal 4 3 4 4 7 3 2" xfId="11712" xr:uid="{00000000-0005-0000-0000-000071700000}"/>
    <cellStyle name="Normal 4 3 4 4 7 3 2 2" xfId="42997" xr:uid="{00000000-0005-0000-0000-000072700000}"/>
    <cellStyle name="Normal 4 3 4 4 7 3 2 3" xfId="29587" xr:uid="{00000000-0005-0000-0000-000073700000}"/>
    <cellStyle name="Normal 4 3 4 4 7 3 3" xfId="23615" xr:uid="{00000000-0005-0000-0000-000074700000}"/>
    <cellStyle name="Normal 4 3 4 4 7 3 4" xfId="34041" xr:uid="{00000000-0005-0000-0000-000075700000}"/>
    <cellStyle name="Normal 4 3 4 4 7 3 5" xfId="16213" xr:uid="{00000000-0005-0000-0000-000076700000}"/>
    <cellStyle name="Normal 4 3 4 4 7 4" xfId="3688" xr:uid="{00000000-0005-0000-0000-000077700000}"/>
    <cellStyle name="Normal 4 3 4 4 7 4 2" xfId="36467" xr:uid="{00000000-0005-0000-0000-000078700000}"/>
    <cellStyle name="Normal 4 3 4 4 7 4 3" xfId="21625" xr:uid="{00000000-0005-0000-0000-000079700000}"/>
    <cellStyle name="Normal 4 3 4 4 7 5" xfId="8665" xr:uid="{00000000-0005-0000-0000-00007A700000}"/>
    <cellStyle name="Normal 4 3 4 4 7 5 2" xfId="40011" xr:uid="{00000000-0005-0000-0000-00007B700000}"/>
    <cellStyle name="Normal 4 3 4 4 7 5 3" xfId="26601" xr:uid="{00000000-0005-0000-0000-00007C700000}"/>
    <cellStyle name="Normal 4 3 4 4 7 6" xfId="19199" xr:uid="{00000000-0005-0000-0000-00007D700000}"/>
    <cellStyle name="Normal 4 3 4 4 7 7" xfId="32051" xr:uid="{00000000-0005-0000-0000-00007E700000}"/>
    <cellStyle name="Normal 4 3 4 4 7 8" xfId="14223" xr:uid="{00000000-0005-0000-0000-00007F700000}"/>
    <cellStyle name="Normal 4 3 4 4 8" xfId="1798" xr:uid="{00000000-0005-0000-0000-000080700000}"/>
    <cellStyle name="Normal 4 3 4 4 8 2" xfId="6216" xr:uid="{00000000-0005-0000-0000-000081700000}"/>
    <cellStyle name="Normal 4 3 4 4 8 2 2" xfId="12249" xr:uid="{00000000-0005-0000-0000-000082700000}"/>
    <cellStyle name="Normal 4 3 4 4 8 2 2 2" xfId="43534" xr:uid="{00000000-0005-0000-0000-000083700000}"/>
    <cellStyle name="Normal 4 3 4 4 8 2 2 3" xfId="30124" xr:uid="{00000000-0005-0000-0000-000084700000}"/>
    <cellStyle name="Normal 4 3 4 4 8 2 3" xfId="37562" xr:uid="{00000000-0005-0000-0000-000085700000}"/>
    <cellStyle name="Normal 4 3 4 4 8 2 4" xfId="24152" xr:uid="{00000000-0005-0000-0000-000086700000}"/>
    <cellStyle name="Normal 4 3 4 4 8 3" xfId="9202" xr:uid="{00000000-0005-0000-0000-000087700000}"/>
    <cellStyle name="Normal 4 3 4 4 8 3 2" xfId="40548" xr:uid="{00000000-0005-0000-0000-000088700000}"/>
    <cellStyle name="Normal 4 3 4 4 8 3 3" xfId="27138" xr:uid="{00000000-0005-0000-0000-000089700000}"/>
    <cellStyle name="Normal 4 3 4 4 8 4" xfId="19736" xr:uid="{00000000-0005-0000-0000-00008A700000}"/>
    <cellStyle name="Normal 4 3 4 4 8 5" xfId="34578" xr:uid="{00000000-0005-0000-0000-00008B700000}"/>
    <cellStyle name="Normal 4 3 4 4 8 6" xfId="16750" xr:uid="{00000000-0005-0000-0000-00008C700000}"/>
    <cellStyle name="Normal 4 3 4 4 9" xfId="4683" xr:uid="{00000000-0005-0000-0000-00008D700000}"/>
    <cellStyle name="Normal 4 3 4 4 9 2" xfId="10717" xr:uid="{00000000-0005-0000-0000-00008E700000}"/>
    <cellStyle name="Normal 4 3 4 4 9 2 2" xfId="42004" xr:uid="{00000000-0005-0000-0000-00008F700000}"/>
    <cellStyle name="Normal 4 3 4 4 9 2 3" xfId="28594" xr:uid="{00000000-0005-0000-0000-000090700000}"/>
    <cellStyle name="Normal 4 3 4 4 9 3" xfId="22620" xr:uid="{00000000-0005-0000-0000-000091700000}"/>
    <cellStyle name="Normal 4 3 4 4 9 4" xfId="33046" xr:uid="{00000000-0005-0000-0000-000092700000}"/>
    <cellStyle name="Normal 4 3 4 4 9 5" xfId="15218" xr:uid="{00000000-0005-0000-0000-000093700000}"/>
    <cellStyle name="Normal 4 3 4 5" xfId="140" xr:uid="{00000000-0005-0000-0000-000094700000}"/>
    <cellStyle name="Normal 4 3 4 5 10" xfId="18138" xr:uid="{00000000-0005-0000-0000-000095700000}"/>
    <cellStyle name="Normal 4 3 4 5 11" xfId="31630" xr:uid="{00000000-0005-0000-0000-000096700000}"/>
    <cellStyle name="Normal 4 3 4 5 12" xfId="13802" xr:uid="{00000000-0005-0000-0000-000097700000}"/>
    <cellStyle name="Normal 4 3 4 5 2" xfId="590" xr:uid="{00000000-0005-0000-0000-000098700000}"/>
    <cellStyle name="Normal 4 3 4 5 2 10" xfId="14030" xr:uid="{00000000-0005-0000-0000-000099700000}"/>
    <cellStyle name="Normal 4 3 4 5 2 2" xfId="1024" xr:uid="{00000000-0005-0000-0000-00009A700000}"/>
    <cellStyle name="Normal 4 3 4 5 2 2 2" xfId="3060" xr:uid="{00000000-0005-0000-0000-00009B700000}"/>
    <cellStyle name="Normal 4 3 4 5 2 2 2 2" xfId="7477" xr:uid="{00000000-0005-0000-0000-00009C700000}"/>
    <cellStyle name="Normal 4 3 4 5 2 2 2 2 2" xfId="13510" xr:uid="{00000000-0005-0000-0000-00009D700000}"/>
    <cellStyle name="Normal 4 3 4 5 2 2 2 2 2 2" xfId="44795" xr:uid="{00000000-0005-0000-0000-00009E700000}"/>
    <cellStyle name="Normal 4 3 4 5 2 2 2 2 2 3" xfId="31385" xr:uid="{00000000-0005-0000-0000-00009F700000}"/>
    <cellStyle name="Normal 4 3 4 5 2 2 2 2 3" xfId="38823" xr:uid="{00000000-0005-0000-0000-0000A0700000}"/>
    <cellStyle name="Normal 4 3 4 5 2 2 2 2 4" xfId="25413" xr:uid="{00000000-0005-0000-0000-0000A1700000}"/>
    <cellStyle name="Normal 4 3 4 5 2 2 2 3" xfId="10463" xr:uid="{00000000-0005-0000-0000-0000A2700000}"/>
    <cellStyle name="Normal 4 3 4 5 2 2 2 3 2" xfId="41809" xr:uid="{00000000-0005-0000-0000-0000A3700000}"/>
    <cellStyle name="Normal 4 3 4 5 2 2 2 3 3" xfId="28399" xr:uid="{00000000-0005-0000-0000-0000A4700000}"/>
    <cellStyle name="Normal 4 3 4 5 2 2 2 4" xfId="20997" xr:uid="{00000000-0005-0000-0000-0000A5700000}"/>
    <cellStyle name="Normal 4 3 4 5 2 2 2 5" xfId="35839" xr:uid="{00000000-0005-0000-0000-0000A6700000}"/>
    <cellStyle name="Normal 4 3 4 5 2 2 2 6" xfId="18011" xr:uid="{00000000-0005-0000-0000-0000A7700000}"/>
    <cellStyle name="Normal 4 3 4 5 2 2 3" xfId="5485" xr:uid="{00000000-0005-0000-0000-0000A8700000}"/>
    <cellStyle name="Normal 4 3 4 5 2 2 3 2" xfId="11519" xr:uid="{00000000-0005-0000-0000-0000A9700000}"/>
    <cellStyle name="Normal 4 3 4 5 2 2 3 2 2" xfId="42804" xr:uid="{00000000-0005-0000-0000-0000AA700000}"/>
    <cellStyle name="Normal 4 3 4 5 2 2 3 2 3" xfId="29394" xr:uid="{00000000-0005-0000-0000-0000AB700000}"/>
    <cellStyle name="Normal 4 3 4 5 2 2 3 3" xfId="23422" xr:uid="{00000000-0005-0000-0000-0000AC700000}"/>
    <cellStyle name="Normal 4 3 4 5 2 2 3 4" xfId="33848" xr:uid="{00000000-0005-0000-0000-0000AD700000}"/>
    <cellStyle name="Normal 4 3 4 5 2 2 3 5" xfId="16020" xr:uid="{00000000-0005-0000-0000-0000AE700000}"/>
    <cellStyle name="Normal 4 3 4 5 2 2 4" xfId="4490" xr:uid="{00000000-0005-0000-0000-0000AF700000}"/>
    <cellStyle name="Normal 4 3 4 5 2 2 4 2" xfId="37269" xr:uid="{00000000-0005-0000-0000-0000B0700000}"/>
    <cellStyle name="Normal 4 3 4 5 2 2 4 3" xfId="22427" xr:uid="{00000000-0005-0000-0000-0000B1700000}"/>
    <cellStyle name="Normal 4 3 4 5 2 2 5" xfId="8472" xr:uid="{00000000-0005-0000-0000-0000B2700000}"/>
    <cellStyle name="Normal 4 3 4 5 2 2 5 2" xfId="39818" xr:uid="{00000000-0005-0000-0000-0000B3700000}"/>
    <cellStyle name="Normal 4 3 4 5 2 2 5 3" xfId="26408" xr:uid="{00000000-0005-0000-0000-0000B4700000}"/>
    <cellStyle name="Normal 4 3 4 5 2 2 6" xfId="19006" xr:uid="{00000000-0005-0000-0000-0000B5700000}"/>
    <cellStyle name="Normal 4 3 4 5 2 2 7" xfId="32853" xr:uid="{00000000-0005-0000-0000-0000B6700000}"/>
    <cellStyle name="Normal 4 3 4 5 2 2 8" xfId="15025" xr:uid="{00000000-0005-0000-0000-0000B7700000}"/>
    <cellStyle name="Normal 4 3 4 5 2 3" xfId="1629" xr:uid="{00000000-0005-0000-0000-0000B8700000}"/>
    <cellStyle name="Normal 4 3 4 5 2 3 2" xfId="2626" xr:uid="{00000000-0005-0000-0000-0000B9700000}"/>
    <cellStyle name="Normal 4 3 4 5 2 3 2 2" xfId="7043" xr:uid="{00000000-0005-0000-0000-0000BA700000}"/>
    <cellStyle name="Normal 4 3 4 5 2 3 2 2 2" xfId="13076" xr:uid="{00000000-0005-0000-0000-0000BB700000}"/>
    <cellStyle name="Normal 4 3 4 5 2 3 2 2 2 2" xfId="44361" xr:uid="{00000000-0005-0000-0000-0000BC700000}"/>
    <cellStyle name="Normal 4 3 4 5 2 3 2 2 2 3" xfId="30951" xr:uid="{00000000-0005-0000-0000-0000BD700000}"/>
    <cellStyle name="Normal 4 3 4 5 2 3 2 2 3" xfId="38389" xr:uid="{00000000-0005-0000-0000-0000BE700000}"/>
    <cellStyle name="Normal 4 3 4 5 2 3 2 2 4" xfId="24979" xr:uid="{00000000-0005-0000-0000-0000BF700000}"/>
    <cellStyle name="Normal 4 3 4 5 2 3 2 3" xfId="10029" xr:uid="{00000000-0005-0000-0000-0000C0700000}"/>
    <cellStyle name="Normal 4 3 4 5 2 3 2 3 2" xfId="41375" xr:uid="{00000000-0005-0000-0000-0000C1700000}"/>
    <cellStyle name="Normal 4 3 4 5 2 3 2 3 3" xfId="27965" xr:uid="{00000000-0005-0000-0000-0000C2700000}"/>
    <cellStyle name="Normal 4 3 4 5 2 3 2 4" xfId="20563" xr:uid="{00000000-0005-0000-0000-0000C3700000}"/>
    <cellStyle name="Normal 4 3 4 5 2 3 2 5" xfId="35405" xr:uid="{00000000-0005-0000-0000-0000C4700000}"/>
    <cellStyle name="Normal 4 3 4 5 2 3 2 6" xfId="17577" xr:uid="{00000000-0005-0000-0000-0000C5700000}"/>
    <cellStyle name="Normal 4 3 4 5 2 3 3" xfId="6047" xr:uid="{00000000-0005-0000-0000-0000C6700000}"/>
    <cellStyle name="Normal 4 3 4 5 2 3 3 2" xfId="12080" xr:uid="{00000000-0005-0000-0000-0000C7700000}"/>
    <cellStyle name="Normal 4 3 4 5 2 3 3 2 2" xfId="43365" xr:uid="{00000000-0005-0000-0000-0000C8700000}"/>
    <cellStyle name="Normal 4 3 4 5 2 3 3 2 3" xfId="29955" xr:uid="{00000000-0005-0000-0000-0000C9700000}"/>
    <cellStyle name="Normal 4 3 4 5 2 3 3 3" xfId="23983" xr:uid="{00000000-0005-0000-0000-0000CA700000}"/>
    <cellStyle name="Normal 4 3 4 5 2 3 3 4" xfId="34409" xr:uid="{00000000-0005-0000-0000-0000CB700000}"/>
    <cellStyle name="Normal 4 3 4 5 2 3 3 5" xfId="16581" xr:uid="{00000000-0005-0000-0000-0000CC700000}"/>
    <cellStyle name="Normal 4 3 4 5 2 3 4" xfId="4056" xr:uid="{00000000-0005-0000-0000-0000CD700000}"/>
    <cellStyle name="Normal 4 3 4 5 2 3 4 2" xfId="36835" xr:uid="{00000000-0005-0000-0000-0000CE700000}"/>
    <cellStyle name="Normal 4 3 4 5 2 3 4 3" xfId="21993" xr:uid="{00000000-0005-0000-0000-0000CF700000}"/>
    <cellStyle name="Normal 4 3 4 5 2 3 5" xfId="9033" xr:uid="{00000000-0005-0000-0000-0000D0700000}"/>
    <cellStyle name="Normal 4 3 4 5 2 3 5 2" xfId="40379" xr:uid="{00000000-0005-0000-0000-0000D1700000}"/>
    <cellStyle name="Normal 4 3 4 5 2 3 5 3" xfId="26969" xr:uid="{00000000-0005-0000-0000-0000D2700000}"/>
    <cellStyle name="Normal 4 3 4 5 2 3 6" xfId="19567" xr:uid="{00000000-0005-0000-0000-0000D3700000}"/>
    <cellStyle name="Normal 4 3 4 5 2 3 7" xfId="32419" xr:uid="{00000000-0005-0000-0000-0000D4700000}"/>
    <cellStyle name="Normal 4 3 4 5 2 3 8" xfId="14591" xr:uid="{00000000-0005-0000-0000-0000D5700000}"/>
    <cellStyle name="Normal 4 3 4 5 2 4" xfId="2064" xr:uid="{00000000-0005-0000-0000-0000D6700000}"/>
    <cellStyle name="Normal 4 3 4 5 2 4 2" xfId="6482" xr:uid="{00000000-0005-0000-0000-0000D7700000}"/>
    <cellStyle name="Normal 4 3 4 5 2 4 2 2" xfId="12515" xr:uid="{00000000-0005-0000-0000-0000D8700000}"/>
    <cellStyle name="Normal 4 3 4 5 2 4 2 2 2" xfId="43800" xr:uid="{00000000-0005-0000-0000-0000D9700000}"/>
    <cellStyle name="Normal 4 3 4 5 2 4 2 2 3" xfId="30390" xr:uid="{00000000-0005-0000-0000-0000DA700000}"/>
    <cellStyle name="Normal 4 3 4 5 2 4 2 3" xfId="37828" xr:uid="{00000000-0005-0000-0000-0000DB700000}"/>
    <cellStyle name="Normal 4 3 4 5 2 4 2 4" xfId="24418" xr:uid="{00000000-0005-0000-0000-0000DC700000}"/>
    <cellStyle name="Normal 4 3 4 5 2 4 3" xfId="9468" xr:uid="{00000000-0005-0000-0000-0000DD700000}"/>
    <cellStyle name="Normal 4 3 4 5 2 4 3 2" xfId="40814" xr:uid="{00000000-0005-0000-0000-0000DE700000}"/>
    <cellStyle name="Normal 4 3 4 5 2 4 3 3" xfId="27404" xr:uid="{00000000-0005-0000-0000-0000DF700000}"/>
    <cellStyle name="Normal 4 3 4 5 2 4 4" xfId="20002" xr:uid="{00000000-0005-0000-0000-0000E0700000}"/>
    <cellStyle name="Normal 4 3 4 5 2 4 5" xfId="34844" xr:uid="{00000000-0005-0000-0000-0000E1700000}"/>
    <cellStyle name="Normal 4 3 4 5 2 4 6" xfId="17016" xr:uid="{00000000-0005-0000-0000-0000E2700000}"/>
    <cellStyle name="Normal 4 3 4 5 2 5" xfId="5051" xr:uid="{00000000-0005-0000-0000-0000E3700000}"/>
    <cellStyle name="Normal 4 3 4 5 2 5 2" xfId="11086" xr:uid="{00000000-0005-0000-0000-0000E4700000}"/>
    <cellStyle name="Normal 4 3 4 5 2 5 2 2" xfId="42371" xr:uid="{00000000-0005-0000-0000-0000E5700000}"/>
    <cellStyle name="Normal 4 3 4 5 2 5 2 3" xfId="28961" xr:uid="{00000000-0005-0000-0000-0000E6700000}"/>
    <cellStyle name="Normal 4 3 4 5 2 5 3" xfId="22988" xr:uid="{00000000-0005-0000-0000-0000E7700000}"/>
    <cellStyle name="Normal 4 3 4 5 2 5 4" xfId="33414" xr:uid="{00000000-0005-0000-0000-0000E8700000}"/>
    <cellStyle name="Normal 4 3 4 5 2 5 5" xfId="15586" xr:uid="{00000000-0005-0000-0000-0000E9700000}"/>
    <cellStyle name="Normal 4 3 4 5 2 6" xfId="3495" xr:uid="{00000000-0005-0000-0000-0000EA700000}"/>
    <cellStyle name="Normal 4 3 4 5 2 6 2" xfId="36274" xr:uid="{00000000-0005-0000-0000-0000EB700000}"/>
    <cellStyle name="Normal 4 3 4 5 2 6 3" xfId="21432" xr:uid="{00000000-0005-0000-0000-0000EC700000}"/>
    <cellStyle name="Normal 4 3 4 5 2 7" xfId="8038" xr:uid="{00000000-0005-0000-0000-0000ED700000}"/>
    <cellStyle name="Normal 4 3 4 5 2 7 2" xfId="39384" xr:uid="{00000000-0005-0000-0000-0000EE700000}"/>
    <cellStyle name="Normal 4 3 4 5 2 7 3" xfId="25974" xr:uid="{00000000-0005-0000-0000-0000EF700000}"/>
    <cellStyle name="Normal 4 3 4 5 2 8" xfId="18572" xr:uid="{00000000-0005-0000-0000-0000F0700000}"/>
    <cellStyle name="Normal 4 3 4 5 2 9" xfId="31858" xr:uid="{00000000-0005-0000-0000-0000F1700000}"/>
    <cellStyle name="Normal 4 3 4 5 3" xfId="362" xr:uid="{00000000-0005-0000-0000-0000F2700000}"/>
    <cellStyle name="Normal 4 3 4 5 3 2" xfId="1401" xr:uid="{00000000-0005-0000-0000-0000F3700000}"/>
    <cellStyle name="Normal 4 3 4 5 3 2 2" xfId="5819" xr:uid="{00000000-0005-0000-0000-0000F4700000}"/>
    <cellStyle name="Normal 4 3 4 5 3 2 2 2" xfId="11852" xr:uid="{00000000-0005-0000-0000-0000F5700000}"/>
    <cellStyle name="Normal 4 3 4 5 3 2 2 2 2" xfId="43137" xr:uid="{00000000-0005-0000-0000-0000F6700000}"/>
    <cellStyle name="Normal 4 3 4 5 3 2 2 2 3" xfId="29727" xr:uid="{00000000-0005-0000-0000-0000F7700000}"/>
    <cellStyle name="Normal 4 3 4 5 3 2 2 3" xfId="37472" xr:uid="{00000000-0005-0000-0000-0000F8700000}"/>
    <cellStyle name="Normal 4 3 4 5 3 2 2 4" xfId="23755" xr:uid="{00000000-0005-0000-0000-0000F9700000}"/>
    <cellStyle name="Normal 4 3 4 5 3 2 3" xfId="8805" xr:uid="{00000000-0005-0000-0000-0000FA700000}"/>
    <cellStyle name="Normal 4 3 4 5 3 2 3 2" xfId="40151" xr:uid="{00000000-0005-0000-0000-0000FB700000}"/>
    <cellStyle name="Normal 4 3 4 5 3 2 3 3" xfId="26741" xr:uid="{00000000-0005-0000-0000-0000FC700000}"/>
    <cellStyle name="Normal 4 3 4 5 3 2 4" xfId="19339" xr:uid="{00000000-0005-0000-0000-0000FD700000}"/>
    <cellStyle name="Normal 4 3 4 5 3 2 5" xfId="34181" xr:uid="{00000000-0005-0000-0000-0000FE700000}"/>
    <cellStyle name="Normal 4 3 4 5 3 2 6" xfId="16353" xr:uid="{00000000-0005-0000-0000-0000FF700000}"/>
    <cellStyle name="Normal 4 3 4 5 3 3" xfId="2398" xr:uid="{00000000-0005-0000-0000-000000710000}"/>
    <cellStyle name="Normal 4 3 4 5 3 3 2" xfId="6815" xr:uid="{00000000-0005-0000-0000-000001710000}"/>
    <cellStyle name="Normal 4 3 4 5 3 3 2 2" xfId="12848" xr:uid="{00000000-0005-0000-0000-000002710000}"/>
    <cellStyle name="Normal 4 3 4 5 3 3 2 2 2" xfId="44133" xr:uid="{00000000-0005-0000-0000-000003710000}"/>
    <cellStyle name="Normal 4 3 4 5 3 3 2 2 3" xfId="30723" xr:uid="{00000000-0005-0000-0000-000004710000}"/>
    <cellStyle name="Normal 4 3 4 5 3 3 2 3" xfId="38161" xr:uid="{00000000-0005-0000-0000-000005710000}"/>
    <cellStyle name="Normal 4 3 4 5 3 3 2 4" xfId="24751" xr:uid="{00000000-0005-0000-0000-000006710000}"/>
    <cellStyle name="Normal 4 3 4 5 3 3 3" xfId="9801" xr:uid="{00000000-0005-0000-0000-000007710000}"/>
    <cellStyle name="Normal 4 3 4 5 3 3 3 2" xfId="41147" xr:uid="{00000000-0005-0000-0000-000008710000}"/>
    <cellStyle name="Normal 4 3 4 5 3 3 3 3" xfId="27737" xr:uid="{00000000-0005-0000-0000-000009710000}"/>
    <cellStyle name="Normal 4 3 4 5 3 3 4" xfId="20335" xr:uid="{00000000-0005-0000-0000-00000A710000}"/>
    <cellStyle name="Normal 4 3 4 5 3 3 5" xfId="35177" xr:uid="{00000000-0005-0000-0000-00000B710000}"/>
    <cellStyle name="Normal 4 3 4 5 3 3 6" xfId="17349" xr:uid="{00000000-0005-0000-0000-00000C710000}"/>
    <cellStyle name="Normal 4 3 4 5 3 4" xfId="4823" xr:uid="{00000000-0005-0000-0000-00000D710000}"/>
    <cellStyle name="Normal 4 3 4 5 3 4 2" xfId="10858" xr:uid="{00000000-0005-0000-0000-00000E710000}"/>
    <cellStyle name="Normal 4 3 4 5 3 4 2 2" xfId="42143" xr:uid="{00000000-0005-0000-0000-00000F710000}"/>
    <cellStyle name="Normal 4 3 4 5 3 4 2 3" xfId="28733" xr:uid="{00000000-0005-0000-0000-000010710000}"/>
    <cellStyle name="Normal 4 3 4 5 3 4 3" xfId="22760" xr:uid="{00000000-0005-0000-0000-000011710000}"/>
    <cellStyle name="Normal 4 3 4 5 3 4 4" xfId="33186" xr:uid="{00000000-0005-0000-0000-000012710000}"/>
    <cellStyle name="Normal 4 3 4 5 3 4 5" xfId="15358" xr:uid="{00000000-0005-0000-0000-000013710000}"/>
    <cellStyle name="Normal 4 3 4 5 3 5" xfId="3828" xr:uid="{00000000-0005-0000-0000-000014710000}"/>
    <cellStyle name="Normal 4 3 4 5 3 5 2" xfId="36607" xr:uid="{00000000-0005-0000-0000-000015710000}"/>
    <cellStyle name="Normal 4 3 4 5 3 5 3" xfId="21765" xr:uid="{00000000-0005-0000-0000-000016710000}"/>
    <cellStyle name="Normal 4 3 4 5 3 6" xfId="7810" xr:uid="{00000000-0005-0000-0000-000017710000}"/>
    <cellStyle name="Normal 4 3 4 5 3 6 2" xfId="39156" xr:uid="{00000000-0005-0000-0000-000018710000}"/>
    <cellStyle name="Normal 4 3 4 5 3 6 3" xfId="25746" xr:uid="{00000000-0005-0000-0000-000019710000}"/>
    <cellStyle name="Normal 4 3 4 5 3 7" xfId="18344" xr:uid="{00000000-0005-0000-0000-00001A710000}"/>
    <cellStyle name="Normal 4 3 4 5 3 8" xfId="32191" xr:uid="{00000000-0005-0000-0000-00001B710000}"/>
    <cellStyle name="Normal 4 3 4 5 3 9" xfId="14363" xr:uid="{00000000-0005-0000-0000-00001C710000}"/>
    <cellStyle name="Normal 4 3 4 5 4" xfId="796" xr:uid="{00000000-0005-0000-0000-00001D710000}"/>
    <cellStyle name="Normal 4 3 4 5 4 2" xfId="2832" xr:uid="{00000000-0005-0000-0000-00001E710000}"/>
    <cellStyle name="Normal 4 3 4 5 4 2 2" xfId="7249" xr:uid="{00000000-0005-0000-0000-00001F710000}"/>
    <cellStyle name="Normal 4 3 4 5 4 2 2 2" xfId="13282" xr:uid="{00000000-0005-0000-0000-000020710000}"/>
    <cellStyle name="Normal 4 3 4 5 4 2 2 2 2" xfId="44567" xr:uid="{00000000-0005-0000-0000-000021710000}"/>
    <cellStyle name="Normal 4 3 4 5 4 2 2 2 3" xfId="31157" xr:uid="{00000000-0005-0000-0000-000022710000}"/>
    <cellStyle name="Normal 4 3 4 5 4 2 2 3" xfId="38595" xr:uid="{00000000-0005-0000-0000-000023710000}"/>
    <cellStyle name="Normal 4 3 4 5 4 2 2 4" xfId="25185" xr:uid="{00000000-0005-0000-0000-000024710000}"/>
    <cellStyle name="Normal 4 3 4 5 4 2 3" xfId="10235" xr:uid="{00000000-0005-0000-0000-000025710000}"/>
    <cellStyle name="Normal 4 3 4 5 4 2 3 2" xfId="41581" xr:uid="{00000000-0005-0000-0000-000026710000}"/>
    <cellStyle name="Normal 4 3 4 5 4 2 3 3" xfId="28171" xr:uid="{00000000-0005-0000-0000-000027710000}"/>
    <cellStyle name="Normal 4 3 4 5 4 2 4" xfId="20769" xr:uid="{00000000-0005-0000-0000-000028710000}"/>
    <cellStyle name="Normal 4 3 4 5 4 2 5" xfId="35611" xr:uid="{00000000-0005-0000-0000-000029710000}"/>
    <cellStyle name="Normal 4 3 4 5 4 2 6" xfId="17783" xr:uid="{00000000-0005-0000-0000-00002A710000}"/>
    <cellStyle name="Normal 4 3 4 5 4 3" xfId="5257" xr:uid="{00000000-0005-0000-0000-00002B710000}"/>
    <cellStyle name="Normal 4 3 4 5 4 3 2" xfId="11291" xr:uid="{00000000-0005-0000-0000-00002C710000}"/>
    <cellStyle name="Normal 4 3 4 5 4 3 2 2" xfId="42576" xr:uid="{00000000-0005-0000-0000-00002D710000}"/>
    <cellStyle name="Normal 4 3 4 5 4 3 2 3" xfId="29166" xr:uid="{00000000-0005-0000-0000-00002E710000}"/>
    <cellStyle name="Normal 4 3 4 5 4 3 3" xfId="23194" xr:uid="{00000000-0005-0000-0000-00002F710000}"/>
    <cellStyle name="Normal 4 3 4 5 4 3 4" xfId="33620" xr:uid="{00000000-0005-0000-0000-000030710000}"/>
    <cellStyle name="Normal 4 3 4 5 4 3 5" xfId="15792" xr:uid="{00000000-0005-0000-0000-000031710000}"/>
    <cellStyle name="Normal 4 3 4 5 4 4" xfId="4262" xr:uid="{00000000-0005-0000-0000-000032710000}"/>
    <cellStyle name="Normal 4 3 4 5 4 4 2" xfId="37041" xr:uid="{00000000-0005-0000-0000-000033710000}"/>
    <cellStyle name="Normal 4 3 4 5 4 4 3" xfId="22199" xr:uid="{00000000-0005-0000-0000-000034710000}"/>
    <cellStyle name="Normal 4 3 4 5 4 5" xfId="8244" xr:uid="{00000000-0005-0000-0000-000035710000}"/>
    <cellStyle name="Normal 4 3 4 5 4 5 2" xfId="39590" xr:uid="{00000000-0005-0000-0000-000036710000}"/>
    <cellStyle name="Normal 4 3 4 5 4 5 3" xfId="26180" xr:uid="{00000000-0005-0000-0000-000037710000}"/>
    <cellStyle name="Normal 4 3 4 5 4 6" xfId="18778" xr:uid="{00000000-0005-0000-0000-000038710000}"/>
    <cellStyle name="Normal 4 3 4 5 4 7" xfId="32625" xr:uid="{00000000-0005-0000-0000-000039710000}"/>
    <cellStyle name="Normal 4 3 4 5 4 8" xfId="14797" xr:uid="{00000000-0005-0000-0000-00003A710000}"/>
    <cellStyle name="Normal 4 3 4 5 5" xfId="1195" xr:uid="{00000000-0005-0000-0000-00003B710000}"/>
    <cellStyle name="Normal 4 3 4 5 5 2" xfId="2192" xr:uid="{00000000-0005-0000-0000-00003C710000}"/>
    <cellStyle name="Normal 4 3 4 5 5 2 2" xfId="6609" xr:uid="{00000000-0005-0000-0000-00003D710000}"/>
    <cellStyle name="Normal 4 3 4 5 5 2 2 2" xfId="12642" xr:uid="{00000000-0005-0000-0000-00003E710000}"/>
    <cellStyle name="Normal 4 3 4 5 5 2 2 2 2" xfId="43927" xr:uid="{00000000-0005-0000-0000-00003F710000}"/>
    <cellStyle name="Normal 4 3 4 5 5 2 2 2 3" xfId="30517" xr:uid="{00000000-0005-0000-0000-000040710000}"/>
    <cellStyle name="Normal 4 3 4 5 5 2 2 3" xfId="37955" xr:uid="{00000000-0005-0000-0000-000041710000}"/>
    <cellStyle name="Normal 4 3 4 5 5 2 2 4" xfId="24545" xr:uid="{00000000-0005-0000-0000-000042710000}"/>
    <cellStyle name="Normal 4 3 4 5 5 2 3" xfId="9595" xr:uid="{00000000-0005-0000-0000-000043710000}"/>
    <cellStyle name="Normal 4 3 4 5 5 2 3 2" xfId="40941" xr:uid="{00000000-0005-0000-0000-000044710000}"/>
    <cellStyle name="Normal 4 3 4 5 5 2 3 3" xfId="27531" xr:uid="{00000000-0005-0000-0000-000045710000}"/>
    <cellStyle name="Normal 4 3 4 5 5 2 4" xfId="20129" xr:uid="{00000000-0005-0000-0000-000046710000}"/>
    <cellStyle name="Normal 4 3 4 5 5 2 5" xfId="34971" xr:uid="{00000000-0005-0000-0000-000047710000}"/>
    <cellStyle name="Normal 4 3 4 5 5 2 6" xfId="17143" xr:uid="{00000000-0005-0000-0000-000048710000}"/>
    <cellStyle name="Normal 4 3 4 5 5 3" xfId="5613" xr:uid="{00000000-0005-0000-0000-000049710000}"/>
    <cellStyle name="Normal 4 3 4 5 5 3 2" xfId="11646" xr:uid="{00000000-0005-0000-0000-00004A710000}"/>
    <cellStyle name="Normal 4 3 4 5 5 3 2 2" xfId="42931" xr:uid="{00000000-0005-0000-0000-00004B710000}"/>
    <cellStyle name="Normal 4 3 4 5 5 3 2 3" xfId="29521" xr:uid="{00000000-0005-0000-0000-00004C710000}"/>
    <cellStyle name="Normal 4 3 4 5 5 3 3" xfId="23549" xr:uid="{00000000-0005-0000-0000-00004D710000}"/>
    <cellStyle name="Normal 4 3 4 5 5 3 4" xfId="33975" xr:uid="{00000000-0005-0000-0000-00004E710000}"/>
    <cellStyle name="Normal 4 3 4 5 5 3 5" xfId="16147" xr:uid="{00000000-0005-0000-0000-00004F710000}"/>
    <cellStyle name="Normal 4 3 4 5 5 4" xfId="3622" xr:uid="{00000000-0005-0000-0000-000050710000}"/>
    <cellStyle name="Normal 4 3 4 5 5 4 2" xfId="36401" xr:uid="{00000000-0005-0000-0000-000051710000}"/>
    <cellStyle name="Normal 4 3 4 5 5 4 3" xfId="21559" xr:uid="{00000000-0005-0000-0000-000052710000}"/>
    <cellStyle name="Normal 4 3 4 5 5 5" xfId="8599" xr:uid="{00000000-0005-0000-0000-000053710000}"/>
    <cellStyle name="Normal 4 3 4 5 5 5 2" xfId="39945" xr:uid="{00000000-0005-0000-0000-000054710000}"/>
    <cellStyle name="Normal 4 3 4 5 5 5 3" xfId="26535" xr:uid="{00000000-0005-0000-0000-000055710000}"/>
    <cellStyle name="Normal 4 3 4 5 5 6" xfId="19133" xr:uid="{00000000-0005-0000-0000-000056710000}"/>
    <cellStyle name="Normal 4 3 4 5 5 7" xfId="31985" xr:uid="{00000000-0005-0000-0000-000057710000}"/>
    <cellStyle name="Normal 4 3 4 5 5 8" xfId="14157" xr:uid="{00000000-0005-0000-0000-000058710000}"/>
    <cellStyle name="Normal 4 3 4 5 6" xfId="1836" xr:uid="{00000000-0005-0000-0000-000059710000}"/>
    <cellStyle name="Normal 4 3 4 5 6 2" xfId="6254" xr:uid="{00000000-0005-0000-0000-00005A710000}"/>
    <cellStyle name="Normal 4 3 4 5 6 2 2" xfId="12287" xr:uid="{00000000-0005-0000-0000-00005B710000}"/>
    <cellStyle name="Normal 4 3 4 5 6 2 2 2" xfId="43572" xr:uid="{00000000-0005-0000-0000-00005C710000}"/>
    <cellStyle name="Normal 4 3 4 5 6 2 2 3" xfId="30162" xr:uid="{00000000-0005-0000-0000-00005D710000}"/>
    <cellStyle name="Normal 4 3 4 5 6 2 3" xfId="37600" xr:uid="{00000000-0005-0000-0000-00005E710000}"/>
    <cellStyle name="Normal 4 3 4 5 6 2 4" xfId="24190" xr:uid="{00000000-0005-0000-0000-00005F710000}"/>
    <cellStyle name="Normal 4 3 4 5 6 3" xfId="9240" xr:uid="{00000000-0005-0000-0000-000060710000}"/>
    <cellStyle name="Normal 4 3 4 5 6 3 2" xfId="40586" xr:uid="{00000000-0005-0000-0000-000061710000}"/>
    <cellStyle name="Normal 4 3 4 5 6 3 3" xfId="27176" xr:uid="{00000000-0005-0000-0000-000062710000}"/>
    <cellStyle name="Normal 4 3 4 5 6 4" xfId="19774" xr:uid="{00000000-0005-0000-0000-000063710000}"/>
    <cellStyle name="Normal 4 3 4 5 6 5" xfId="34616" xr:uid="{00000000-0005-0000-0000-000064710000}"/>
    <cellStyle name="Normal 4 3 4 5 6 6" xfId="16788" xr:uid="{00000000-0005-0000-0000-000065710000}"/>
    <cellStyle name="Normal 4 3 4 5 7" xfId="4617" xr:uid="{00000000-0005-0000-0000-000066710000}"/>
    <cellStyle name="Normal 4 3 4 5 7 2" xfId="10651" xr:uid="{00000000-0005-0000-0000-000067710000}"/>
    <cellStyle name="Normal 4 3 4 5 7 2 2" xfId="41938" xr:uid="{00000000-0005-0000-0000-000068710000}"/>
    <cellStyle name="Normal 4 3 4 5 7 2 3" xfId="28528" xr:uid="{00000000-0005-0000-0000-000069710000}"/>
    <cellStyle name="Normal 4 3 4 5 7 3" xfId="22554" xr:uid="{00000000-0005-0000-0000-00006A710000}"/>
    <cellStyle name="Normal 4 3 4 5 7 4" xfId="32980" xr:uid="{00000000-0005-0000-0000-00006B710000}"/>
    <cellStyle name="Normal 4 3 4 5 7 5" xfId="15152" xr:uid="{00000000-0005-0000-0000-00006C710000}"/>
    <cellStyle name="Normal 4 3 4 5 8" xfId="3267" xr:uid="{00000000-0005-0000-0000-00006D710000}"/>
    <cellStyle name="Normal 4 3 4 5 8 2" xfId="36046" xr:uid="{00000000-0005-0000-0000-00006E710000}"/>
    <cellStyle name="Normal 4 3 4 5 8 3" xfId="21204" xr:uid="{00000000-0005-0000-0000-00006F710000}"/>
    <cellStyle name="Normal 4 3 4 5 9" xfId="7604" xr:uid="{00000000-0005-0000-0000-000070710000}"/>
    <cellStyle name="Normal 4 3 4 5 9 2" xfId="38950" xr:uid="{00000000-0005-0000-0000-000071710000}"/>
    <cellStyle name="Normal 4 3 4 5 9 3" xfId="25540" xr:uid="{00000000-0005-0000-0000-000072710000}"/>
    <cellStyle name="Normal 4 3 4 6" xfId="464" xr:uid="{00000000-0005-0000-0000-000073710000}"/>
    <cellStyle name="Normal 4 3 4 6 10" xfId="13904" xr:uid="{00000000-0005-0000-0000-000074710000}"/>
    <cellStyle name="Normal 4 3 4 6 2" xfId="898" xr:uid="{00000000-0005-0000-0000-000075710000}"/>
    <cellStyle name="Normal 4 3 4 6 2 2" xfId="2934" xr:uid="{00000000-0005-0000-0000-000076710000}"/>
    <cellStyle name="Normal 4 3 4 6 2 2 2" xfId="7351" xr:uid="{00000000-0005-0000-0000-000077710000}"/>
    <cellStyle name="Normal 4 3 4 6 2 2 2 2" xfId="13384" xr:uid="{00000000-0005-0000-0000-000078710000}"/>
    <cellStyle name="Normal 4 3 4 6 2 2 2 2 2" xfId="44669" xr:uid="{00000000-0005-0000-0000-000079710000}"/>
    <cellStyle name="Normal 4 3 4 6 2 2 2 2 3" xfId="31259" xr:uid="{00000000-0005-0000-0000-00007A710000}"/>
    <cellStyle name="Normal 4 3 4 6 2 2 2 3" xfId="38697" xr:uid="{00000000-0005-0000-0000-00007B710000}"/>
    <cellStyle name="Normal 4 3 4 6 2 2 2 4" xfId="25287" xr:uid="{00000000-0005-0000-0000-00007C710000}"/>
    <cellStyle name="Normal 4 3 4 6 2 2 3" xfId="10337" xr:uid="{00000000-0005-0000-0000-00007D710000}"/>
    <cellStyle name="Normal 4 3 4 6 2 2 3 2" xfId="41683" xr:uid="{00000000-0005-0000-0000-00007E710000}"/>
    <cellStyle name="Normal 4 3 4 6 2 2 3 3" xfId="28273" xr:uid="{00000000-0005-0000-0000-00007F710000}"/>
    <cellStyle name="Normal 4 3 4 6 2 2 4" xfId="20871" xr:uid="{00000000-0005-0000-0000-000080710000}"/>
    <cellStyle name="Normal 4 3 4 6 2 2 5" xfId="35713" xr:uid="{00000000-0005-0000-0000-000081710000}"/>
    <cellStyle name="Normal 4 3 4 6 2 2 6" xfId="17885" xr:uid="{00000000-0005-0000-0000-000082710000}"/>
    <cellStyle name="Normal 4 3 4 6 2 3" xfId="5359" xr:uid="{00000000-0005-0000-0000-000083710000}"/>
    <cellStyle name="Normal 4 3 4 6 2 3 2" xfId="11393" xr:uid="{00000000-0005-0000-0000-000084710000}"/>
    <cellStyle name="Normal 4 3 4 6 2 3 2 2" xfId="42678" xr:uid="{00000000-0005-0000-0000-000085710000}"/>
    <cellStyle name="Normal 4 3 4 6 2 3 2 3" xfId="29268" xr:uid="{00000000-0005-0000-0000-000086710000}"/>
    <cellStyle name="Normal 4 3 4 6 2 3 3" xfId="23296" xr:uid="{00000000-0005-0000-0000-000087710000}"/>
    <cellStyle name="Normal 4 3 4 6 2 3 4" xfId="33722" xr:uid="{00000000-0005-0000-0000-000088710000}"/>
    <cellStyle name="Normal 4 3 4 6 2 3 5" xfId="15894" xr:uid="{00000000-0005-0000-0000-000089710000}"/>
    <cellStyle name="Normal 4 3 4 6 2 4" xfId="4364" xr:uid="{00000000-0005-0000-0000-00008A710000}"/>
    <cellStyle name="Normal 4 3 4 6 2 4 2" xfId="37143" xr:uid="{00000000-0005-0000-0000-00008B710000}"/>
    <cellStyle name="Normal 4 3 4 6 2 4 3" xfId="22301" xr:uid="{00000000-0005-0000-0000-00008C710000}"/>
    <cellStyle name="Normal 4 3 4 6 2 5" xfId="8346" xr:uid="{00000000-0005-0000-0000-00008D710000}"/>
    <cellStyle name="Normal 4 3 4 6 2 5 2" xfId="39692" xr:uid="{00000000-0005-0000-0000-00008E710000}"/>
    <cellStyle name="Normal 4 3 4 6 2 5 3" xfId="26282" xr:uid="{00000000-0005-0000-0000-00008F710000}"/>
    <cellStyle name="Normal 4 3 4 6 2 6" xfId="18880" xr:uid="{00000000-0005-0000-0000-000090710000}"/>
    <cellStyle name="Normal 4 3 4 6 2 7" xfId="32727" xr:uid="{00000000-0005-0000-0000-000091710000}"/>
    <cellStyle name="Normal 4 3 4 6 2 8" xfId="14899" xr:uid="{00000000-0005-0000-0000-000092710000}"/>
    <cellStyle name="Normal 4 3 4 6 3" xfId="1503" xr:uid="{00000000-0005-0000-0000-000093710000}"/>
    <cellStyle name="Normal 4 3 4 6 3 2" xfId="2500" xr:uid="{00000000-0005-0000-0000-000094710000}"/>
    <cellStyle name="Normal 4 3 4 6 3 2 2" xfId="6917" xr:uid="{00000000-0005-0000-0000-000095710000}"/>
    <cellStyle name="Normal 4 3 4 6 3 2 2 2" xfId="12950" xr:uid="{00000000-0005-0000-0000-000096710000}"/>
    <cellStyle name="Normal 4 3 4 6 3 2 2 2 2" xfId="44235" xr:uid="{00000000-0005-0000-0000-000097710000}"/>
    <cellStyle name="Normal 4 3 4 6 3 2 2 2 3" xfId="30825" xr:uid="{00000000-0005-0000-0000-000098710000}"/>
    <cellStyle name="Normal 4 3 4 6 3 2 2 3" xfId="38263" xr:uid="{00000000-0005-0000-0000-000099710000}"/>
    <cellStyle name="Normal 4 3 4 6 3 2 2 4" xfId="24853" xr:uid="{00000000-0005-0000-0000-00009A710000}"/>
    <cellStyle name="Normal 4 3 4 6 3 2 3" xfId="9903" xr:uid="{00000000-0005-0000-0000-00009B710000}"/>
    <cellStyle name="Normal 4 3 4 6 3 2 3 2" xfId="41249" xr:uid="{00000000-0005-0000-0000-00009C710000}"/>
    <cellStyle name="Normal 4 3 4 6 3 2 3 3" xfId="27839" xr:uid="{00000000-0005-0000-0000-00009D710000}"/>
    <cellStyle name="Normal 4 3 4 6 3 2 4" xfId="20437" xr:uid="{00000000-0005-0000-0000-00009E710000}"/>
    <cellStyle name="Normal 4 3 4 6 3 2 5" xfId="35279" xr:uid="{00000000-0005-0000-0000-00009F710000}"/>
    <cellStyle name="Normal 4 3 4 6 3 2 6" xfId="17451" xr:uid="{00000000-0005-0000-0000-0000A0710000}"/>
    <cellStyle name="Normal 4 3 4 6 3 3" xfId="5921" xr:uid="{00000000-0005-0000-0000-0000A1710000}"/>
    <cellStyle name="Normal 4 3 4 6 3 3 2" xfId="11954" xr:uid="{00000000-0005-0000-0000-0000A2710000}"/>
    <cellStyle name="Normal 4 3 4 6 3 3 2 2" xfId="43239" xr:uid="{00000000-0005-0000-0000-0000A3710000}"/>
    <cellStyle name="Normal 4 3 4 6 3 3 2 3" xfId="29829" xr:uid="{00000000-0005-0000-0000-0000A4710000}"/>
    <cellStyle name="Normal 4 3 4 6 3 3 3" xfId="23857" xr:uid="{00000000-0005-0000-0000-0000A5710000}"/>
    <cellStyle name="Normal 4 3 4 6 3 3 4" xfId="34283" xr:uid="{00000000-0005-0000-0000-0000A6710000}"/>
    <cellStyle name="Normal 4 3 4 6 3 3 5" xfId="16455" xr:uid="{00000000-0005-0000-0000-0000A7710000}"/>
    <cellStyle name="Normal 4 3 4 6 3 4" xfId="3930" xr:uid="{00000000-0005-0000-0000-0000A8710000}"/>
    <cellStyle name="Normal 4 3 4 6 3 4 2" xfId="36709" xr:uid="{00000000-0005-0000-0000-0000A9710000}"/>
    <cellStyle name="Normal 4 3 4 6 3 4 3" xfId="21867" xr:uid="{00000000-0005-0000-0000-0000AA710000}"/>
    <cellStyle name="Normal 4 3 4 6 3 5" xfId="8907" xr:uid="{00000000-0005-0000-0000-0000AB710000}"/>
    <cellStyle name="Normal 4 3 4 6 3 5 2" xfId="40253" xr:uid="{00000000-0005-0000-0000-0000AC710000}"/>
    <cellStyle name="Normal 4 3 4 6 3 5 3" xfId="26843" xr:uid="{00000000-0005-0000-0000-0000AD710000}"/>
    <cellStyle name="Normal 4 3 4 6 3 6" xfId="19441" xr:uid="{00000000-0005-0000-0000-0000AE710000}"/>
    <cellStyle name="Normal 4 3 4 6 3 7" xfId="32293" xr:uid="{00000000-0005-0000-0000-0000AF710000}"/>
    <cellStyle name="Normal 4 3 4 6 3 8" xfId="14465" xr:uid="{00000000-0005-0000-0000-0000B0710000}"/>
    <cellStyle name="Normal 4 3 4 6 4" xfId="1938" xr:uid="{00000000-0005-0000-0000-0000B1710000}"/>
    <cellStyle name="Normal 4 3 4 6 4 2" xfId="6356" xr:uid="{00000000-0005-0000-0000-0000B2710000}"/>
    <cellStyle name="Normal 4 3 4 6 4 2 2" xfId="12389" xr:uid="{00000000-0005-0000-0000-0000B3710000}"/>
    <cellStyle name="Normal 4 3 4 6 4 2 2 2" xfId="43674" xr:uid="{00000000-0005-0000-0000-0000B4710000}"/>
    <cellStyle name="Normal 4 3 4 6 4 2 2 3" xfId="30264" xr:uid="{00000000-0005-0000-0000-0000B5710000}"/>
    <cellStyle name="Normal 4 3 4 6 4 2 3" xfId="37702" xr:uid="{00000000-0005-0000-0000-0000B6710000}"/>
    <cellStyle name="Normal 4 3 4 6 4 2 4" xfId="24292" xr:uid="{00000000-0005-0000-0000-0000B7710000}"/>
    <cellStyle name="Normal 4 3 4 6 4 3" xfId="9342" xr:uid="{00000000-0005-0000-0000-0000B8710000}"/>
    <cellStyle name="Normal 4 3 4 6 4 3 2" xfId="40688" xr:uid="{00000000-0005-0000-0000-0000B9710000}"/>
    <cellStyle name="Normal 4 3 4 6 4 3 3" xfId="27278" xr:uid="{00000000-0005-0000-0000-0000BA710000}"/>
    <cellStyle name="Normal 4 3 4 6 4 4" xfId="19876" xr:uid="{00000000-0005-0000-0000-0000BB710000}"/>
    <cellStyle name="Normal 4 3 4 6 4 5" xfId="34718" xr:uid="{00000000-0005-0000-0000-0000BC710000}"/>
    <cellStyle name="Normal 4 3 4 6 4 6" xfId="16890" xr:uid="{00000000-0005-0000-0000-0000BD710000}"/>
    <cellStyle name="Normal 4 3 4 6 5" xfId="4925" xr:uid="{00000000-0005-0000-0000-0000BE710000}"/>
    <cellStyle name="Normal 4 3 4 6 5 2" xfId="10960" xr:uid="{00000000-0005-0000-0000-0000BF710000}"/>
    <cellStyle name="Normal 4 3 4 6 5 2 2" xfId="42245" xr:uid="{00000000-0005-0000-0000-0000C0710000}"/>
    <cellStyle name="Normal 4 3 4 6 5 2 3" xfId="28835" xr:uid="{00000000-0005-0000-0000-0000C1710000}"/>
    <cellStyle name="Normal 4 3 4 6 5 3" xfId="22862" xr:uid="{00000000-0005-0000-0000-0000C2710000}"/>
    <cellStyle name="Normal 4 3 4 6 5 4" xfId="33288" xr:uid="{00000000-0005-0000-0000-0000C3710000}"/>
    <cellStyle name="Normal 4 3 4 6 5 5" xfId="15460" xr:uid="{00000000-0005-0000-0000-0000C4710000}"/>
    <cellStyle name="Normal 4 3 4 6 6" xfId="3369" xr:uid="{00000000-0005-0000-0000-0000C5710000}"/>
    <cellStyle name="Normal 4 3 4 6 6 2" xfId="36148" xr:uid="{00000000-0005-0000-0000-0000C6710000}"/>
    <cellStyle name="Normal 4 3 4 6 6 3" xfId="21306" xr:uid="{00000000-0005-0000-0000-0000C7710000}"/>
    <cellStyle name="Normal 4 3 4 6 7" xfId="7912" xr:uid="{00000000-0005-0000-0000-0000C8710000}"/>
    <cellStyle name="Normal 4 3 4 6 7 2" xfId="39258" xr:uid="{00000000-0005-0000-0000-0000C9710000}"/>
    <cellStyle name="Normal 4 3 4 6 7 3" xfId="25848" xr:uid="{00000000-0005-0000-0000-0000CA710000}"/>
    <cellStyle name="Normal 4 3 4 6 8" xfId="18446" xr:uid="{00000000-0005-0000-0000-0000CB710000}"/>
    <cellStyle name="Normal 4 3 4 6 9" xfId="31732" xr:uid="{00000000-0005-0000-0000-0000CC710000}"/>
    <cellStyle name="Normal 4 3 4 7" xfId="554" xr:uid="{00000000-0005-0000-0000-0000CD710000}"/>
    <cellStyle name="Normal 4 3 4 7 10" xfId="13994" xr:uid="{00000000-0005-0000-0000-0000CE710000}"/>
    <cellStyle name="Normal 4 3 4 7 2" xfId="988" xr:uid="{00000000-0005-0000-0000-0000CF710000}"/>
    <cellStyle name="Normal 4 3 4 7 2 2" xfId="3024" xr:uid="{00000000-0005-0000-0000-0000D0710000}"/>
    <cellStyle name="Normal 4 3 4 7 2 2 2" xfId="7441" xr:uid="{00000000-0005-0000-0000-0000D1710000}"/>
    <cellStyle name="Normal 4 3 4 7 2 2 2 2" xfId="13474" xr:uid="{00000000-0005-0000-0000-0000D2710000}"/>
    <cellStyle name="Normal 4 3 4 7 2 2 2 2 2" xfId="44759" xr:uid="{00000000-0005-0000-0000-0000D3710000}"/>
    <cellStyle name="Normal 4 3 4 7 2 2 2 2 3" xfId="31349" xr:uid="{00000000-0005-0000-0000-0000D4710000}"/>
    <cellStyle name="Normal 4 3 4 7 2 2 2 3" xfId="38787" xr:uid="{00000000-0005-0000-0000-0000D5710000}"/>
    <cellStyle name="Normal 4 3 4 7 2 2 2 4" xfId="25377" xr:uid="{00000000-0005-0000-0000-0000D6710000}"/>
    <cellStyle name="Normal 4 3 4 7 2 2 3" xfId="10427" xr:uid="{00000000-0005-0000-0000-0000D7710000}"/>
    <cellStyle name="Normal 4 3 4 7 2 2 3 2" xfId="41773" xr:uid="{00000000-0005-0000-0000-0000D8710000}"/>
    <cellStyle name="Normal 4 3 4 7 2 2 3 3" xfId="28363" xr:uid="{00000000-0005-0000-0000-0000D9710000}"/>
    <cellStyle name="Normal 4 3 4 7 2 2 4" xfId="20961" xr:uid="{00000000-0005-0000-0000-0000DA710000}"/>
    <cellStyle name="Normal 4 3 4 7 2 2 5" xfId="35803" xr:uid="{00000000-0005-0000-0000-0000DB710000}"/>
    <cellStyle name="Normal 4 3 4 7 2 2 6" xfId="17975" xr:uid="{00000000-0005-0000-0000-0000DC710000}"/>
    <cellStyle name="Normal 4 3 4 7 2 3" xfId="5449" xr:uid="{00000000-0005-0000-0000-0000DD710000}"/>
    <cellStyle name="Normal 4 3 4 7 2 3 2" xfId="11483" xr:uid="{00000000-0005-0000-0000-0000DE710000}"/>
    <cellStyle name="Normal 4 3 4 7 2 3 2 2" xfId="42768" xr:uid="{00000000-0005-0000-0000-0000DF710000}"/>
    <cellStyle name="Normal 4 3 4 7 2 3 2 3" xfId="29358" xr:uid="{00000000-0005-0000-0000-0000E0710000}"/>
    <cellStyle name="Normal 4 3 4 7 2 3 3" xfId="23386" xr:uid="{00000000-0005-0000-0000-0000E1710000}"/>
    <cellStyle name="Normal 4 3 4 7 2 3 4" xfId="33812" xr:uid="{00000000-0005-0000-0000-0000E2710000}"/>
    <cellStyle name="Normal 4 3 4 7 2 3 5" xfId="15984" xr:uid="{00000000-0005-0000-0000-0000E3710000}"/>
    <cellStyle name="Normal 4 3 4 7 2 4" xfId="4454" xr:uid="{00000000-0005-0000-0000-0000E4710000}"/>
    <cellStyle name="Normal 4 3 4 7 2 4 2" xfId="37233" xr:uid="{00000000-0005-0000-0000-0000E5710000}"/>
    <cellStyle name="Normal 4 3 4 7 2 4 3" xfId="22391" xr:uid="{00000000-0005-0000-0000-0000E6710000}"/>
    <cellStyle name="Normal 4 3 4 7 2 5" xfId="8436" xr:uid="{00000000-0005-0000-0000-0000E7710000}"/>
    <cellStyle name="Normal 4 3 4 7 2 5 2" xfId="39782" xr:uid="{00000000-0005-0000-0000-0000E8710000}"/>
    <cellStyle name="Normal 4 3 4 7 2 5 3" xfId="26372" xr:uid="{00000000-0005-0000-0000-0000E9710000}"/>
    <cellStyle name="Normal 4 3 4 7 2 6" xfId="18970" xr:uid="{00000000-0005-0000-0000-0000EA710000}"/>
    <cellStyle name="Normal 4 3 4 7 2 7" xfId="32817" xr:uid="{00000000-0005-0000-0000-0000EB710000}"/>
    <cellStyle name="Normal 4 3 4 7 2 8" xfId="14989" xr:uid="{00000000-0005-0000-0000-0000EC710000}"/>
    <cellStyle name="Normal 4 3 4 7 3" xfId="1593" xr:uid="{00000000-0005-0000-0000-0000ED710000}"/>
    <cellStyle name="Normal 4 3 4 7 3 2" xfId="2590" xr:uid="{00000000-0005-0000-0000-0000EE710000}"/>
    <cellStyle name="Normal 4 3 4 7 3 2 2" xfId="7007" xr:uid="{00000000-0005-0000-0000-0000EF710000}"/>
    <cellStyle name="Normal 4 3 4 7 3 2 2 2" xfId="13040" xr:uid="{00000000-0005-0000-0000-0000F0710000}"/>
    <cellStyle name="Normal 4 3 4 7 3 2 2 2 2" xfId="44325" xr:uid="{00000000-0005-0000-0000-0000F1710000}"/>
    <cellStyle name="Normal 4 3 4 7 3 2 2 2 3" xfId="30915" xr:uid="{00000000-0005-0000-0000-0000F2710000}"/>
    <cellStyle name="Normal 4 3 4 7 3 2 2 3" xfId="38353" xr:uid="{00000000-0005-0000-0000-0000F3710000}"/>
    <cellStyle name="Normal 4 3 4 7 3 2 2 4" xfId="24943" xr:uid="{00000000-0005-0000-0000-0000F4710000}"/>
    <cellStyle name="Normal 4 3 4 7 3 2 3" xfId="9993" xr:uid="{00000000-0005-0000-0000-0000F5710000}"/>
    <cellStyle name="Normal 4 3 4 7 3 2 3 2" xfId="41339" xr:uid="{00000000-0005-0000-0000-0000F6710000}"/>
    <cellStyle name="Normal 4 3 4 7 3 2 3 3" xfId="27929" xr:uid="{00000000-0005-0000-0000-0000F7710000}"/>
    <cellStyle name="Normal 4 3 4 7 3 2 4" xfId="20527" xr:uid="{00000000-0005-0000-0000-0000F8710000}"/>
    <cellStyle name="Normal 4 3 4 7 3 2 5" xfId="35369" xr:uid="{00000000-0005-0000-0000-0000F9710000}"/>
    <cellStyle name="Normal 4 3 4 7 3 2 6" xfId="17541" xr:uid="{00000000-0005-0000-0000-0000FA710000}"/>
    <cellStyle name="Normal 4 3 4 7 3 3" xfId="6011" xr:uid="{00000000-0005-0000-0000-0000FB710000}"/>
    <cellStyle name="Normal 4 3 4 7 3 3 2" xfId="12044" xr:uid="{00000000-0005-0000-0000-0000FC710000}"/>
    <cellStyle name="Normal 4 3 4 7 3 3 2 2" xfId="43329" xr:uid="{00000000-0005-0000-0000-0000FD710000}"/>
    <cellStyle name="Normal 4 3 4 7 3 3 2 3" xfId="29919" xr:uid="{00000000-0005-0000-0000-0000FE710000}"/>
    <cellStyle name="Normal 4 3 4 7 3 3 3" xfId="23947" xr:uid="{00000000-0005-0000-0000-0000FF710000}"/>
    <cellStyle name="Normal 4 3 4 7 3 3 4" xfId="34373" xr:uid="{00000000-0005-0000-0000-000000720000}"/>
    <cellStyle name="Normal 4 3 4 7 3 3 5" xfId="16545" xr:uid="{00000000-0005-0000-0000-000001720000}"/>
    <cellStyle name="Normal 4 3 4 7 3 4" xfId="4020" xr:uid="{00000000-0005-0000-0000-000002720000}"/>
    <cellStyle name="Normal 4 3 4 7 3 4 2" xfId="36799" xr:uid="{00000000-0005-0000-0000-000003720000}"/>
    <cellStyle name="Normal 4 3 4 7 3 4 3" xfId="21957" xr:uid="{00000000-0005-0000-0000-000004720000}"/>
    <cellStyle name="Normal 4 3 4 7 3 5" xfId="8997" xr:uid="{00000000-0005-0000-0000-000005720000}"/>
    <cellStyle name="Normal 4 3 4 7 3 5 2" xfId="40343" xr:uid="{00000000-0005-0000-0000-000006720000}"/>
    <cellStyle name="Normal 4 3 4 7 3 5 3" xfId="26933" xr:uid="{00000000-0005-0000-0000-000007720000}"/>
    <cellStyle name="Normal 4 3 4 7 3 6" xfId="19531" xr:uid="{00000000-0005-0000-0000-000008720000}"/>
    <cellStyle name="Normal 4 3 4 7 3 7" xfId="32383" xr:uid="{00000000-0005-0000-0000-000009720000}"/>
    <cellStyle name="Normal 4 3 4 7 3 8" xfId="14555" xr:uid="{00000000-0005-0000-0000-00000A720000}"/>
    <cellStyle name="Normal 4 3 4 7 4" xfId="2028" xr:uid="{00000000-0005-0000-0000-00000B720000}"/>
    <cellStyle name="Normal 4 3 4 7 4 2" xfId="6446" xr:uid="{00000000-0005-0000-0000-00000C720000}"/>
    <cellStyle name="Normal 4 3 4 7 4 2 2" xfId="12479" xr:uid="{00000000-0005-0000-0000-00000D720000}"/>
    <cellStyle name="Normal 4 3 4 7 4 2 2 2" xfId="43764" xr:uid="{00000000-0005-0000-0000-00000E720000}"/>
    <cellStyle name="Normal 4 3 4 7 4 2 2 3" xfId="30354" xr:uid="{00000000-0005-0000-0000-00000F720000}"/>
    <cellStyle name="Normal 4 3 4 7 4 2 3" xfId="37792" xr:uid="{00000000-0005-0000-0000-000010720000}"/>
    <cellStyle name="Normal 4 3 4 7 4 2 4" xfId="24382" xr:uid="{00000000-0005-0000-0000-000011720000}"/>
    <cellStyle name="Normal 4 3 4 7 4 3" xfId="9432" xr:uid="{00000000-0005-0000-0000-000012720000}"/>
    <cellStyle name="Normal 4 3 4 7 4 3 2" xfId="40778" xr:uid="{00000000-0005-0000-0000-000013720000}"/>
    <cellStyle name="Normal 4 3 4 7 4 3 3" xfId="27368" xr:uid="{00000000-0005-0000-0000-000014720000}"/>
    <cellStyle name="Normal 4 3 4 7 4 4" xfId="19966" xr:uid="{00000000-0005-0000-0000-000015720000}"/>
    <cellStyle name="Normal 4 3 4 7 4 5" xfId="34808" xr:uid="{00000000-0005-0000-0000-000016720000}"/>
    <cellStyle name="Normal 4 3 4 7 4 6" xfId="16980" xr:uid="{00000000-0005-0000-0000-000017720000}"/>
    <cellStyle name="Normal 4 3 4 7 5" xfId="5015" xr:uid="{00000000-0005-0000-0000-000018720000}"/>
    <cellStyle name="Normal 4 3 4 7 5 2" xfId="11050" xr:uid="{00000000-0005-0000-0000-000019720000}"/>
    <cellStyle name="Normal 4 3 4 7 5 2 2" xfId="42335" xr:uid="{00000000-0005-0000-0000-00001A720000}"/>
    <cellStyle name="Normal 4 3 4 7 5 2 3" xfId="28925" xr:uid="{00000000-0005-0000-0000-00001B720000}"/>
    <cellStyle name="Normal 4 3 4 7 5 3" xfId="22952" xr:uid="{00000000-0005-0000-0000-00001C720000}"/>
    <cellStyle name="Normal 4 3 4 7 5 4" xfId="33378" xr:uid="{00000000-0005-0000-0000-00001D720000}"/>
    <cellStyle name="Normal 4 3 4 7 5 5" xfId="15550" xr:uid="{00000000-0005-0000-0000-00001E720000}"/>
    <cellStyle name="Normal 4 3 4 7 6" xfId="3459" xr:uid="{00000000-0005-0000-0000-00001F720000}"/>
    <cellStyle name="Normal 4 3 4 7 6 2" xfId="36238" xr:uid="{00000000-0005-0000-0000-000020720000}"/>
    <cellStyle name="Normal 4 3 4 7 6 3" xfId="21396" xr:uid="{00000000-0005-0000-0000-000021720000}"/>
    <cellStyle name="Normal 4 3 4 7 7" xfId="8002" xr:uid="{00000000-0005-0000-0000-000022720000}"/>
    <cellStyle name="Normal 4 3 4 7 7 2" xfId="39348" xr:uid="{00000000-0005-0000-0000-000023720000}"/>
    <cellStyle name="Normal 4 3 4 7 7 3" xfId="25938" xr:uid="{00000000-0005-0000-0000-000024720000}"/>
    <cellStyle name="Normal 4 3 4 7 8" xfId="18536" xr:uid="{00000000-0005-0000-0000-000025720000}"/>
    <cellStyle name="Normal 4 3 4 7 9" xfId="31822" xr:uid="{00000000-0005-0000-0000-000026720000}"/>
    <cellStyle name="Normal 4 3 4 8" xfId="242" xr:uid="{00000000-0005-0000-0000-000027720000}"/>
    <cellStyle name="Normal 4 3 4 8 2" xfId="1297" xr:uid="{00000000-0005-0000-0000-000028720000}"/>
    <cellStyle name="Normal 4 3 4 8 2 2" xfId="5715" xr:uid="{00000000-0005-0000-0000-000029720000}"/>
    <cellStyle name="Normal 4 3 4 8 2 2 2" xfId="11748" xr:uid="{00000000-0005-0000-0000-00002A720000}"/>
    <cellStyle name="Normal 4 3 4 8 2 2 2 2" xfId="43033" xr:uid="{00000000-0005-0000-0000-00002B720000}"/>
    <cellStyle name="Normal 4 3 4 8 2 2 2 3" xfId="29623" xr:uid="{00000000-0005-0000-0000-00002C720000}"/>
    <cellStyle name="Normal 4 3 4 8 2 2 3" xfId="37372" xr:uid="{00000000-0005-0000-0000-00002D720000}"/>
    <cellStyle name="Normal 4 3 4 8 2 2 4" xfId="23651" xr:uid="{00000000-0005-0000-0000-00002E720000}"/>
    <cellStyle name="Normal 4 3 4 8 2 3" xfId="8701" xr:uid="{00000000-0005-0000-0000-00002F720000}"/>
    <cellStyle name="Normal 4 3 4 8 2 3 2" xfId="40047" xr:uid="{00000000-0005-0000-0000-000030720000}"/>
    <cellStyle name="Normal 4 3 4 8 2 3 3" xfId="26637" xr:uid="{00000000-0005-0000-0000-000031720000}"/>
    <cellStyle name="Normal 4 3 4 8 2 4" xfId="19235" xr:uid="{00000000-0005-0000-0000-000032720000}"/>
    <cellStyle name="Normal 4 3 4 8 2 5" xfId="34077" xr:uid="{00000000-0005-0000-0000-000033720000}"/>
    <cellStyle name="Normal 4 3 4 8 2 6" xfId="16249" xr:uid="{00000000-0005-0000-0000-000034720000}"/>
    <cellStyle name="Normal 4 3 4 8 3" xfId="2294" xr:uid="{00000000-0005-0000-0000-000035720000}"/>
    <cellStyle name="Normal 4 3 4 8 3 2" xfId="6711" xr:uid="{00000000-0005-0000-0000-000036720000}"/>
    <cellStyle name="Normal 4 3 4 8 3 2 2" xfId="12744" xr:uid="{00000000-0005-0000-0000-000037720000}"/>
    <cellStyle name="Normal 4 3 4 8 3 2 2 2" xfId="44029" xr:uid="{00000000-0005-0000-0000-000038720000}"/>
    <cellStyle name="Normal 4 3 4 8 3 2 2 3" xfId="30619" xr:uid="{00000000-0005-0000-0000-000039720000}"/>
    <cellStyle name="Normal 4 3 4 8 3 2 3" xfId="38057" xr:uid="{00000000-0005-0000-0000-00003A720000}"/>
    <cellStyle name="Normal 4 3 4 8 3 2 4" xfId="24647" xr:uid="{00000000-0005-0000-0000-00003B720000}"/>
    <cellStyle name="Normal 4 3 4 8 3 3" xfId="9697" xr:uid="{00000000-0005-0000-0000-00003C720000}"/>
    <cellStyle name="Normal 4 3 4 8 3 3 2" xfId="41043" xr:uid="{00000000-0005-0000-0000-00003D720000}"/>
    <cellStyle name="Normal 4 3 4 8 3 3 3" xfId="27633" xr:uid="{00000000-0005-0000-0000-00003E720000}"/>
    <cellStyle name="Normal 4 3 4 8 3 4" xfId="20231" xr:uid="{00000000-0005-0000-0000-00003F720000}"/>
    <cellStyle name="Normal 4 3 4 8 3 5" xfId="35073" xr:uid="{00000000-0005-0000-0000-000040720000}"/>
    <cellStyle name="Normal 4 3 4 8 3 6" xfId="17245" xr:uid="{00000000-0005-0000-0000-000041720000}"/>
    <cellStyle name="Normal 4 3 4 8 4" xfId="4719" xr:uid="{00000000-0005-0000-0000-000042720000}"/>
    <cellStyle name="Normal 4 3 4 8 4 2" xfId="10753" xr:uid="{00000000-0005-0000-0000-000043720000}"/>
    <cellStyle name="Normal 4 3 4 8 4 2 2" xfId="42040" xr:uid="{00000000-0005-0000-0000-000044720000}"/>
    <cellStyle name="Normal 4 3 4 8 4 2 3" xfId="28630" xr:uid="{00000000-0005-0000-0000-000045720000}"/>
    <cellStyle name="Normal 4 3 4 8 4 3" xfId="22656" xr:uid="{00000000-0005-0000-0000-000046720000}"/>
    <cellStyle name="Normal 4 3 4 8 4 4" xfId="33082" xr:uid="{00000000-0005-0000-0000-000047720000}"/>
    <cellStyle name="Normal 4 3 4 8 4 5" xfId="15254" xr:uid="{00000000-0005-0000-0000-000048720000}"/>
    <cellStyle name="Normal 4 3 4 8 5" xfId="3724" xr:uid="{00000000-0005-0000-0000-000049720000}"/>
    <cellStyle name="Normal 4 3 4 8 5 2" xfId="36503" xr:uid="{00000000-0005-0000-0000-00004A720000}"/>
    <cellStyle name="Normal 4 3 4 8 5 3" xfId="21661" xr:uid="{00000000-0005-0000-0000-00004B720000}"/>
    <cellStyle name="Normal 4 3 4 8 6" xfId="7706" xr:uid="{00000000-0005-0000-0000-00004C720000}"/>
    <cellStyle name="Normal 4 3 4 8 6 2" xfId="39052" xr:uid="{00000000-0005-0000-0000-00004D720000}"/>
    <cellStyle name="Normal 4 3 4 8 6 3" xfId="25642" xr:uid="{00000000-0005-0000-0000-00004E720000}"/>
    <cellStyle name="Normal 4 3 4 8 7" xfId="18240" xr:uid="{00000000-0005-0000-0000-00004F720000}"/>
    <cellStyle name="Normal 4 3 4 8 8" xfId="32087" xr:uid="{00000000-0005-0000-0000-000050720000}"/>
    <cellStyle name="Normal 4 3 4 8 9" xfId="14259" xr:uid="{00000000-0005-0000-0000-000051720000}"/>
    <cellStyle name="Normal 4 3 4 9" xfId="692" xr:uid="{00000000-0005-0000-0000-000052720000}"/>
    <cellStyle name="Normal 4 3 4 9 2" xfId="2728" xr:uid="{00000000-0005-0000-0000-000053720000}"/>
    <cellStyle name="Normal 4 3 4 9 2 2" xfId="7145" xr:uid="{00000000-0005-0000-0000-000054720000}"/>
    <cellStyle name="Normal 4 3 4 9 2 2 2" xfId="13178" xr:uid="{00000000-0005-0000-0000-000055720000}"/>
    <cellStyle name="Normal 4 3 4 9 2 2 2 2" xfId="44463" xr:uid="{00000000-0005-0000-0000-000056720000}"/>
    <cellStyle name="Normal 4 3 4 9 2 2 2 3" xfId="31053" xr:uid="{00000000-0005-0000-0000-000057720000}"/>
    <cellStyle name="Normal 4 3 4 9 2 2 3" xfId="38491" xr:uid="{00000000-0005-0000-0000-000058720000}"/>
    <cellStyle name="Normal 4 3 4 9 2 2 4" xfId="25081" xr:uid="{00000000-0005-0000-0000-000059720000}"/>
    <cellStyle name="Normal 4 3 4 9 2 3" xfId="10131" xr:uid="{00000000-0005-0000-0000-00005A720000}"/>
    <cellStyle name="Normal 4 3 4 9 2 3 2" xfId="41477" xr:uid="{00000000-0005-0000-0000-00005B720000}"/>
    <cellStyle name="Normal 4 3 4 9 2 3 3" xfId="28067" xr:uid="{00000000-0005-0000-0000-00005C720000}"/>
    <cellStyle name="Normal 4 3 4 9 2 4" xfId="20665" xr:uid="{00000000-0005-0000-0000-00005D720000}"/>
    <cellStyle name="Normal 4 3 4 9 2 5" xfId="35507" xr:uid="{00000000-0005-0000-0000-00005E720000}"/>
    <cellStyle name="Normal 4 3 4 9 2 6" xfId="17679" xr:uid="{00000000-0005-0000-0000-00005F720000}"/>
    <cellStyle name="Normal 4 3 4 9 3" xfId="5153" xr:uid="{00000000-0005-0000-0000-000060720000}"/>
    <cellStyle name="Normal 4 3 4 9 3 2" xfId="11188" xr:uid="{00000000-0005-0000-0000-000061720000}"/>
    <cellStyle name="Normal 4 3 4 9 3 2 2" xfId="42473" xr:uid="{00000000-0005-0000-0000-000062720000}"/>
    <cellStyle name="Normal 4 3 4 9 3 2 3" xfId="29063" xr:uid="{00000000-0005-0000-0000-000063720000}"/>
    <cellStyle name="Normal 4 3 4 9 3 3" xfId="23090" xr:uid="{00000000-0005-0000-0000-000064720000}"/>
    <cellStyle name="Normal 4 3 4 9 3 4" xfId="33516" xr:uid="{00000000-0005-0000-0000-000065720000}"/>
    <cellStyle name="Normal 4 3 4 9 3 5" xfId="15688" xr:uid="{00000000-0005-0000-0000-000066720000}"/>
    <cellStyle name="Normal 4 3 4 9 4" xfId="4158" xr:uid="{00000000-0005-0000-0000-000067720000}"/>
    <cellStyle name="Normal 4 3 4 9 4 2" xfId="36937" xr:uid="{00000000-0005-0000-0000-000068720000}"/>
    <cellStyle name="Normal 4 3 4 9 4 3" xfId="22095" xr:uid="{00000000-0005-0000-0000-000069720000}"/>
    <cellStyle name="Normal 4 3 4 9 5" xfId="8140" xr:uid="{00000000-0005-0000-0000-00006A720000}"/>
    <cellStyle name="Normal 4 3 4 9 5 2" xfId="39486" xr:uid="{00000000-0005-0000-0000-00006B720000}"/>
    <cellStyle name="Normal 4 3 4 9 5 3" xfId="26076" xr:uid="{00000000-0005-0000-0000-00006C720000}"/>
    <cellStyle name="Normal 4 3 4 9 6" xfId="18674" xr:uid="{00000000-0005-0000-0000-00006D720000}"/>
    <cellStyle name="Normal 4 3 4 9 7" xfId="32521" xr:uid="{00000000-0005-0000-0000-00006E720000}"/>
    <cellStyle name="Normal 4 3 4 9 8" xfId="14693" xr:uid="{00000000-0005-0000-0000-00006F720000}"/>
    <cellStyle name="Normal 4 3 5" xfId="154" xr:uid="{00000000-0005-0000-0000-000070720000}"/>
    <cellStyle name="Normal 4 3 5 10" xfId="3177" xr:uid="{00000000-0005-0000-0000-000071720000}"/>
    <cellStyle name="Normal 4 3 5 10 2" xfId="35956" xr:uid="{00000000-0005-0000-0000-000072720000}"/>
    <cellStyle name="Normal 4 3 5 10 3" xfId="21114" xr:uid="{00000000-0005-0000-0000-000073720000}"/>
    <cellStyle name="Normal 4 3 5 11" xfId="7618" xr:uid="{00000000-0005-0000-0000-000074720000}"/>
    <cellStyle name="Normal 4 3 5 11 2" xfId="38964" xr:uid="{00000000-0005-0000-0000-000075720000}"/>
    <cellStyle name="Normal 4 3 5 11 3" xfId="25554" xr:uid="{00000000-0005-0000-0000-000076720000}"/>
    <cellStyle name="Normal 4 3 5 12" xfId="18152" xr:uid="{00000000-0005-0000-0000-000077720000}"/>
    <cellStyle name="Normal 4 3 5 13" xfId="31540" xr:uid="{00000000-0005-0000-0000-000078720000}"/>
    <cellStyle name="Normal 4 3 5 14" xfId="13712" xr:uid="{00000000-0005-0000-0000-000079720000}"/>
    <cellStyle name="Normal 4 3 5 2" xfId="376" xr:uid="{00000000-0005-0000-0000-00007A720000}"/>
    <cellStyle name="Normal 4 3 5 2 10" xfId="13816" xr:uid="{00000000-0005-0000-0000-00007B720000}"/>
    <cellStyle name="Normal 4 3 5 2 2" xfId="810" xr:uid="{00000000-0005-0000-0000-00007C720000}"/>
    <cellStyle name="Normal 4 3 5 2 2 2" xfId="2846" xr:uid="{00000000-0005-0000-0000-00007D720000}"/>
    <cellStyle name="Normal 4 3 5 2 2 2 2" xfId="7263" xr:uid="{00000000-0005-0000-0000-00007E720000}"/>
    <cellStyle name="Normal 4 3 5 2 2 2 2 2" xfId="13296" xr:uid="{00000000-0005-0000-0000-00007F720000}"/>
    <cellStyle name="Normal 4 3 5 2 2 2 2 2 2" xfId="44581" xr:uid="{00000000-0005-0000-0000-000080720000}"/>
    <cellStyle name="Normal 4 3 5 2 2 2 2 2 3" xfId="31171" xr:uid="{00000000-0005-0000-0000-000081720000}"/>
    <cellStyle name="Normal 4 3 5 2 2 2 2 3" xfId="38609" xr:uid="{00000000-0005-0000-0000-000082720000}"/>
    <cellStyle name="Normal 4 3 5 2 2 2 2 4" xfId="25199" xr:uid="{00000000-0005-0000-0000-000083720000}"/>
    <cellStyle name="Normal 4 3 5 2 2 2 3" xfId="10249" xr:uid="{00000000-0005-0000-0000-000084720000}"/>
    <cellStyle name="Normal 4 3 5 2 2 2 3 2" xfId="41595" xr:uid="{00000000-0005-0000-0000-000085720000}"/>
    <cellStyle name="Normal 4 3 5 2 2 2 3 3" xfId="28185" xr:uid="{00000000-0005-0000-0000-000086720000}"/>
    <cellStyle name="Normal 4 3 5 2 2 2 4" xfId="20783" xr:uid="{00000000-0005-0000-0000-000087720000}"/>
    <cellStyle name="Normal 4 3 5 2 2 2 5" xfId="35625" xr:uid="{00000000-0005-0000-0000-000088720000}"/>
    <cellStyle name="Normal 4 3 5 2 2 2 6" xfId="17797" xr:uid="{00000000-0005-0000-0000-000089720000}"/>
    <cellStyle name="Normal 4 3 5 2 2 3" xfId="5271" xr:uid="{00000000-0005-0000-0000-00008A720000}"/>
    <cellStyle name="Normal 4 3 5 2 2 3 2" xfId="11305" xr:uid="{00000000-0005-0000-0000-00008B720000}"/>
    <cellStyle name="Normal 4 3 5 2 2 3 2 2" xfId="42590" xr:uid="{00000000-0005-0000-0000-00008C720000}"/>
    <cellStyle name="Normal 4 3 5 2 2 3 2 3" xfId="29180" xr:uid="{00000000-0005-0000-0000-00008D720000}"/>
    <cellStyle name="Normal 4 3 5 2 2 3 3" xfId="23208" xr:uid="{00000000-0005-0000-0000-00008E720000}"/>
    <cellStyle name="Normal 4 3 5 2 2 3 4" xfId="33634" xr:uid="{00000000-0005-0000-0000-00008F720000}"/>
    <cellStyle name="Normal 4 3 5 2 2 3 5" xfId="15806" xr:uid="{00000000-0005-0000-0000-000090720000}"/>
    <cellStyle name="Normal 4 3 5 2 2 4" xfId="4276" xr:uid="{00000000-0005-0000-0000-000091720000}"/>
    <cellStyle name="Normal 4 3 5 2 2 4 2" xfId="37055" xr:uid="{00000000-0005-0000-0000-000092720000}"/>
    <cellStyle name="Normal 4 3 5 2 2 4 3" xfId="22213" xr:uid="{00000000-0005-0000-0000-000093720000}"/>
    <cellStyle name="Normal 4 3 5 2 2 5" xfId="8258" xr:uid="{00000000-0005-0000-0000-000094720000}"/>
    <cellStyle name="Normal 4 3 5 2 2 5 2" xfId="39604" xr:uid="{00000000-0005-0000-0000-000095720000}"/>
    <cellStyle name="Normal 4 3 5 2 2 5 3" xfId="26194" xr:uid="{00000000-0005-0000-0000-000096720000}"/>
    <cellStyle name="Normal 4 3 5 2 2 6" xfId="18792" xr:uid="{00000000-0005-0000-0000-000097720000}"/>
    <cellStyle name="Normal 4 3 5 2 2 7" xfId="32639" xr:uid="{00000000-0005-0000-0000-000098720000}"/>
    <cellStyle name="Normal 4 3 5 2 2 8" xfId="14811" xr:uid="{00000000-0005-0000-0000-000099720000}"/>
    <cellStyle name="Normal 4 3 5 2 3" xfId="1415" xr:uid="{00000000-0005-0000-0000-00009A720000}"/>
    <cellStyle name="Normal 4 3 5 2 3 2" xfId="2412" xr:uid="{00000000-0005-0000-0000-00009B720000}"/>
    <cellStyle name="Normal 4 3 5 2 3 2 2" xfId="6829" xr:uid="{00000000-0005-0000-0000-00009C720000}"/>
    <cellStyle name="Normal 4 3 5 2 3 2 2 2" xfId="12862" xr:uid="{00000000-0005-0000-0000-00009D720000}"/>
    <cellStyle name="Normal 4 3 5 2 3 2 2 2 2" xfId="44147" xr:uid="{00000000-0005-0000-0000-00009E720000}"/>
    <cellStyle name="Normal 4 3 5 2 3 2 2 2 3" xfId="30737" xr:uid="{00000000-0005-0000-0000-00009F720000}"/>
    <cellStyle name="Normal 4 3 5 2 3 2 2 3" xfId="38175" xr:uid="{00000000-0005-0000-0000-0000A0720000}"/>
    <cellStyle name="Normal 4 3 5 2 3 2 2 4" xfId="24765" xr:uid="{00000000-0005-0000-0000-0000A1720000}"/>
    <cellStyle name="Normal 4 3 5 2 3 2 3" xfId="9815" xr:uid="{00000000-0005-0000-0000-0000A2720000}"/>
    <cellStyle name="Normal 4 3 5 2 3 2 3 2" xfId="41161" xr:uid="{00000000-0005-0000-0000-0000A3720000}"/>
    <cellStyle name="Normal 4 3 5 2 3 2 3 3" xfId="27751" xr:uid="{00000000-0005-0000-0000-0000A4720000}"/>
    <cellStyle name="Normal 4 3 5 2 3 2 4" xfId="20349" xr:uid="{00000000-0005-0000-0000-0000A5720000}"/>
    <cellStyle name="Normal 4 3 5 2 3 2 5" xfId="35191" xr:uid="{00000000-0005-0000-0000-0000A6720000}"/>
    <cellStyle name="Normal 4 3 5 2 3 2 6" xfId="17363" xr:uid="{00000000-0005-0000-0000-0000A7720000}"/>
    <cellStyle name="Normal 4 3 5 2 3 3" xfId="5833" xr:uid="{00000000-0005-0000-0000-0000A8720000}"/>
    <cellStyle name="Normal 4 3 5 2 3 3 2" xfId="11866" xr:uid="{00000000-0005-0000-0000-0000A9720000}"/>
    <cellStyle name="Normal 4 3 5 2 3 3 2 2" xfId="43151" xr:uid="{00000000-0005-0000-0000-0000AA720000}"/>
    <cellStyle name="Normal 4 3 5 2 3 3 2 3" xfId="29741" xr:uid="{00000000-0005-0000-0000-0000AB720000}"/>
    <cellStyle name="Normal 4 3 5 2 3 3 3" xfId="23769" xr:uid="{00000000-0005-0000-0000-0000AC720000}"/>
    <cellStyle name="Normal 4 3 5 2 3 3 4" xfId="34195" xr:uid="{00000000-0005-0000-0000-0000AD720000}"/>
    <cellStyle name="Normal 4 3 5 2 3 3 5" xfId="16367" xr:uid="{00000000-0005-0000-0000-0000AE720000}"/>
    <cellStyle name="Normal 4 3 5 2 3 4" xfId="3842" xr:uid="{00000000-0005-0000-0000-0000AF720000}"/>
    <cellStyle name="Normal 4 3 5 2 3 4 2" xfId="36621" xr:uid="{00000000-0005-0000-0000-0000B0720000}"/>
    <cellStyle name="Normal 4 3 5 2 3 4 3" xfId="21779" xr:uid="{00000000-0005-0000-0000-0000B1720000}"/>
    <cellStyle name="Normal 4 3 5 2 3 5" xfId="8819" xr:uid="{00000000-0005-0000-0000-0000B2720000}"/>
    <cellStyle name="Normal 4 3 5 2 3 5 2" xfId="40165" xr:uid="{00000000-0005-0000-0000-0000B3720000}"/>
    <cellStyle name="Normal 4 3 5 2 3 5 3" xfId="26755" xr:uid="{00000000-0005-0000-0000-0000B4720000}"/>
    <cellStyle name="Normal 4 3 5 2 3 6" xfId="19353" xr:uid="{00000000-0005-0000-0000-0000B5720000}"/>
    <cellStyle name="Normal 4 3 5 2 3 7" xfId="32205" xr:uid="{00000000-0005-0000-0000-0000B6720000}"/>
    <cellStyle name="Normal 4 3 5 2 3 8" xfId="14377" xr:uid="{00000000-0005-0000-0000-0000B7720000}"/>
    <cellStyle name="Normal 4 3 5 2 4" xfId="1850" xr:uid="{00000000-0005-0000-0000-0000B8720000}"/>
    <cellStyle name="Normal 4 3 5 2 4 2" xfId="6268" xr:uid="{00000000-0005-0000-0000-0000B9720000}"/>
    <cellStyle name="Normal 4 3 5 2 4 2 2" xfId="12301" xr:uid="{00000000-0005-0000-0000-0000BA720000}"/>
    <cellStyle name="Normal 4 3 5 2 4 2 2 2" xfId="43586" xr:uid="{00000000-0005-0000-0000-0000BB720000}"/>
    <cellStyle name="Normal 4 3 5 2 4 2 2 3" xfId="30176" xr:uid="{00000000-0005-0000-0000-0000BC720000}"/>
    <cellStyle name="Normal 4 3 5 2 4 2 3" xfId="37614" xr:uid="{00000000-0005-0000-0000-0000BD720000}"/>
    <cellStyle name="Normal 4 3 5 2 4 2 4" xfId="24204" xr:uid="{00000000-0005-0000-0000-0000BE720000}"/>
    <cellStyle name="Normal 4 3 5 2 4 3" xfId="9254" xr:uid="{00000000-0005-0000-0000-0000BF720000}"/>
    <cellStyle name="Normal 4 3 5 2 4 3 2" xfId="40600" xr:uid="{00000000-0005-0000-0000-0000C0720000}"/>
    <cellStyle name="Normal 4 3 5 2 4 3 3" xfId="27190" xr:uid="{00000000-0005-0000-0000-0000C1720000}"/>
    <cellStyle name="Normal 4 3 5 2 4 4" xfId="19788" xr:uid="{00000000-0005-0000-0000-0000C2720000}"/>
    <cellStyle name="Normal 4 3 5 2 4 5" xfId="34630" xr:uid="{00000000-0005-0000-0000-0000C3720000}"/>
    <cellStyle name="Normal 4 3 5 2 4 6" xfId="16802" xr:uid="{00000000-0005-0000-0000-0000C4720000}"/>
    <cellStyle name="Normal 4 3 5 2 5" xfId="4837" xr:uid="{00000000-0005-0000-0000-0000C5720000}"/>
    <cellStyle name="Normal 4 3 5 2 5 2" xfId="10872" xr:uid="{00000000-0005-0000-0000-0000C6720000}"/>
    <cellStyle name="Normal 4 3 5 2 5 2 2" xfId="42157" xr:uid="{00000000-0005-0000-0000-0000C7720000}"/>
    <cellStyle name="Normal 4 3 5 2 5 2 3" xfId="28747" xr:uid="{00000000-0005-0000-0000-0000C8720000}"/>
    <cellStyle name="Normal 4 3 5 2 5 3" xfId="22774" xr:uid="{00000000-0005-0000-0000-0000C9720000}"/>
    <cellStyle name="Normal 4 3 5 2 5 4" xfId="33200" xr:uid="{00000000-0005-0000-0000-0000CA720000}"/>
    <cellStyle name="Normal 4 3 5 2 5 5" xfId="15372" xr:uid="{00000000-0005-0000-0000-0000CB720000}"/>
    <cellStyle name="Normal 4 3 5 2 6" xfId="3281" xr:uid="{00000000-0005-0000-0000-0000CC720000}"/>
    <cellStyle name="Normal 4 3 5 2 6 2" xfId="36060" xr:uid="{00000000-0005-0000-0000-0000CD720000}"/>
    <cellStyle name="Normal 4 3 5 2 6 3" xfId="21218" xr:uid="{00000000-0005-0000-0000-0000CE720000}"/>
    <cellStyle name="Normal 4 3 5 2 7" xfId="7824" xr:uid="{00000000-0005-0000-0000-0000CF720000}"/>
    <cellStyle name="Normal 4 3 5 2 7 2" xfId="39170" xr:uid="{00000000-0005-0000-0000-0000D0720000}"/>
    <cellStyle name="Normal 4 3 5 2 7 3" xfId="25760" xr:uid="{00000000-0005-0000-0000-0000D1720000}"/>
    <cellStyle name="Normal 4 3 5 2 8" xfId="18358" xr:uid="{00000000-0005-0000-0000-0000D2720000}"/>
    <cellStyle name="Normal 4 3 5 2 9" xfId="31644" xr:uid="{00000000-0005-0000-0000-0000D3720000}"/>
    <cellStyle name="Normal 4 3 5 3" xfId="478" xr:uid="{00000000-0005-0000-0000-0000D4720000}"/>
    <cellStyle name="Normal 4 3 5 3 10" xfId="13918" xr:uid="{00000000-0005-0000-0000-0000D5720000}"/>
    <cellStyle name="Normal 4 3 5 3 2" xfId="912" xr:uid="{00000000-0005-0000-0000-0000D6720000}"/>
    <cellStyle name="Normal 4 3 5 3 2 2" xfId="2948" xr:uid="{00000000-0005-0000-0000-0000D7720000}"/>
    <cellStyle name="Normal 4 3 5 3 2 2 2" xfId="7365" xr:uid="{00000000-0005-0000-0000-0000D8720000}"/>
    <cellStyle name="Normal 4 3 5 3 2 2 2 2" xfId="13398" xr:uid="{00000000-0005-0000-0000-0000D9720000}"/>
    <cellStyle name="Normal 4 3 5 3 2 2 2 2 2" xfId="44683" xr:uid="{00000000-0005-0000-0000-0000DA720000}"/>
    <cellStyle name="Normal 4 3 5 3 2 2 2 2 3" xfId="31273" xr:uid="{00000000-0005-0000-0000-0000DB720000}"/>
    <cellStyle name="Normal 4 3 5 3 2 2 2 3" xfId="38711" xr:uid="{00000000-0005-0000-0000-0000DC720000}"/>
    <cellStyle name="Normal 4 3 5 3 2 2 2 4" xfId="25301" xr:uid="{00000000-0005-0000-0000-0000DD720000}"/>
    <cellStyle name="Normal 4 3 5 3 2 2 3" xfId="10351" xr:uid="{00000000-0005-0000-0000-0000DE720000}"/>
    <cellStyle name="Normal 4 3 5 3 2 2 3 2" xfId="41697" xr:uid="{00000000-0005-0000-0000-0000DF720000}"/>
    <cellStyle name="Normal 4 3 5 3 2 2 3 3" xfId="28287" xr:uid="{00000000-0005-0000-0000-0000E0720000}"/>
    <cellStyle name="Normal 4 3 5 3 2 2 4" xfId="20885" xr:uid="{00000000-0005-0000-0000-0000E1720000}"/>
    <cellStyle name="Normal 4 3 5 3 2 2 5" xfId="35727" xr:uid="{00000000-0005-0000-0000-0000E2720000}"/>
    <cellStyle name="Normal 4 3 5 3 2 2 6" xfId="17899" xr:uid="{00000000-0005-0000-0000-0000E3720000}"/>
    <cellStyle name="Normal 4 3 5 3 2 3" xfId="5373" xr:uid="{00000000-0005-0000-0000-0000E4720000}"/>
    <cellStyle name="Normal 4 3 5 3 2 3 2" xfId="11407" xr:uid="{00000000-0005-0000-0000-0000E5720000}"/>
    <cellStyle name="Normal 4 3 5 3 2 3 2 2" xfId="42692" xr:uid="{00000000-0005-0000-0000-0000E6720000}"/>
    <cellStyle name="Normal 4 3 5 3 2 3 2 3" xfId="29282" xr:uid="{00000000-0005-0000-0000-0000E7720000}"/>
    <cellStyle name="Normal 4 3 5 3 2 3 3" xfId="23310" xr:uid="{00000000-0005-0000-0000-0000E8720000}"/>
    <cellStyle name="Normal 4 3 5 3 2 3 4" xfId="33736" xr:uid="{00000000-0005-0000-0000-0000E9720000}"/>
    <cellStyle name="Normal 4 3 5 3 2 3 5" xfId="15908" xr:uid="{00000000-0005-0000-0000-0000EA720000}"/>
    <cellStyle name="Normal 4 3 5 3 2 4" xfId="4378" xr:uid="{00000000-0005-0000-0000-0000EB720000}"/>
    <cellStyle name="Normal 4 3 5 3 2 4 2" xfId="37157" xr:uid="{00000000-0005-0000-0000-0000EC720000}"/>
    <cellStyle name="Normal 4 3 5 3 2 4 3" xfId="22315" xr:uid="{00000000-0005-0000-0000-0000ED720000}"/>
    <cellStyle name="Normal 4 3 5 3 2 5" xfId="8360" xr:uid="{00000000-0005-0000-0000-0000EE720000}"/>
    <cellStyle name="Normal 4 3 5 3 2 5 2" xfId="39706" xr:uid="{00000000-0005-0000-0000-0000EF720000}"/>
    <cellStyle name="Normal 4 3 5 3 2 5 3" xfId="26296" xr:uid="{00000000-0005-0000-0000-0000F0720000}"/>
    <cellStyle name="Normal 4 3 5 3 2 6" xfId="18894" xr:uid="{00000000-0005-0000-0000-0000F1720000}"/>
    <cellStyle name="Normal 4 3 5 3 2 7" xfId="32741" xr:uid="{00000000-0005-0000-0000-0000F2720000}"/>
    <cellStyle name="Normal 4 3 5 3 2 8" xfId="14913" xr:uid="{00000000-0005-0000-0000-0000F3720000}"/>
    <cellStyle name="Normal 4 3 5 3 3" xfId="1517" xr:uid="{00000000-0005-0000-0000-0000F4720000}"/>
    <cellStyle name="Normal 4 3 5 3 3 2" xfId="2514" xr:uid="{00000000-0005-0000-0000-0000F5720000}"/>
    <cellStyle name="Normal 4 3 5 3 3 2 2" xfId="6931" xr:uid="{00000000-0005-0000-0000-0000F6720000}"/>
    <cellStyle name="Normal 4 3 5 3 3 2 2 2" xfId="12964" xr:uid="{00000000-0005-0000-0000-0000F7720000}"/>
    <cellStyle name="Normal 4 3 5 3 3 2 2 2 2" xfId="44249" xr:uid="{00000000-0005-0000-0000-0000F8720000}"/>
    <cellStyle name="Normal 4 3 5 3 3 2 2 2 3" xfId="30839" xr:uid="{00000000-0005-0000-0000-0000F9720000}"/>
    <cellStyle name="Normal 4 3 5 3 3 2 2 3" xfId="38277" xr:uid="{00000000-0005-0000-0000-0000FA720000}"/>
    <cellStyle name="Normal 4 3 5 3 3 2 2 4" xfId="24867" xr:uid="{00000000-0005-0000-0000-0000FB720000}"/>
    <cellStyle name="Normal 4 3 5 3 3 2 3" xfId="9917" xr:uid="{00000000-0005-0000-0000-0000FC720000}"/>
    <cellStyle name="Normal 4 3 5 3 3 2 3 2" xfId="41263" xr:uid="{00000000-0005-0000-0000-0000FD720000}"/>
    <cellStyle name="Normal 4 3 5 3 3 2 3 3" xfId="27853" xr:uid="{00000000-0005-0000-0000-0000FE720000}"/>
    <cellStyle name="Normal 4 3 5 3 3 2 4" xfId="20451" xr:uid="{00000000-0005-0000-0000-0000FF720000}"/>
    <cellStyle name="Normal 4 3 5 3 3 2 5" xfId="35293" xr:uid="{00000000-0005-0000-0000-000000730000}"/>
    <cellStyle name="Normal 4 3 5 3 3 2 6" xfId="17465" xr:uid="{00000000-0005-0000-0000-000001730000}"/>
    <cellStyle name="Normal 4 3 5 3 3 3" xfId="5935" xr:uid="{00000000-0005-0000-0000-000002730000}"/>
    <cellStyle name="Normal 4 3 5 3 3 3 2" xfId="11968" xr:uid="{00000000-0005-0000-0000-000003730000}"/>
    <cellStyle name="Normal 4 3 5 3 3 3 2 2" xfId="43253" xr:uid="{00000000-0005-0000-0000-000004730000}"/>
    <cellStyle name="Normal 4 3 5 3 3 3 2 3" xfId="29843" xr:uid="{00000000-0005-0000-0000-000005730000}"/>
    <cellStyle name="Normal 4 3 5 3 3 3 3" xfId="23871" xr:uid="{00000000-0005-0000-0000-000006730000}"/>
    <cellStyle name="Normal 4 3 5 3 3 3 4" xfId="34297" xr:uid="{00000000-0005-0000-0000-000007730000}"/>
    <cellStyle name="Normal 4 3 5 3 3 3 5" xfId="16469" xr:uid="{00000000-0005-0000-0000-000008730000}"/>
    <cellStyle name="Normal 4 3 5 3 3 4" xfId="3944" xr:uid="{00000000-0005-0000-0000-000009730000}"/>
    <cellStyle name="Normal 4 3 5 3 3 4 2" xfId="36723" xr:uid="{00000000-0005-0000-0000-00000A730000}"/>
    <cellStyle name="Normal 4 3 5 3 3 4 3" xfId="21881" xr:uid="{00000000-0005-0000-0000-00000B730000}"/>
    <cellStyle name="Normal 4 3 5 3 3 5" xfId="8921" xr:uid="{00000000-0005-0000-0000-00000C730000}"/>
    <cellStyle name="Normal 4 3 5 3 3 5 2" xfId="40267" xr:uid="{00000000-0005-0000-0000-00000D730000}"/>
    <cellStyle name="Normal 4 3 5 3 3 5 3" xfId="26857" xr:uid="{00000000-0005-0000-0000-00000E730000}"/>
    <cellStyle name="Normal 4 3 5 3 3 6" xfId="19455" xr:uid="{00000000-0005-0000-0000-00000F730000}"/>
    <cellStyle name="Normal 4 3 5 3 3 7" xfId="32307" xr:uid="{00000000-0005-0000-0000-000010730000}"/>
    <cellStyle name="Normal 4 3 5 3 3 8" xfId="14479" xr:uid="{00000000-0005-0000-0000-000011730000}"/>
    <cellStyle name="Normal 4 3 5 3 4" xfId="1952" xr:uid="{00000000-0005-0000-0000-000012730000}"/>
    <cellStyle name="Normal 4 3 5 3 4 2" xfId="6370" xr:uid="{00000000-0005-0000-0000-000013730000}"/>
    <cellStyle name="Normal 4 3 5 3 4 2 2" xfId="12403" xr:uid="{00000000-0005-0000-0000-000014730000}"/>
    <cellStyle name="Normal 4 3 5 3 4 2 2 2" xfId="43688" xr:uid="{00000000-0005-0000-0000-000015730000}"/>
    <cellStyle name="Normal 4 3 5 3 4 2 2 3" xfId="30278" xr:uid="{00000000-0005-0000-0000-000016730000}"/>
    <cellStyle name="Normal 4 3 5 3 4 2 3" xfId="37716" xr:uid="{00000000-0005-0000-0000-000017730000}"/>
    <cellStyle name="Normal 4 3 5 3 4 2 4" xfId="24306" xr:uid="{00000000-0005-0000-0000-000018730000}"/>
    <cellStyle name="Normal 4 3 5 3 4 3" xfId="9356" xr:uid="{00000000-0005-0000-0000-000019730000}"/>
    <cellStyle name="Normal 4 3 5 3 4 3 2" xfId="40702" xr:uid="{00000000-0005-0000-0000-00001A730000}"/>
    <cellStyle name="Normal 4 3 5 3 4 3 3" xfId="27292" xr:uid="{00000000-0005-0000-0000-00001B730000}"/>
    <cellStyle name="Normal 4 3 5 3 4 4" xfId="19890" xr:uid="{00000000-0005-0000-0000-00001C730000}"/>
    <cellStyle name="Normal 4 3 5 3 4 5" xfId="34732" xr:uid="{00000000-0005-0000-0000-00001D730000}"/>
    <cellStyle name="Normal 4 3 5 3 4 6" xfId="16904" xr:uid="{00000000-0005-0000-0000-00001E730000}"/>
    <cellStyle name="Normal 4 3 5 3 5" xfId="4939" xr:uid="{00000000-0005-0000-0000-00001F730000}"/>
    <cellStyle name="Normal 4 3 5 3 5 2" xfId="10974" xr:uid="{00000000-0005-0000-0000-000020730000}"/>
    <cellStyle name="Normal 4 3 5 3 5 2 2" xfId="42259" xr:uid="{00000000-0005-0000-0000-000021730000}"/>
    <cellStyle name="Normal 4 3 5 3 5 2 3" xfId="28849" xr:uid="{00000000-0005-0000-0000-000022730000}"/>
    <cellStyle name="Normal 4 3 5 3 5 3" xfId="22876" xr:uid="{00000000-0005-0000-0000-000023730000}"/>
    <cellStyle name="Normal 4 3 5 3 5 4" xfId="33302" xr:uid="{00000000-0005-0000-0000-000024730000}"/>
    <cellStyle name="Normal 4 3 5 3 5 5" xfId="15474" xr:uid="{00000000-0005-0000-0000-000025730000}"/>
    <cellStyle name="Normal 4 3 5 3 6" xfId="3383" xr:uid="{00000000-0005-0000-0000-000026730000}"/>
    <cellStyle name="Normal 4 3 5 3 6 2" xfId="36162" xr:uid="{00000000-0005-0000-0000-000027730000}"/>
    <cellStyle name="Normal 4 3 5 3 6 3" xfId="21320" xr:uid="{00000000-0005-0000-0000-000028730000}"/>
    <cellStyle name="Normal 4 3 5 3 7" xfId="7926" xr:uid="{00000000-0005-0000-0000-000029730000}"/>
    <cellStyle name="Normal 4 3 5 3 7 2" xfId="39272" xr:uid="{00000000-0005-0000-0000-00002A730000}"/>
    <cellStyle name="Normal 4 3 5 3 7 3" xfId="25862" xr:uid="{00000000-0005-0000-0000-00002B730000}"/>
    <cellStyle name="Normal 4 3 5 3 8" xfId="18460" xr:uid="{00000000-0005-0000-0000-00002C730000}"/>
    <cellStyle name="Normal 4 3 5 3 9" xfId="31746" xr:uid="{00000000-0005-0000-0000-00002D730000}"/>
    <cellStyle name="Normal 4 3 5 4" xfId="604" xr:uid="{00000000-0005-0000-0000-00002E730000}"/>
    <cellStyle name="Normal 4 3 5 4 10" xfId="14044" xr:uid="{00000000-0005-0000-0000-00002F730000}"/>
    <cellStyle name="Normal 4 3 5 4 2" xfId="1038" xr:uid="{00000000-0005-0000-0000-000030730000}"/>
    <cellStyle name="Normal 4 3 5 4 2 2" xfId="3074" xr:uid="{00000000-0005-0000-0000-000031730000}"/>
    <cellStyle name="Normal 4 3 5 4 2 2 2" xfId="7491" xr:uid="{00000000-0005-0000-0000-000032730000}"/>
    <cellStyle name="Normal 4 3 5 4 2 2 2 2" xfId="13524" xr:uid="{00000000-0005-0000-0000-000033730000}"/>
    <cellStyle name="Normal 4 3 5 4 2 2 2 2 2" xfId="44809" xr:uid="{00000000-0005-0000-0000-000034730000}"/>
    <cellStyle name="Normal 4 3 5 4 2 2 2 2 3" xfId="31399" xr:uid="{00000000-0005-0000-0000-000035730000}"/>
    <cellStyle name="Normal 4 3 5 4 2 2 2 3" xfId="38837" xr:uid="{00000000-0005-0000-0000-000036730000}"/>
    <cellStyle name="Normal 4 3 5 4 2 2 2 4" xfId="25427" xr:uid="{00000000-0005-0000-0000-000037730000}"/>
    <cellStyle name="Normal 4 3 5 4 2 2 3" xfId="10477" xr:uid="{00000000-0005-0000-0000-000038730000}"/>
    <cellStyle name="Normal 4 3 5 4 2 2 3 2" xfId="41823" xr:uid="{00000000-0005-0000-0000-000039730000}"/>
    <cellStyle name="Normal 4 3 5 4 2 2 3 3" xfId="28413" xr:uid="{00000000-0005-0000-0000-00003A730000}"/>
    <cellStyle name="Normal 4 3 5 4 2 2 4" xfId="21011" xr:uid="{00000000-0005-0000-0000-00003B730000}"/>
    <cellStyle name="Normal 4 3 5 4 2 2 5" xfId="35853" xr:uid="{00000000-0005-0000-0000-00003C730000}"/>
    <cellStyle name="Normal 4 3 5 4 2 2 6" xfId="18025" xr:uid="{00000000-0005-0000-0000-00003D730000}"/>
    <cellStyle name="Normal 4 3 5 4 2 3" xfId="5499" xr:uid="{00000000-0005-0000-0000-00003E730000}"/>
    <cellStyle name="Normal 4 3 5 4 2 3 2" xfId="11533" xr:uid="{00000000-0005-0000-0000-00003F730000}"/>
    <cellStyle name="Normal 4 3 5 4 2 3 2 2" xfId="42818" xr:uid="{00000000-0005-0000-0000-000040730000}"/>
    <cellStyle name="Normal 4 3 5 4 2 3 2 3" xfId="29408" xr:uid="{00000000-0005-0000-0000-000041730000}"/>
    <cellStyle name="Normal 4 3 5 4 2 3 3" xfId="23436" xr:uid="{00000000-0005-0000-0000-000042730000}"/>
    <cellStyle name="Normal 4 3 5 4 2 3 4" xfId="33862" xr:uid="{00000000-0005-0000-0000-000043730000}"/>
    <cellStyle name="Normal 4 3 5 4 2 3 5" xfId="16034" xr:uid="{00000000-0005-0000-0000-000044730000}"/>
    <cellStyle name="Normal 4 3 5 4 2 4" xfId="4504" xr:uid="{00000000-0005-0000-0000-000045730000}"/>
    <cellStyle name="Normal 4 3 5 4 2 4 2" xfId="37283" xr:uid="{00000000-0005-0000-0000-000046730000}"/>
    <cellStyle name="Normal 4 3 5 4 2 4 3" xfId="22441" xr:uid="{00000000-0005-0000-0000-000047730000}"/>
    <cellStyle name="Normal 4 3 5 4 2 5" xfId="8486" xr:uid="{00000000-0005-0000-0000-000048730000}"/>
    <cellStyle name="Normal 4 3 5 4 2 5 2" xfId="39832" xr:uid="{00000000-0005-0000-0000-000049730000}"/>
    <cellStyle name="Normal 4 3 5 4 2 5 3" xfId="26422" xr:uid="{00000000-0005-0000-0000-00004A730000}"/>
    <cellStyle name="Normal 4 3 5 4 2 6" xfId="19020" xr:uid="{00000000-0005-0000-0000-00004B730000}"/>
    <cellStyle name="Normal 4 3 5 4 2 7" xfId="32867" xr:uid="{00000000-0005-0000-0000-00004C730000}"/>
    <cellStyle name="Normal 4 3 5 4 2 8" xfId="15039" xr:uid="{00000000-0005-0000-0000-00004D730000}"/>
    <cellStyle name="Normal 4 3 5 4 3" xfId="1643" xr:uid="{00000000-0005-0000-0000-00004E730000}"/>
    <cellStyle name="Normal 4 3 5 4 3 2" xfId="2640" xr:uid="{00000000-0005-0000-0000-00004F730000}"/>
    <cellStyle name="Normal 4 3 5 4 3 2 2" xfId="7057" xr:uid="{00000000-0005-0000-0000-000050730000}"/>
    <cellStyle name="Normal 4 3 5 4 3 2 2 2" xfId="13090" xr:uid="{00000000-0005-0000-0000-000051730000}"/>
    <cellStyle name="Normal 4 3 5 4 3 2 2 2 2" xfId="44375" xr:uid="{00000000-0005-0000-0000-000052730000}"/>
    <cellStyle name="Normal 4 3 5 4 3 2 2 2 3" xfId="30965" xr:uid="{00000000-0005-0000-0000-000053730000}"/>
    <cellStyle name="Normal 4 3 5 4 3 2 2 3" xfId="38403" xr:uid="{00000000-0005-0000-0000-000054730000}"/>
    <cellStyle name="Normal 4 3 5 4 3 2 2 4" xfId="24993" xr:uid="{00000000-0005-0000-0000-000055730000}"/>
    <cellStyle name="Normal 4 3 5 4 3 2 3" xfId="10043" xr:uid="{00000000-0005-0000-0000-000056730000}"/>
    <cellStyle name="Normal 4 3 5 4 3 2 3 2" xfId="41389" xr:uid="{00000000-0005-0000-0000-000057730000}"/>
    <cellStyle name="Normal 4 3 5 4 3 2 3 3" xfId="27979" xr:uid="{00000000-0005-0000-0000-000058730000}"/>
    <cellStyle name="Normal 4 3 5 4 3 2 4" xfId="20577" xr:uid="{00000000-0005-0000-0000-000059730000}"/>
    <cellStyle name="Normal 4 3 5 4 3 2 5" xfId="35419" xr:uid="{00000000-0005-0000-0000-00005A730000}"/>
    <cellStyle name="Normal 4 3 5 4 3 2 6" xfId="17591" xr:uid="{00000000-0005-0000-0000-00005B730000}"/>
    <cellStyle name="Normal 4 3 5 4 3 3" xfId="6061" xr:uid="{00000000-0005-0000-0000-00005C730000}"/>
    <cellStyle name="Normal 4 3 5 4 3 3 2" xfId="12094" xr:uid="{00000000-0005-0000-0000-00005D730000}"/>
    <cellStyle name="Normal 4 3 5 4 3 3 2 2" xfId="43379" xr:uid="{00000000-0005-0000-0000-00005E730000}"/>
    <cellStyle name="Normal 4 3 5 4 3 3 2 3" xfId="29969" xr:uid="{00000000-0005-0000-0000-00005F730000}"/>
    <cellStyle name="Normal 4 3 5 4 3 3 3" xfId="23997" xr:uid="{00000000-0005-0000-0000-000060730000}"/>
    <cellStyle name="Normal 4 3 5 4 3 3 4" xfId="34423" xr:uid="{00000000-0005-0000-0000-000061730000}"/>
    <cellStyle name="Normal 4 3 5 4 3 3 5" xfId="16595" xr:uid="{00000000-0005-0000-0000-000062730000}"/>
    <cellStyle name="Normal 4 3 5 4 3 4" xfId="4070" xr:uid="{00000000-0005-0000-0000-000063730000}"/>
    <cellStyle name="Normal 4 3 5 4 3 4 2" xfId="36849" xr:uid="{00000000-0005-0000-0000-000064730000}"/>
    <cellStyle name="Normal 4 3 5 4 3 4 3" xfId="22007" xr:uid="{00000000-0005-0000-0000-000065730000}"/>
    <cellStyle name="Normal 4 3 5 4 3 5" xfId="9047" xr:uid="{00000000-0005-0000-0000-000066730000}"/>
    <cellStyle name="Normal 4 3 5 4 3 5 2" xfId="40393" xr:uid="{00000000-0005-0000-0000-000067730000}"/>
    <cellStyle name="Normal 4 3 5 4 3 5 3" xfId="26983" xr:uid="{00000000-0005-0000-0000-000068730000}"/>
    <cellStyle name="Normal 4 3 5 4 3 6" xfId="19581" xr:uid="{00000000-0005-0000-0000-000069730000}"/>
    <cellStyle name="Normal 4 3 5 4 3 7" xfId="32433" xr:uid="{00000000-0005-0000-0000-00006A730000}"/>
    <cellStyle name="Normal 4 3 5 4 3 8" xfId="14605" xr:uid="{00000000-0005-0000-0000-00006B730000}"/>
    <cellStyle name="Normal 4 3 5 4 4" xfId="2078" xr:uid="{00000000-0005-0000-0000-00006C730000}"/>
    <cellStyle name="Normal 4 3 5 4 4 2" xfId="6496" xr:uid="{00000000-0005-0000-0000-00006D730000}"/>
    <cellStyle name="Normal 4 3 5 4 4 2 2" xfId="12529" xr:uid="{00000000-0005-0000-0000-00006E730000}"/>
    <cellStyle name="Normal 4 3 5 4 4 2 2 2" xfId="43814" xr:uid="{00000000-0005-0000-0000-00006F730000}"/>
    <cellStyle name="Normal 4 3 5 4 4 2 2 3" xfId="30404" xr:uid="{00000000-0005-0000-0000-000070730000}"/>
    <cellStyle name="Normal 4 3 5 4 4 2 3" xfId="37842" xr:uid="{00000000-0005-0000-0000-000071730000}"/>
    <cellStyle name="Normal 4 3 5 4 4 2 4" xfId="24432" xr:uid="{00000000-0005-0000-0000-000072730000}"/>
    <cellStyle name="Normal 4 3 5 4 4 3" xfId="9482" xr:uid="{00000000-0005-0000-0000-000073730000}"/>
    <cellStyle name="Normal 4 3 5 4 4 3 2" xfId="40828" xr:uid="{00000000-0005-0000-0000-000074730000}"/>
    <cellStyle name="Normal 4 3 5 4 4 3 3" xfId="27418" xr:uid="{00000000-0005-0000-0000-000075730000}"/>
    <cellStyle name="Normal 4 3 5 4 4 4" xfId="20016" xr:uid="{00000000-0005-0000-0000-000076730000}"/>
    <cellStyle name="Normal 4 3 5 4 4 5" xfId="34858" xr:uid="{00000000-0005-0000-0000-000077730000}"/>
    <cellStyle name="Normal 4 3 5 4 4 6" xfId="17030" xr:uid="{00000000-0005-0000-0000-000078730000}"/>
    <cellStyle name="Normal 4 3 5 4 5" xfId="5065" xr:uid="{00000000-0005-0000-0000-000079730000}"/>
    <cellStyle name="Normal 4 3 5 4 5 2" xfId="11100" xr:uid="{00000000-0005-0000-0000-00007A730000}"/>
    <cellStyle name="Normal 4 3 5 4 5 2 2" xfId="42385" xr:uid="{00000000-0005-0000-0000-00007B730000}"/>
    <cellStyle name="Normal 4 3 5 4 5 2 3" xfId="28975" xr:uid="{00000000-0005-0000-0000-00007C730000}"/>
    <cellStyle name="Normal 4 3 5 4 5 3" xfId="23002" xr:uid="{00000000-0005-0000-0000-00007D730000}"/>
    <cellStyle name="Normal 4 3 5 4 5 4" xfId="33428" xr:uid="{00000000-0005-0000-0000-00007E730000}"/>
    <cellStyle name="Normal 4 3 5 4 5 5" xfId="15600" xr:uid="{00000000-0005-0000-0000-00007F730000}"/>
    <cellStyle name="Normal 4 3 5 4 6" xfId="3509" xr:uid="{00000000-0005-0000-0000-000080730000}"/>
    <cellStyle name="Normal 4 3 5 4 6 2" xfId="36288" xr:uid="{00000000-0005-0000-0000-000081730000}"/>
    <cellStyle name="Normal 4 3 5 4 6 3" xfId="21446" xr:uid="{00000000-0005-0000-0000-000082730000}"/>
    <cellStyle name="Normal 4 3 5 4 7" xfId="8052" xr:uid="{00000000-0005-0000-0000-000083730000}"/>
    <cellStyle name="Normal 4 3 5 4 7 2" xfId="39398" xr:uid="{00000000-0005-0000-0000-000084730000}"/>
    <cellStyle name="Normal 4 3 5 4 7 3" xfId="25988" xr:uid="{00000000-0005-0000-0000-000085730000}"/>
    <cellStyle name="Normal 4 3 5 4 8" xfId="18586" xr:uid="{00000000-0005-0000-0000-000086730000}"/>
    <cellStyle name="Normal 4 3 5 4 9" xfId="31872" xr:uid="{00000000-0005-0000-0000-000087730000}"/>
    <cellStyle name="Normal 4 3 5 5" xfId="256" xr:uid="{00000000-0005-0000-0000-000088730000}"/>
    <cellStyle name="Normal 4 3 5 5 2" xfId="1311" xr:uid="{00000000-0005-0000-0000-000089730000}"/>
    <cellStyle name="Normal 4 3 5 5 2 2" xfId="5729" xr:uid="{00000000-0005-0000-0000-00008A730000}"/>
    <cellStyle name="Normal 4 3 5 5 2 2 2" xfId="11762" xr:uid="{00000000-0005-0000-0000-00008B730000}"/>
    <cellStyle name="Normal 4 3 5 5 2 2 2 2" xfId="43047" xr:uid="{00000000-0005-0000-0000-00008C730000}"/>
    <cellStyle name="Normal 4 3 5 5 2 2 2 3" xfId="29637" xr:uid="{00000000-0005-0000-0000-00008D730000}"/>
    <cellStyle name="Normal 4 3 5 5 2 2 3" xfId="37386" xr:uid="{00000000-0005-0000-0000-00008E730000}"/>
    <cellStyle name="Normal 4 3 5 5 2 2 4" xfId="23665" xr:uid="{00000000-0005-0000-0000-00008F730000}"/>
    <cellStyle name="Normal 4 3 5 5 2 3" xfId="8715" xr:uid="{00000000-0005-0000-0000-000090730000}"/>
    <cellStyle name="Normal 4 3 5 5 2 3 2" xfId="40061" xr:uid="{00000000-0005-0000-0000-000091730000}"/>
    <cellStyle name="Normal 4 3 5 5 2 3 3" xfId="26651" xr:uid="{00000000-0005-0000-0000-000092730000}"/>
    <cellStyle name="Normal 4 3 5 5 2 4" xfId="19249" xr:uid="{00000000-0005-0000-0000-000093730000}"/>
    <cellStyle name="Normal 4 3 5 5 2 5" xfId="34091" xr:uid="{00000000-0005-0000-0000-000094730000}"/>
    <cellStyle name="Normal 4 3 5 5 2 6" xfId="16263" xr:uid="{00000000-0005-0000-0000-000095730000}"/>
    <cellStyle name="Normal 4 3 5 5 3" xfId="2308" xr:uid="{00000000-0005-0000-0000-000096730000}"/>
    <cellStyle name="Normal 4 3 5 5 3 2" xfId="6725" xr:uid="{00000000-0005-0000-0000-000097730000}"/>
    <cellStyle name="Normal 4 3 5 5 3 2 2" xfId="12758" xr:uid="{00000000-0005-0000-0000-000098730000}"/>
    <cellStyle name="Normal 4 3 5 5 3 2 2 2" xfId="44043" xr:uid="{00000000-0005-0000-0000-000099730000}"/>
    <cellStyle name="Normal 4 3 5 5 3 2 2 3" xfId="30633" xr:uid="{00000000-0005-0000-0000-00009A730000}"/>
    <cellStyle name="Normal 4 3 5 5 3 2 3" xfId="38071" xr:uid="{00000000-0005-0000-0000-00009B730000}"/>
    <cellStyle name="Normal 4 3 5 5 3 2 4" xfId="24661" xr:uid="{00000000-0005-0000-0000-00009C730000}"/>
    <cellStyle name="Normal 4 3 5 5 3 3" xfId="9711" xr:uid="{00000000-0005-0000-0000-00009D730000}"/>
    <cellStyle name="Normal 4 3 5 5 3 3 2" xfId="41057" xr:uid="{00000000-0005-0000-0000-00009E730000}"/>
    <cellStyle name="Normal 4 3 5 5 3 3 3" xfId="27647" xr:uid="{00000000-0005-0000-0000-00009F730000}"/>
    <cellStyle name="Normal 4 3 5 5 3 4" xfId="20245" xr:uid="{00000000-0005-0000-0000-0000A0730000}"/>
    <cellStyle name="Normal 4 3 5 5 3 5" xfId="35087" xr:uid="{00000000-0005-0000-0000-0000A1730000}"/>
    <cellStyle name="Normal 4 3 5 5 3 6" xfId="17259" xr:uid="{00000000-0005-0000-0000-0000A2730000}"/>
    <cellStyle name="Normal 4 3 5 5 4" xfId="4733" xr:uid="{00000000-0005-0000-0000-0000A3730000}"/>
    <cellStyle name="Normal 4 3 5 5 4 2" xfId="10767" xr:uid="{00000000-0005-0000-0000-0000A4730000}"/>
    <cellStyle name="Normal 4 3 5 5 4 2 2" xfId="42054" xr:uid="{00000000-0005-0000-0000-0000A5730000}"/>
    <cellStyle name="Normal 4 3 5 5 4 2 3" xfId="28644" xr:uid="{00000000-0005-0000-0000-0000A6730000}"/>
    <cellStyle name="Normal 4 3 5 5 4 3" xfId="22670" xr:uid="{00000000-0005-0000-0000-0000A7730000}"/>
    <cellStyle name="Normal 4 3 5 5 4 4" xfId="33096" xr:uid="{00000000-0005-0000-0000-0000A8730000}"/>
    <cellStyle name="Normal 4 3 5 5 4 5" xfId="15268" xr:uid="{00000000-0005-0000-0000-0000A9730000}"/>
    <cellStyle name="Normal 4 3 5 5 5" xfId="3738" xr:uid="{00000000-0005-0000-0000-0000AA730000}"/>
    <cellStyle name="Normal 4 3 5 5 5 2" xfId="36517" xr:uid="{00000000-0005-0000-0000-0000AB730000}"/>
    <cellStyle name="Normal 4 3 5 5 5 3" xfId="21675" xr:uid="{00000000-0005-0000-0000-0000AC730000}"/>
    <cellStyle name="Normal 4 3 5 5 6" xfId="7720" xr:uid="{00000000-0005-0000-0000-0000AD730000}"/>
    <cellStyle name="Normal 4 3 5 5 6 2" xfId="39066" xr:uid="{00000000-0005-0000-0000-0000AE730000}"/>
    <cellStyle name="Normal 4 3 5 5 6 3" xfId="25656" xr:uid="{00000000-0005-0000-0000-0000AF730000}"/>
    <cellStyle name="Normal 4 3 5 5 7" xfId="18254" xr:uid="{00000000-0005-0000-0000-0000B0730000}"/>
    <cellStyle name="Normal 4 3 5 5 8" xfId="32101" xr:uid="{00000000-0005-0000-0000-0000B1730000}"/>
    <cellStyle name="Normal 4 3 5 5 9" xfId="14273" xr:uid="{00000000-0005-0000-0000-0000B2730000}"/>
    <cellStyle name="Normal 4 3 5 6" xfId="706" xr:uid="{00000000-0005-0000-0000-0000B3730000}"/>
    <cellStyle name="Normal 4 3 5 6 2" xfId="2742" xr:uid="{00000000-0005-0000-0000-0000B4730000}"/>
    <cellStyle name="Normal 4 3 5 6 2 2" xfId="7159" xr:uid="{00000000-0005-0000-0000-0000B5730000}"/>
    <cellStyle name="Normal 4 3 5 6 2 2 2" xfId="13192" xr:uid="{00000000-0005-0000-0000-0000B6730000}"/>
    <cellStyle name="Normal 4 3 5 6 2 2 2 2" xfId="44477" xr:uid="{00000000-0005-0000-0000-0000B7730000}"/>
    <cellStyle name="Normal 4 3 5 6 2 2 2 3" xfId="31067" xr:uid="{00000000-0005-0000-0000-0000B8730000}"/>
    <cellStyle name="Normal 4 3 5 6 2 2 3" xfId="38505" xr:uid="{00000000-0005-0000-0000-0000B9730000}"/>
    <cellStyle name="Normal 4 3 5 6 2 2 4" xfId="25095" xr:uid="{00000000-0005-0000-0000-0000BA730000}"/>
    <cellStyle name="Normal 4 3 5 6 2 3" xfId="10145" xr:uid="{00000000-0005-0000-0000-0000BB730000}"/>
    <cellStyle name="Normal 4 3 5 6 2 3 2" xfId="41491" xr:uid="{00000000-0005-0000-0000-0000BC730000}"/>
    <cellStyle name="Normal 4 3 5 6 2 3 3" xfId="28081" xr:uid="{00000000-0005-0000-0000-0000BD730000}"/>
    <cellStyle name="Normal 4 3 5 6 2 4" xfId="20679" xr:uid="{00000000-0005-0000-0000-0000BE730000}"/>
    <cellStyle name="Normal 4 3 5 6 2 5" xfId="35521" xr:uid="{00000000-0005-0000-0000-0000BF730000}"/>
    <cellStyle name="Normal 4 3 5 6 2 6" xfId="17693" xr:uid="{00000000-0005-0000-0000-0000C0730000}"/>
    <cellStyle name="Normal 4 3 5 6 3" xfId="5167" xr:uid="{00000000-0005-0000-0000-0000C1730000}"/>
    <cellStyle name="Normal 4 3 5 6 3 2" xfId="11202" xr:uid="{00000000-0005-0000-0000-0000C2730000}"/>
    <cellStyle name="Normal 4 3 5 6 3 2 2" xfId="42487" xr:uid="{00000000-0005-0000-0000-0000C3730000}"/>
    <cellStyle name="Normal 4 3 5 6 3 2 3" xfId="29077" xr:uid="{00000000-0005-0000-0000-0000C4730000}"/>
    <cellStyle name="Normal 4 3 5 6 3 3" xfId="23104" xr:uid="{00000000-0005-0000-0000-0000C5730000}"/>
    <cellStyle name="Normal 4 3 5 6 3 4" xfId="33530" xr:uid="{00000000-0005-0000-0000-0000C6730000}"/>
    <cellStyle name="Normal 4 3 5 6 3 5" xfId="15702" xr:uid="{00000000-0005-0000-0000-0000C7730000}"/>
    <cellStyle name="Normal 4 3 5 6 4" xfId="4172" xr:uid="{00000000-0005-0000-0000-0000C8730000}"/>
    <cellStyle name="Normal 4 3 5 6 4 2" xfId="36951" xr:uid="{00000000-0005-0000-0000-0000C9730000}"/>
    <cellStyle name="Normal 4 3 5 6 4 3" xfId="22109" xr:uid="{00000000-0005-0000-0000-0000CA730000}"/>
    <cellStyle name="Normal 4 3 5 6 5" xfId="8154" xr:uid="{00000000-0005-0000-0000-0000CB730000}"/>
    <cellStyle name="Normal 4 3 5 6 5 2" xfId="39500" xr:uid="{00000000-0005-0000-0000-0000CC730000}"/>
    <cellStyle name="Normal 4 3 5 6 5 3" xfId="26090" xr:uid="{00000000-0005-0000-0000-0000CD730000}"/>
    <cellStyle name="Normal 4 3 5 6 6" xfId="18688" xr:uid="{00000000-0005-0000-0000-0000CE730000}"/>
    <cellStyle name="Normal 4 3 5 6 7" xfId="32535" xr:uid="{00000000-0005-0000-0000-0000CF730000}"/>
    <cellStyle name="Normal 4 3 5 6 8" xfId="14707" xr:uid="{00000000-0005-0000-0000-0000D0730000}"/>
    <cellStyle name="Normal 4 3 5 7" xfId="1209" xr:uid="{00000000-0005-0000-0000-0000D1730000}"/>
    <cellStyle name="Normal 4 3 5 7 2" xfId="2206" xr:uid="{00000000-0005-0000-0000-0000D2730000}"/>
    <cellStyle name="Normal 4 3 5 7 2 2" xfId="6623" xr:uid="{00000000-0005-0000-0000-0000D3730000}"/>
    <cellStyle name="Normal 4 3 5 7 2 2 2" xfId="12656" xr:uid="{00000000-0005-0000-0000-0000D4730000}"/>
    <cellStyle name="Normal 4 3 5 7 2 2 2 2" xfId="43941" xr:uid="{00000000-0005-0000-0000-0000D5730000}"/>
    <cellStyle name="Normal 4 3 5 7 2 2 2 3" xfId="30531" xr:uid="{00000000-0005-0000-0000-0000D6730000}"/>
    <cellStyle name="Normal 4 3 5 7 2 2 3" xfId="37969" xr:uid="{00000000-0005-0000-0000-0000D7730000}"/>
    <cellStyle name="Normal 4 3 5 7 2 2 4" xfId="24559" xr:uid="{00000000-0005-0000-0000-0000D8730000}"/>
    <cellStyle name="Normal 4 3 5 7 2 3" xfId="9609" xr:uid="{00000000-0005-0000-0000-0000D9730000}"/>
    <cellStyle name="Normal 4 3 5 7 2 3 2" xfId="40955" xr:uid="{00000000-0005-0000-0000-0000DA730000}"/>
    <cellStyle name="Normal 4 3 5 7 2 3 3" xfId="27545" xr:uid="{00000000-0005-0000-0000-0000DB730000}"/>
    <cellStyle name="Normal 4 3 5 7 2 4" xfId="20143" xr:uid="{00000000-0005-0000-0000-0000DC730000}"/>
    <cellStyle name="Normal 4 3 5 7 2 5" xfId="34985" xr:uid="{00000000-0005-0000-0000-0000DD730000}"/>
    <cellStyle name="Normal 4 3 5 7 2 6" xfId="17157" xr:uid="{00000000-0005-0000-0000-0000DE730000}"/>
    <cellStyle name="Normal 4 3 5 7 3" xfId="5627" xr:uid="{00000000-0005-0000-0000-0000DF730000}"/>
    <cellStyle name="Normal 4 3 5 7 3 2" xfId="11660" xr:uid="{00000000-0005-0000-0000-0000E0730000}"/>
    <cellStyle name="Normal 4 3 5 7 3 2 2" xfId="42945" xr:uid="{00000000-0005-0000-0000-0000E1730000}"/>
    <cellStyle name="Normal 4 3 5 7 3 2 3" xfId="29535" xr:uid="{00000000-0005-0000-0000-0000E2730000}"/>
    <cellStyle name="Normal 4 3 5 7 3 3" xfId="23563" xr:uid="{00000000-0005-0000-0000-0000E3730000}"/>
    <cellStyle name="Normal 4 3 5 7 3 4" xfId="33989" xr:uid="{00000000-0005-0000-0000-0000E4730000}"/>
    <cellStyle name="Normal 4 3 5 7 3 5" xfId="16161" xr:uid="{00000000-0005-0000-0000-0000E5730000}"/>
    <cellStyle name="Normal 4 3 5 7 4" xfId="3636" xr:uid="{00000000-0005-0000-0000-0000E6730000}"/>
    <cellStyle name="Normal 4 3 5 7 4 2" xfId="36415" xr:uid="{00000000-0005-0000-0000-0000E7730000}"/>
    <cellStyle name="Normal 4 3 5 7 4 3" xfId="21573" xr:uid="{00000000-0005-0000-0000-0000E8730000}"/>
    <cellStyle name="Normal 4 3 5 7 5" xfId="8613" xr:uid="{00000000-0005-0000-0000-0000E9730000}"/>
    <cellStyle name="Normal 4 3 5 7 5 2" xfId="39959" xr:uid="{00000000-0005-0000-0000-0000EA730000}"/>
    <cellStyle name="Normal 4 3 5 7 5 3" xfId="26549" xr:uid="{00000000-0005-0000-0000-0000EB730000}"/>
    <cellStyle name="Normal 4 3 5 7 6" xfId="19147" xr:uid="{00000000-0005-0000-0000-0000EC730000}"/>
    <cellStyle name="Normal 4 3 5 7 7" xfId="31999" xr:uid="{00000000-0005-0000-0000-0000ED730000}"/>
    <cellStyle name="Normal 4 3 5 7 8" xfId="14171" xr:uid="{00000000-0005-0000-0000-0000EE730000}"/>
    <cellStyle name="Normal 4 3 5 8" xfId="1746" xr:uid="{00000000-0005-0000-0000-0000EF730000}"/>
    <cellStyle name="Normal 4 3 5 8 2" xfId="6164" xr:uid="{00000000-0005-0000-0000-0000F0730000}"/>
    <cellStyle name="Normal 4 3 5 8 2 2" xfId="12197" xr:uid="{00000000-0005-0000-0000-0000F1730000}"/>
    <cellStyle name="Normal 4 3 5 8 2 2 2" xfId="43482" xr:uid="{00000000-0005-0000-0000-0000F2730000}"/>
    <cellStyle name="Normal 4 3 5 8 2 2 3" xfId="30072" xr:uid="{00000000-0005-0000-0000-0000F3730000}"/>
    <cellStyle name="Normal 4 3 5 8 2 3" xfId="37510" xr:uid="{00000000-0005-0000-0000-0000F4730000}"/>
    <cellStyle name="Normal 4 3 5 8 2 4" xfId="24100" xr:uid="{00000000-0005-0000-0000-0000F5730000}"/>
    <cellStyle name="Normal 4 3 5 8 3" xfId="9150" xr:uid="{00000000-0005-0000-0000-0000F6730000}"/>
    <cellStyle name="Normal 4 3 5 8 3 2" xfId="40496" xr:uid="{00000000-0005-0000-0000-0000F7730000}"/>
    <cellStyle name="Normal 4 3 5 8 3 3" xfId="27086" xr:uid="{00000000-0005-0000-0000-0000F8730000}"/>
    <cellStyle name="Normal 4 3 5 8 4" xfId="19684" xr:uid="{00000000-0005-0000-0000-0000F9730000}"/>
    <cellStyle name="Normal 4 3 5 8 5" xfId="34526" xr:uid="{00000000-0005-0000-0000-0000FA730000}"/>
    <cellStyle name="Normal 4 3 5 8 6" xfId="16698" xr:uid="{00000000-0005-0000-0000-0000FB730000}"/>
    <cellStyle name="Normal 4 3 5 9" xfId="4631" xr:uid="{00000000-0005-0000-0000-0000FC730000}"/>
    <cellStyle name="Normal 4 3 5 9 2" xfId="10665" xr:uid="{00000000-0005-0000-0000-0000FD730000}"/>
    <cellStyle name="Normal 4 3 5 9 2 2" xfId="41952" xr:uid="{00000000-0005-0000-0000-0000FE730000}"/>
    <cellStyle name="Normal 4 3 5 9 2 3" xfId="28542" xr:uid="{00000000-0005-0000-0000-0000FF730000}"/>
    <cellStyle name="Normal 4 3 5 9 3" xfId="22568" xr:uid="{00000000-0005-0000-0000-000000740000}"/>
    <cellStyle name="Normal 4 3 5 9 4" xfId="32994" xr:uid="{00000000-0005-0000-0000-000001740000}"/>
    <cellStyle name="Normal 4 3 5 9 5" xfId="15166" xr:uid="{00000000-0005-0000-0000-000002740000}"/>
    <cellStyle name="Normal 4 3 6" xfId="178" xr:uid="{00000000-0005-0000-0000-000003740000}"/>
    <cellStyle name="Normal 4 3 6 10" xfId="3201" xr:uid="{00000000-0005-0000-0000-000004740000}"/>
    <cellStyle name="Normal 4 3 6 10 2" xfId="35980" xr:uid="{00000000-0005-0000-0000-000005740000}"/>
    <cellStyle name="Normal 4 3 6 10 3" xfId="21138" xr:uid="{00000000-0005-0000-0000-000006740000}"/>
    <cellStyle name="Normal 4 3 6 11" xfId="7642" xr:uid="{00000000-0005-0000-0000-000007740000}"/>
    <cellStyle name="Normal 4 3 6 11 2" xfId="38988" xr:uid="{00000000-0005-0000-0000-000008740000}"/>
    <cellStyle name="Normal 4 3 6 11 3" xfId="25578" xr:uid="{00000000-0005-0000-0000-000009740000}"/>
    <cellStyle name="Normal 4 3 6 12" xfId="18176" xr:uid="{00000000-0005-0000-0000-00000A740000}"/>
    <cellStyle name="Normal 4 3 6 13" xfId="31564" xr:uid="{00000000-0005-0000-0000-00000B740000}"/>
    <cellStyle name="Normal 4 3 6 14" xfId="13736" xr:uid="{00000000-0005-0000-0000-00000C740000}"/>
    <cellStyle name="Normal 4 3 6 2" xfId="400" xr:uid="{00000000-0005-0000-0000-00000D740000}"/>
    <cellStyle name="Normal 4 3 6 2 10" xfId="13840" xr:uid="{00000000-0005-0000-0000-00000E740000}"/>
    <cellStyle name="Normal 4 3 6 2 2" xfId="834" xr:uid="{00000000-0005-0000-0000-00000F740000}"/>
    <cellStyle name="Normal 4 3 6 2 2 2" xfId="2870" xr:uid="{00000000-0005-0000-0000-000010740000}"/>
    <cellStyle name="Normal 4 3 6 2 2 2 2" xfId="7287" xr:uid="{00000000-0005-0000-0000-000011740000}"/>
    <cellStyle name="Normal 4 3 6 2 2 2 2 2" xfId="13320" xr:uid="{00000000-0005-0000-0000-000012740000}"/>
    <cellStyle name="Normal 4 3 6 2 2 2 2 2 2" xfId="44605" xr:uid="{00000000-0005-0000-0000-000013740000}"/>
    <cellStyle name="Normal 4 3 6 2 2 2 2 2 3" xfId="31195" xr:uid="{00000000-0005-0000-0000-000014740000}"/>
    <cellStyle name="Normal 4 3 6 2 2 2 2 3" xfId="38633" xr:uid="{00000000-0005-0000-0000-000015740000}"/>
    <cellStyle name="Normal 4 3 6 2 2 2 2 4" xfId="25223" xr:uid="{00000000-0005-0000-0000-000016740000}"/>
    <cellStyle name="Normal 4 3 6 2 2 2 3" xfId="10273" xr:uid="{00000000-0005-0000-0000-000017740000}"/>
    <cellStyle name="Normal 4 3 6 2 2 2 3 2" xfId="41619" xr:uid="{00000000-0005-0000-0000-000018740000}"/>
    <cellStyle name="Normal 4 3 6 2 2 2 3 3" xfId="28209" xr:uid="{00000000-0005-0000-0000-000019740000}"/>
    <cellStyle name="Normal 4 3 6 2 2 2 4" xfId="20807" xr:uid="{00000000-0005-0000-0000-00001A740000}"/>
    <cellStyle name="Normal 4 3 6 2 2 2 5" xfId="35649" xr:uid="{00000000-0005-0000-0000-00001B740000}"/>
    <cellStyle name="Normal 4 3 6 2 2 2 6" xfId="17821" xr:uid="{00000000-0005-0000-0000-00001C740000}"/>
    <cellStyle name="Normal 4 3 6 2 2 3" xfId="5295" xr:uid="{00000000-0005-0000-0000-00001D740000}"/>
    <cellStyle name="Normal 4 3 6 2 2 3 2" xfId="11329" xr:uid="{00000000-0005-0000-0000-00001E740000}"/>
    <cellStyle name="Normal 4 3 6 2 2 3 2 2" xfId="42614" xr:uid="{00000000-0005-0000-0000-00001F740000}"/>
    <cellStyle name="Normal 4 3 6 2 2 3 2 3" xfId="29204" xr:uid="{00000000-0005-0000-0000-000020740000}"/>
    <cellStyle name="Normal 4 3 6 2 2 3 3" xfId="23232" xr:uid="{00000000-0005-0000-0000-000021740000}"/>
    <cellStyle name="Normal 4 3 6 2 2 3 4" xfId="33658" xr:uid="{00000000-0005-0000-0000-000022740000}"/>
    <cellStyle name="Normal 4 3 6 2 2 3 5" xfId="15830" xr:uid="{00000000-0005-0000-0000-000023740000}"/>
    <cellStyle name="Normal 4 3 6 2 2 4" xfId="4300" xr:uid="{00000000-0005-0000-0000-000024740000}"/>
    <cellStyle name="Normal 4 3 6 2 2 4 2" xfId="37079" xr:uid="{00000000-0005-0000-0000-000025740000}"/>
    <cellStyle name="Normal 4 3 6 2 2 4 3" xfId="22237" xr:uid="{00000000-0005-0000-0000-000026740000}"/>
    <cellStyle name="Normal 4 3 6 2 2 5" xfId="8282" xr:uid="{00000000-0005-0000-0000-000027740000}"/>
    <cellStyle name="Normal 4 3 6 2 2 5 2" xfId="39628" xr:uid="{00000000-0005-0000-0000-000028740000}"/>
    <cellStyle name="Normal 4 3 6 2 2 5 3" xfId="26218" xr:uid="{00000000-0005-0000-0000-000029740000}"/>
    <cellStyle name="Normal 4 3 6 2 2 6" xfId="18816" xr:uid="{00000000-0005-0000-0000-00002A740000}"/>
    <cellStyle name="Normal 4 3 6 2 2 7" xfId="32663" xr:uid="{00000000-0005-0000-0000-00002B740000}"/>
    <cellStyle name="Normal 4 3 6 2 2 8" xfId="14835" xr:uid="{00000000-0005-0000-0000-00002C740000}"/>
    <cellStyle name="Normal 4 3 6 2 3" xfId="1439" xr:uid="{00000000-0005-0000-0000-00002D740000}"/>
    <cellStyle name="Normal 4 3 6 2 3 2" xfId="2436" xr:uid="{00000000-0005-0000-0000-00002E740000}"/>
    <cellStyle name="Normal 4 3 6 2 3 2 2" xfId="6853" xr:uid="{00000000-0005-0000-0000-00002F740000}"/>
    <cellStyle name="Normal 4 3 6 2 3 2 2 2" xfId="12886" xr:uid="{00000000-0005-0000-0000-000030740000}"/>
    <cellStyle name="Normal 4 3 6 2 3 2 2 2 2" xfId="44171" xr:uid="{00000000-0005-0000-0000-000031740000}"/>
    <cellStyle name="Normal 4 3 6 2 3 2 2 2 3" xfId="30761" xr:uid="{00000000-0005-0000-0000-000032740000}"/>
    <cellStyle name="Normal 4 3 6 2 3 2 2 3" xfId="38199" xr:uid="{00000000-0005-0000-0000-000033740000}"/>
    <cellStyle name="Normal 4 3 6 2 3 2 2 4" xfId="24789" xr:uid="{00000000-0005-0000-0000-000034740000}"/>
    <cellStyle name="Normal 4 3 6 2 3 2 3" xfId="9839" xr:uid="{00000000-0005-0000-0000-000035740000}"/>
    <cellStyle name="Normal 4 3 6 2 3 2 3 2" xfId="41185" xr:uid="{00000000-0005-0000-0000-000036740000}"/>
    <cellStyle name="Normal 4 3 6 2 3 2 3 3" xfId="27775" xr:uid="{00000000-0005-0000-0000-000037740000}"/>
    <cellStyle name="Normal 4 3 6 2 3 2 4" xfId="20373" xr:uid="{00000000-0005-0000-0000-000038740000}"/>
    <cellStyle name="Normal 4 3 6 2 3 2 5" xfId="35215" xr:uid="{00000000-0005-0000-0000-000039740000}"/>
    <cellStyle name="Normal 4 3 6 2 3 2 6" xfId="17387" xr:uid="{00000000-0005-0000-0000-00003A740000}"/>
    <cellStyle name="Normal 4 3 6 2 3 3" xfId="5857" xr:uid="{00000000-0005-0000-0000-00003B740000}"/>
    <cellStyle name="Normal 4 3 6 2 3 3 2" xfId="11890" xr:uid="{00000000-0005-0000-0000-00003C740000}"/>
    <cellStyle name="Normal 4 3 6 2 3 3 2 2" xfId="43175" xr:uid="{00000000-0005-0000-0000-00003D740000}"/>
    <cellStyle name="Normal 4 3 6 2 3 3 2 3" xfId="29765" xr:uid="{00000000-0005-0000-0000-00003E740000}"/>
    <cellStyle name="Normal 4 3 6 2 3 3 3" xfId="23793" xr:uid="{00000000-0005-0000-0000-00003F740000}"/>
    <cellStyle name="Normal 4 3 6 2 3 3 4" xfId="34219" xr:uid="{00000000-0005-0000-0000-000040740000}"/>
    <cellStyle name="Normal 4 3 6 2 3 3 5" xfId="16391" xr:uid="{00000000-0005-0000-0000-000041740000}"/>
    <cellStyle name="Normal 4 3 6 2 3 4" xfId="3866" xr:uid="{00000000-0005-0000-0000-000042740000}"/>
    <cellStyle name="Normal 4 3 6 2 3 4 2" xfId="36645" xr:uid="{00000000-0005-0000-0000-000043740000}"/>
    <cellStyle name="Normal 4 3 6 2 3 4 3" xfId="21803" xr:uid="{00000000-0005-0000-0000-000044740000}"/>
    <cellStyle name="Normal 4 3 6 2 3 5" xfId="8843" xr:uid="{00000000-0005-0000-0000-000045740000}"/>
    <cellStyle name="Normal 4 3 6 2 3 5 2" xfId="40189" xr:uid="{00000000-0005-0000-0000-000046740000}"/>
    <cellStyle name="Normal 4 3 6 2 3 5 3" xfId="26779" xr:uid="{00000000-0005-0000-0000-000047740000}"/>
    <cellStyle name="Normal 4 3 6 2 3 6" xfId="19377" xr:uid="{00000000-0005-0000-0000-000048740000}"/>
    <cellStyle name="Normal 4 3 6 2 3 7" xfId="32229" xr:uid="{00000000-0005-0000-0000-000049740000}"/>
    <cellStyle name="Normal 4 3 6 2 3 8" xfId="14401" xr:uid="{00000000-0005-0000-0000-00004A740000}"/>
    <cellStyle name="Normal 4 3 6 2 4" xfId="1874" xr:uid="{00000000-0005-0000-0000-00004B740000}"/>
    <cellStyle name="Normal 4 3 6 2 4 2" xfId="6292" xr:uid="{00000000-0005-0000-0000-00004C740000}"/>
    <cellStyle name="Normal 4 3 6 2 4 2 2" xfId="12325" xr:uid="{00000000-0005-0000-0000-00004D740000}"/>
    <cellStyle name="Normal 4 3 6 2 4 2 2 2" xfId="43610" xr:uid="{00000000-0005-0000-0000-00004E740000}"/>
    <cellStyle name="Normal 4 3 6 2 4 2 2 3" xfId="30200" xr:uid="{00000000-0005-0000-0000-00004F740000}"/>
    <cellStyle name="Normal 4 3 6 2 4 2 3" xfId="37638" xr:uid="{00000000-0005-0000-0000-000050740000}"/>
    <cellStyle name="Normal 4 3 6 2 4 2 4" xfId="24228" xr:uid="{00000000-0005-0000-0000-000051740000}"/>
    <cellStyle name="Normal 4 3 6 2 4 3" xfId="9278" xr:uid="{00000000-0005-0000-0000-000052740000}"/>
    <cellStyle name="Normal 4 3 6 2 4 3 2" xfId="40624" xr:uid="{00000000-0005-0000-0000-000053740000}"/>
    <cellStyle name="Normal 4 3 6 2 4 3 3" xfId="27214" xr:uid="{00000000-0005-0000-0000-000054740000}"/>
    <cellStyle name="Normal 4 3 6 2 4 4" xfId="19812" xr:uid="{00000000-0005-0000-0000-000055740000}"/>
    <cellStyle name="Normal 4 3 6 2 4 5" xfId="34654" xr:uid="{00000000-0005-0000-0000-000056740000}"/>
    <cellStyle name="Normal 4 3 6 2 4 6" xfId="16826" xr:uid="{00000000-0005-0000-0000-000057740000}"/>
    <cellStyle name="Normal 4 3 6 2 5" xfId="4861" xr:uid="{00000000-0005-0000-0000-000058740000}"/>
    <cellStyle name="Normal 4 3 6 2 5 2" xfId="10896" xr:uid="{00000000-0005-0000-0000-000059740000}"/>
    <cellStyle name="Normal 4 3 6 2 5 2 2" xfId="42181" xr:uid="{00000000-0005-0000-0000-00005A740000}"/>
    <cellStyle name="Normal 4 3 6 2 5 2 3" xfId="28771" xr:uid="{00000000-0005-0000-0000-00005B740000}"/>
    <cellStyle name="Normal 4 3 6 2 5 3" xfId="22798" xr:uid="{00000000-0005-0000-0000-00005C740000}"/>
    <cellStyle name="Normal 4 3 6 2 5 4" xfId="33224" xr:uid="{00000000-0005-0000-0000-00005D740000}"/>
    <cellStyle name="Normal 4 3 6 2 5 5" xfId="15396" xr:uid="{00000000-0005-0000-0000-00005E740000}"/>
    <cellStyle name="Normal 4 3 6 2 6" xfId="3305" xr:uid="{00000000-0005-0000-0000-00005F740000}"/>
    <cellStyle name="Normal 4 3 6 2 6 2" xfId="36084" xr:uid="{00000000-0005-0000-0000-000060740000}"/>
    <cellStyle name="Normal 4 3 6 2 6 3" xfId="21242" xr:uid="{00000000-0005-0000-0000-000061740000}"/>
    <cellStyle name="Normal 4 3 6 2 7" xfId="7848" xr:uid="{00000000-0005-0000-0000-000062740000}"/>
    <cellStyle name="Normal 4 3 6 2 7 2" xfId="39194" xr:uid="{00000000-0005-0000-0000-000063740000}"/>
    <cellStyle name="Normal 4 3 6 2 7 3" xfId="25784" xr:uid="{00000000-0005-0000-0000-000064740000}"/>
    <cellStyle name="Normal 4 3 6 2 8" xfId="18382" xr:uid="{00000000-0005-0000-0000-000065740000}"/>
    <cellStyle name="Normal 4 3 6 2 9" xfId="31668" xr:uid="{00000000-0005-0000-0000-000066740000}"/>
    <cellStyle name="Normal 4 3 6 3" xfId="502" xr:uid="{00000000-0005-0000-0000-000067740000}"/>
    <cellStyle name="Normal 4 3 6 3 10" xfId="13942" xr:uid="{00000000-0005-0000-0000-000068740000}"/>
    <cellStyle name="Normal 4 3 6 3 2" xfId="936" xr:uid="{00000000-0005-0000-0000-000069740000}"/>
    <cellStyle name="Normal 4 3 6 3 2 2" xfId="2972" xr:uid="{00000000-0005-0000-0000-00006A740000}"/>
    <cellStyle name="Normal 4 3 6 3 2 2 2" xfId="7389" xr:uid="{00000000-0005-0000-0000-00006B740000}"/>
    <cellStyle name="Normal 4 3 6 3 2 2 2 2" xfId="13422" xr:uid="{00000000-0005-0000-0000-00006C740000}"/>
    <cellStyle name="Normal 4 3 6 3 2 2 2 2 2" xfId="44707" xr:uid="{00000000-0005-0000-0000-00006D740000}"/>
    <cellStyle name="Normal 4 3 6 3 2 2 2 2 3" xfId="31297" xr:uid="{00000000-0005-0000-0000-00006E740000}"/>
    <cellStyle name="Normal 4 3 6 3 2 2 2 3" xfId="38735" xr:uid="{00000000-0005-0000-0000-00006F740000}"/>
    <cellStyle name="Normal 4 3 6 3 2 2 2 4" xfId="25325" xr:uid="{00000000-0005-0000-0000-000070740000}"/>
    <cellStyle name="Normal 4 3 6 3 2 2 3" xfId="10375" xr:uid="{00000000-0005-0000-0000-000071740000}"/>
    <cellStyle name="Normal 4 3 6 3 2 2 3 2" xfId="41721" xr:uid="{00000000-0005-0000-0000-000072740000}"/>
    <cellStyle name="Normal 4 3 6 3 2 2 3 3" xfId="28311" xr:uid="{00000000-0005-0000-0000-000073740000}"/>
    <cellStyle name="Normal 4 3 6 3 2 2 4" xfId="20909" xr:uid="{00000000-0005-0000-0000-000074740000}"/>
    <cellStyle name="Normal 4 3 6 3 2 2 5" xfId="35751" xr:uid="{00000000-0005-0000-0000-000075740000}"/>
    <cellStyle name="Normal 4 3 6 3 2 2 6" xfId="17923" xr:uid="{00000000-0005-0000-0000-000076740000}"/>
    <cellStyle name="Normal 4 3 6 3 2 3" xfId="5397" xr:uid="{00000000-0005-0000-0000-000077740000}"/>
    <cellStyle name="Normal 4 3 6 3 2 3 2" xfId="11431" xr:uid="{00000000-0005-0000-0000-000078740000}"/>
    <cellStyle name="Normal 4 3 6 3 2 3 2 2" xfId="42716" xr:uid="{00000000-0005-0000-0000-000079740000}"/>
    <cellStyle name="Normal 4 3 6 3 2 3 2 3" xfId="29306" xr:uid="{00000000-0005-0000-0000-00007A740000}"/>
    <cellStyle name="Normal 4 3 6 3 2 3 3" xfId="23334" xr:uid="{00000000-0005-0000-0000-00007B740000}"/>
    <cellStyle name="Normal 4 3 6 3 2 3 4" xfId="33760" xr:uid="{00000000-0005-0000-0000-00007C740000}"/>
    <cellStyle name="Normal 4 3 6 3 2 3 5" xfId="15932" xr:uid="{00000000-0005-0000-0000-00007D740000}"/>
    <cellStyle name="Normal 4 3 6 3 2 4" xfId="4402" xr:uid="{00000000-0005-0000-0000-00007E740000}"/>
    <cellStyle name="Normal 4 3 6 3 2 4 2" xfId="37181" xr:uid="{00000000-0005-0000-0000-00007F740000}"/>
    <cellStyle name="Normal 4 3 6 3 2 4 3" xfId="22339" xr:uid="{00000000-0005-0000-0000-000080740000}"/>
    <cellStyle name="Normal 4 3 6 3 2 5" xfId="8384" xr:uid="{00000000-0005-0000-0000-000081740000}"/>
    <cellStyle name="Normal 4 3 6 3 2 5 2" xfId="39730" xr:uid="{00000000-0005-0000-0000-000082740000}"/>
    <cellStyle name="Normal 4 3 6 3 2 5 3" xfId="26320" xr:uid="{00000000-0005-0000-0000-000083740000}"/>
    <cellStyle name="Normal 4 3 6 3 2 6" xfId="18918" xr:uid="{00000000-0005-0000-0000-000084740000}"/>
    <cellStyle name="Normal 4 3 6 3 2 7" xfId="32765" xr:uid="{00000000-0005-0000-0000-000085740000}"/>
    <cellStyle name="Normal 4 3 6 3 2 8" xfId="14937" xr:uid="{00000000-0005-0000-0000-000086740000}"/>
    <cellStyle name="Normal 4 3 6 3 3" xfId="1541" xr:uid="{00000000-0005-0000-0000-000087740000}"/>
    <cellStyle name="Normal 4 3 6 3 3 2" xfId="2538" xr:uid="{00000000-0005-0000-0000-000088740000}"/>
    <cellStyle name="Normal 4 3 6 3 3 2 2" xfId="6955" xr:uid="{00000000-0005-0000-0000-000089740000}"/>
    <cellStyle name="Normal 4 3 6 3 3 2 2 2" xfId="12988" xr:uid="{00000000-0005-0000-0000-00008A740000}"/>
    <cellStyle name="Normal 4 3 6 3 3 2 2 2 2" xfId="44273" xr:uid="{00000000-0005-0000-0000-00008B740000}"/>
    <cellStyle name="Normal 4 3 6 3 3 2 2 2 3" xfId="30863" xr:uid="{00000000-0005-0000-0000-00008C740000}"/>
    <cellStyle name="Normal 4 3 6 3 3 2 2 3" xfId="38301" xr:uid="{00000000-0005-0000-0000-00008D740000}"/>
    <cellStyle name="Normal 4 3 6 3 3 2 2 4" xfId="24891" xr:uid="{00000000-0005-0000-0000-00008E740000}"/>
    <cellStyle name="Normal 4 3 6 3 3 2 3" xfId="9941" xr:uid="{00000000-0005-0000-0000-00008F740000}"/>
    <cellStyle name="Normal 4 3 6 3 3 2 3 2" xfId="41287" xr:uid="{00000000-0005-0000-0000-000090740000}"/>
    <cellStyle name="Normal 4 3 6 3 3 2 3 3" xfId="27877" xr:uid="{00000000-0005-0000-0000-000091740000}"/>
    <cellStyle name="Normal 4 3 6 3 3 2 4" xfId="20475" xr:uid="{00000000-0005-0000-0000-000092740000}"/>
    <cellStyle name="Normal 4 3 6 3 3 2 5" xfId="35317" xr:uid="{00000000-0005-0000-0000-000093740000}"/>
    <cellStyle name="Normal 4 3 6 3 3 2 6" xfId="17489" xr:uid="{00000000-0005-0000-0000-000094740000}"/>
    <cellStyle name="Normal 4 3 6 3 3 3" xfId="5959" xr:uid="{00000000-0005-0000-0000-000095740000}"/>
    <cellStyle name="Normal 4 3 6 3 3 3 2" xfId="11992" xr:uid="{00000000-0005-0000-0000-000096740000}"/>
    <cellStyle name="Normal 4 3 6 3 3 3 2 2" xfId="43277" xr:uid="{00000000-0005-0000-0000-000097740000}"/>
    <cellStyle name="Normal 4 3 6 3 3 3 2 3" xfId="29867" xr:uid="{00000000-0005-0000-0000-000098740000}"/>
    <cellStyle name="Normal 4 3 6 3 3 3 3" xfId="23895" xr:uid="{00000000-0005-0000-0000-000099740000}"/>
    <cellStyle name="Normal 4 3 6 3 3 3 4" xfId="34321" xr:uid="{00000000-0005-0000-0000-00009A740000}"/>
    <cellStyle name="Normal 4 3 6 3 3 3 5" xfId="16493" xr:uid="{00000000-0005-0000-0000-00009B740000}"/>
    <cellStyle name="Normal 4 3 6 3 3 4" xfId="3968" xr:uid="{00000000-0005-0000-0000-00009C740000}"/>
    <cellStyle name="Normal 4 3 6 3 3 4 2" xfId="36747" xr:uid="{00000000-0005-0000-0000-00009D740000}"/>
    <cellStyle name="Normal 4 3 6 3 3 4 3" xfId="21905" xr:uid="{00000000-0005-0000-0000-00009E740000}"/>
    <cellStyle name="Normal 4 3 6 3 3 5" xfId="8945" xr:uid="{00000000-0005-0000-0000-00009F740000}"/>
    <cellStyle name="Normal 4 3 6 3 3 5 2" xfId="40291" xr:uid="{00000000-0005-0000-0000-0000A0740000}"/>
    <cellStyle name="Normal 4 3 6 3 3 5 3" xfId="26881" xr:uid="{00000000-0005-0000-0000-0000A1740000}"/>
    <cellStyle name="Normal 4 3 6 3 3 6" xfId="19479" xr:uid="{00000000-0005-0000-0000-0000A2740000}"/>
    <cellStyle name="Normal 4 3 6 3 3 7" xfId="32331" xr:uid="{00000000-0005-0000-0000-0000A3740000}"/>
    <cellStyle name="Normal 4 3 6 3 3 8" xfId="14503" xr:uid="{00000000-0005-0000-0000-0000A4740000}"/>
    <cellStyle name="Normal 4 3 6 3 4" xfId="1976" xr:uid="{00000000-0005-0000-0000-0000A5740000}"/>
    <cellStyle name="Normal 4 3 6 3 4 2" xfId="6394" xr:uid="{00000000-0005-0000-0000-0000A6740000}"/>
    <cellStyle name="Normal 4 3 6 3 4 2 2" xfId="12427" xr:uid="{00000000-0005-0000-0000-0000A7740000}"/>
    <cellStyle name="Normal 4 3 6 3 4 2 2 2" xfId="43712" xr:uid="{00000000-0005-0000-0000-0000A8740000}"/>
    <cellStyle name="Normal 4 3 6 3 4 2 2 3" xfId="30302" xr:uid="{00000000-0005-0000-0000-0000A9740000}"/>
    <cellStyle name="Normal 4 3 6 3 4 2 3" xfId="37740" xr:uid="{00000000-0005-0000-0000-0000AA740000}"/>
    <cellStyle name="Normal 4 3 6 3 4 2 4" xfId="24330" xr:uid="{00000000-0005-0000-0000-0000AB740000}"/>
    <cellStyle name="Normal 4 3 6 3 4 3" xfId="9380" xr:uid="{00000000-0005-0000-0000-0000AC740000}"/>
    <cellStyle name="Normal 4 3 6 3 4 3 2" xfId="40726" xr:uid="{00000000-0005-0000-0000-0000AD740000}"/>
    <cellStyle name="Normal 4 3 6 3 4 3 3" xfId="27316" xr:uid="{00000000-0005-0000-0000-0000AE740000}"/>
    <cellStyle name="Normal 4 3 6 3 4 4" xfId="19914" xr:uid="{00000000-0005-0000-0000-0000AF740000}"/>
    <cellStyle name="Normal 4 3 6 3 4 5" xfId="34756" xr:uid="{00000000-0005-0000-0000-0000B0740000}"/>
    <cellStyle name="Normal 4 3 6 3 4 6" xfId="16928" xr:uid="{00000000-0005-0000-0000-0000B1740000}"/>
    <cellStyle name="Normal 4 3 6 3 5" xfId="4963" xr:uid="{00000000-0005-0000-0000-0000B2740000}"/>
    <cellStyle name="Normal 4 3 6 3 5 2" xfId="10998" xr:uid="{00000000-0005-0000-0000-0000B3740000}"/>
    <cellStyle name="Normal 4 3 6 3 5 2 2" xfId="42283" xr:uid="{00000000-0005-0000-0000-0000B4740000}"/>
    <cellStyle name="Normal 4 3 6 3 5 2 3" xfId="28873" xr:uid="{00000000-0005-0000-0000-0000B5740000}"/>
    <cellStyle name="Normal 4 3 6 3 5 3" xfId="22900" xr:uid="{00000000-0005-0000-0000-0000B6740000}"/>
    <cellStyle name="Normal 4 3 6 3 5 4" xfId="33326" xr:uid="{00000000-0005-0000-0000-0000B7740000}"/>
    <cellStyle name="Normal 4 3 6 3 5 5" xfId="15498" xr:uid="{00000000-0005-0000-0000-0000B8740000}"/>
    <cellStyle name="Normal 4 3 6 3 6" xfId="3407" xr:uid="{00000000-0005-0000-0000-0000B9740000}"/>
    <cellStyle name="Normal 4 3 6 3 6 2" xfId="36186" xr:uid="{00000000-0005-0000-0000-0000BA740000}"/>
    <cellStyle name="Normal 4 3 6 3 6 3" xfId="21344" xr:uid="{00000000-0005-0000-0000-0000BB740000}"/>
    <cellStyle name="Normal 4 3 6 3 7" xfId="7950" xr:uid="{00000000-0005-0000-0000-0000BC740000}"/>
    <cellStyle name="Normal 4 3 6 3 7 2" xfId="39296" xr:uid="{00000000-0005-0000-0000-0000BD740000}"/>
    <cellStyle name="Normal 4 3 6 3 7 3" xfId="25886" xr:uid="{00000000-0005-0000-0000-0000BE740000}"/>
    <cellStyle name="Normal 4 3 6 3 8" xfId="18484" xr:uid="{00000000-0005-0000-0000-0000BF740000}"/>
    <cellStyle name="Normal 4 3 6 3 9" xfId="31770" xr:uid="{00000000-0005-0000-0000-0000C0740000}"/>
    <cellStyle name="Normal 4 3 6 4" xfId="628" xr:uid="{00000000-0005-0000-0000-0000C1740000}"/>
    <cellStyle name="Normal 4 3 6 4 10" xfId="14068" xr:uid="{00000000-0005-0000-0000-0000C2740000}"/>
    <cellStyle name="Normal 4 3 6 4 2" xfId="1062" xr:uid="{00000000-0005-0000-0000-0000C3740000}"/>
    <cellStyle name="Normal 4 3 6 4 2 2" xfId="3098" xr:uid="{00000000-0005-0000-0000-0000C4740000}"/>
    <cellStyle name="Normal 4 3 6 4 2 2 2" xfId="7515" xr:uid="{00000000-0005-0000-0000-0000C5740000}"/>
    <cellStyle name="Normal 4 3 6 4 2 2 2 2" xfId="13548" xr:uid="{00000000-0005-0000-0000-0000C6740000}"/>
    <cellStyle name="Normal 4 3 6 4 2 2 2 2 2" xfId="44833" xr:uid="{00000000-0005-0000-0000-0000C7740000}"/>
    <cellStyle name="Normal 4 3 6 4 2 2 2 2 3" xfId="31423" xr:uid="{00000000-0005-0000-0000-0000C8740000}"/>
    <cellStyle name="Normal 4 3 6 4 2 2 2 3" xfId="38861" xr:uid="{00000000-0005-0000-0000-0000C9740000}"/>
    <cellStyle name="Normal 4 3 6 4 2 2 2 4" xfId="25451" xr:uid="{00000000-0005-0000-0000-0000CA740000}"/>
    <cellStyle name="Normal 4 3 6 4 2 2 3" xfId="10501" xr:uid="{00000000-0005-0000-0000-0000CB740000}"/>
    <cellStyle name="Normal 4 3 6 4 2 2 3 2" xfId="41847" xr:uid="{00000000-0005-0000-0000-0000CC740000}"/>
    <cellStyle name="Normal 4 3 6 4 2 2 3 3" xfId="28437" xr:uid="{00000000-0005-0000-0000-0000CD740000}"/>
    <cellStyle name="Normal 4 3 6 4 2 2 4" xfId="21035" xr:uid="{00000000-0005-0000-0000-0000CE740000}"/>
    <cellStyle name="Normal 4 3 6 4 2 2 5" xfId="35877" xr:uid="{00000000-0005-0000-0000-0000CF740000}"/>
    <cellStyle name="Normal 4 3 6 4 2 2 6" xfId="18049" xr:uid="{00000000-0005-0000-0000-0000D0740000}"/>
    <cellStyle name="Normal 4 3 6 4 2 3" xfId="5523" xr:uid="{00000000-0005-0000-0000-0000D1740000}"/>
    <cellStyle name="Normal 4 3 6 4 2 3 2" xfId="11557" xr:uid="{00000000-0005-0000-0000-0000D2740000}"/>
    <cellStyle name="Normal 4 3 6 4 2 3 2 2" xfId="42842" xr:uid="{00000000-0005-0000-0000-0000D3740000}"/>
    <cellStyle name="Normal 4 3 6 4 2 3 2 3" xfId="29432" xr:uid="{00000000-0005-0000-0000-0000D4740000}"/>
    <cellStyle name="Normal 4 3 6 4 2 3 3" xfId="23460" xr:uid="{00000000-0005-0000-0000-0000D5740000}"/>
    <cellStyle name="Normal 4 3 6 4 2 3 4" xfId="33886" xr:uid="{00000000-0005-0000-0000-0000D6740000}"/>
    <cellStyle name="Normal 4 3 6 4 2 3 5" xfId="16058" xr:uid="{00000000-0005-0000-0000-0000D7740000}"/>
    <cellStyle name="Normal 4 3 6 4 2 4" xfId="4528" xr:uid="{00000000-0005-0000-0000-0000D8740000}"/>
    <cellStyle name="Normal 4 3 6 4 2 4 2" xfId="37307" xr:uid="{00000000-0005-0000-0000-0000D9740000}"/>
    <cellStyle name="Normal 4 3 6 4 2 4 3" xfId="22465" xr:uid="{00000000-0005-0000-0000-0000DA740000}"/>
    <cellStyle name="Normal 4 3 6 4 2 5" xfId="8510" xr:uid="{00000000-0005-0000-0000-0000DB740000}"/>
    <cellStyle name="Normal 4 3 6 4 2 5 2" xfId="39856" xr:uid="{00000000-0005-0000-0000-0000DC740000}"/>
    <cellStyle name="Normal 4 3 6 4 2 5 3" xfId="26446" xr:uid="{00000000-0005-0000-0000-0000DD740000}"/>
    <cellStyle name="Normal 4 3 6 4 2 6" xfId="19044" xr:uid="{00000000-0005-0000-0000-0000DE740000}"/>
    <cellStyle name="Normal 4 3 6 4 2 7" xfId="32891" xr:uid="{00000000-0005-0000-0000-0000DF740000}"/>
    <cellStyle name="Normal 4 3 6 4 2 8" xfId="15063" xr:uid="{00000000-0005-0000-0000-0000E0740000}"/>
    <cellStyle name="Normal 4 3 6 4 3" xfId="1667" xr:uid="{00000000-0005-0000-0000-0000E1740000}"/>
    <cellStyle name="Normal 4 3 6 4 3 2" xfId="2664" xr:uid="{00000000-0005-0000-0000-0000E2740000}"/>
    <cellStyle name="Normal 4 3 6 4 3 2 2" xfId="7081" xr:uid="{00000000-0005-0000-0000-0000E3740000}"/>
    <cellStyle name="Normal 4 3 6 4 3 2 2 2" xfId="13114" xr:uid="{00000000-0005-0000-0000-0000E4740000}"/>
    <cellStyle name="Normal 4 3 6 4 3 2 2 2 2" xfId="44399" xr:uid="{00000000-0005-0000-0000-0000E5740000}"/>
    <cellStyle name="Normal 4 3 6 4 3 2 2 2 3" xfId="30989" xr:uid="{00000000-0005-0000-0000-0000E6740000}"/>
    <cellStyle name="Normal 4 3 6 4 3 2 2 3" xfId="38427" xr:uid="{00000000-0005-0000-0000-0000E7740000}"/>
    <cellStyle name="Normal 4 3 6 4 3 2 2 4" xfId="25017" xr:uid="{00000000-0005-0000-0000-0000E8740000}"/>
    <cellStyle name="Normal 4 3 6 4 3 2 3" xfId="10067" xr:uid="{00000000-0005-0000-0000-0000E9740000}"/>
    <cellStyle name="Normal 4 3 6 4 3 2 3 2" xfId="41413" xr:uid="{00000000-0005-0000-0000-0000EA740000}"/>
    <cellStyle name="Normal 4 3 6 4 3 2 3 3" xfId="28003" xr:uid="{00000000-0005-0000-0000-0000EB740000}"/>
    <cellStyle name="Normal 4 3 6 4 3 2 4" xfId="20601" xr:uid="{00000000-0005-0000-0000-0000EC740000}"/>
    <cellStyle name="Normal 4 3 6 4 3 2 5" xfId="35443" xr:uid="{00000000-0005-0000-0000-0000ED740000}"/>
    <cellStyle name="Normal 4 3 6 4 3 2 6" xfId="17615" xr:uid="{00000000-0005-0000-0000-0000EE740000}"/>
    <cellStyle name="Normal 4 3 6 4 3 3" xfId="6085" xr:uid="{00000000-0005-0000-0000-0000EF740000}"/>
    <cellStyle name="Normal 4 3 6 4 3 3 2" xfId="12118" xr:uid="{00000000-0005-0000-0000-0000F0740000}"/>
    <cellStyle name="Normal 4 3 6 4 3 3 2 2" xfId="43403" xr:uid="{00000000-0005-0000-0000-0000F1740000}"/>
    <cellStyle name="Normal 4 3 6 4 3 3 2 3" xfId="29993" xr:uid="{00000000-0005-0000-0000-0000F2740000}"/>
    <cellStyle name="Normal 4 3 6 4 3 3 3" xfId="24021" xr:uid="{00000000-0005-0000-0000-0000F3740000}"/>
    <cellStyle name="Normal 4 3 6 4 3 3 4" xfId="34447" xr:uid="{00000000-0005-0000-0000-0000F4740000}"/>
    <cellStyle name="Normal 4 3 6 4 3 3 5" xfId="16619" xr:uid="{00000000-0005-0000-0000-0000F5740000}"/>
    <cellStyle name="Normal 4 3 6 4 3 4" xfId="4094" xr:uid="{00000000-0005-0000-0000-0000F6740000}"/>
    <cellStyle name="Normal 4 3 6 4 3 4 2" xfId="36873" xr:uid="{00000000-0005-0000-0000-0000F7740000}"/>
    <cellStyle name="Normal 4 3 6 4 3 4 3" xfId="22031" xr:uid="{00000000-0005-0000-0000-0000F8740000}"/>
    <cellStyle name="Normal 4 3 6 4 3 5" xfId="9071" xr:uid="{00000000-0005-0000-0000-0000F9740000}"/>
    <cellStyle name="Normal 4 3 6 4 3 5 2" xfId="40417" xr:uid="{00000000-0005-0000-0000-0000FA740000}"/>
    <cellStyle name="Normal 4 3 6 4 3 5 3" xfId="27007" xr:uid="{00000000-0005-0000-0000-0000FB740000}"/>
    <cellStyle name="Normal 4 3 6 4 3 6" xfId="19605" xr:uid="{00000000-0005-0000-0000-0000FC740000}"/>
    <cellStyle name="Normal 4 3 6 4 3 7" xfId="32457" xr:uid="{00000000-0005-0000-0000-0000FD740000}"/>
    <cellStyle name="Normal 4 3 6 4 3 8" xfId="14629" xr:uid="{00000000-0005-0000-0000-0000FE740000}"/>
    <cellStyle name="Normal 4 3 6 4 4" xfId="2102" xr:uid="{00000000-0005-0000-0000-0000FF740000}"/>
    <cellStyle name="Normal 4 3 6 4 4 2" xfId="6520" xr:uid="{00000000-0005-0000-0000-000000750000}"/>
    <cellStyle name="Normal 4 3 6 4 4 2 2" xfId="12553" xr:uid="{00000000-0005-0000-0000-000001750000}"/>
    <cellStyle name="Normal 4 3 6 4 4 2 2 2" xfId="43838" xr:uid="{00000000-0005-0000-0000-000002750000}"/>
    <cellStyle name="Normal 4 3 6 4 4 2 2 3" xfId="30428" xr:uid="{00000000-0005-0000-0000-000003750000}"/>
    <cellStyle name="Normal 4 3 6 4 4 2 3" xfId="37866" xr:uid="{00000000-0005-0000-0000-000004750000}"/>
    <cellStyle name="Normal 4 3 6 4 4 2 4" xfId="24456" xr:uid="{00000000-0005-0000-0000-000005750000}"/>
    <cellStyle name="Normal 4 3 6 4 4 3" xfId="9506" xr:uid="{00000000-0005-0000-0000-000006750000}"/>
    <cellStyle name="Normal 4 3 6 4 4 3 2" xfId="40852" xr:uid="{00000000-0005-0000-0000-000007750000}"/>
    <cellStyle name="Normal 4 3 6 4 4 3 3" xfId="27442" xr:uid="{00000000-0005-0000-0000-000008750000}"/>
    <cellStyle name="Normal 4 3 6 4 4 4" xfId="20040" xr:uid="{00000000-0005-0000-0000-000009750000}"/>
    <cellStyle name="Normal 4 3 6 4 4 5" xfId="34882" xr:uid="{00000000-0005-0000-0000-00000A750000}"/>
    <cellStyle name="Normal 4 3 6 4 4 6" xfId="17054" xr:uid="{00000000-0005-0000-0000-00000B750000}"/>
    <cellStyle name="Normal 4 3 6 4 5" xfId="5089" xr:uid="{00000000-0005-0000-0000-00000C750000}"/>
    <cellStyle name="Normal 4 3 6 4 5 2" xfId="11124" xr:uid="{00000000-0005-0000-0000-00000D750000}"/>
    <cellStyle name="Normal 4 3 6 4 5 2 2" xfId="42409" xr:uid="{00000000-0005-0000-0000-00000E750000}"/>
    <cellStyle name="Normal 4 3 6 4 5 2 3" xfId="28999" xr:uid="{00000000-0005-0000-0000-00000F750000}"/>
    <cellStyle name="Normal 4 3 6 4 5 3" xfId="23026" xr:uid="{00000000-0005-0000-0000-000010750000}"/>
    <cellStyle name="Normal 4 3 6 4 5 4" xfId="33452" xr:uid="{00000000-0005-0000-0000-000011750000}"/>
    <cellStyle name="Normal 4 3 6 4 5 5" xfId="15624" xr:uid="{00000000-0005-0000-0000-000012750000}"/>
    <cellStyle name="Normal 4 3 6 4 6" xfId="3533" xr:uid="{00000000-0005-0000-0000-000013750000}"/>
    <cellStyle name="Normal 4 3 6 4 6 2" xfId="36312" xr:uid="{00000000-0005-0000-0000-000014750000}"/>
    <cellStyle name="Normal 4 3 6 4 6 3" xfId="21470" xr:uid="{00000000-0005-0000-0000-000015750000}"/>
    <cellStyle name="Normal 4 3 6 4 7" xfId="8076" xr:uid="{00000000-0005-0000-0000-000016750000}"/>
    <cellStyle name="Normal 4 3 6 4 7 2" xfId="39422" xr:uid="{00000000-0005-0000-0000-000017750000}"/>
    <cellStyle name="Normal 4 3 6 4 7 3" xfId="26012" xr:uid="{00000000-0005-0000-0000-000018750000}"/>
    <cellStyle name="Normal 4 3 6 4 8" xfId="18610" xr:uid="{00000000-0005-0000-0000-000019750000}"/>
    <cellStyle name="Normal 4 3 6 4 9" xfId="31896" xr:uid="{00000000-0005-0000-0000-00001A750000}"/>
    <cellStyle name="Normal 4 3 6 5" xfId="280" xr:uid="{00000000-0005-0000-0000-00001B750000}"/>
    <cellStyle name="Normal 4 3 6 5 2" xfId="1335" xr:uid="{00000000-0005-0000-0000-00001C750000}"/>
    <cellStyle name="Normal 4 3 6 5 2 2" xfId="5753" xr:uid="{00000000-0005-0000-0000-00001D750000}"/>
    <cellStyle name="Normal 4 3 6 5 2 2 2" xfId="11786" xr:uid="{00000000-0005-0000-0000-00001E750000}"/>
    <cellStyle name="Normal 4 3 6 5 2 2 2 2" xfId="43071" xr:uid="{00000000-0005-0000-0000-00001F750000}"/>
    <cellStyle name="Normal 4 3 6 5 2 2 2 3" xfId="29661" xr:uid="{00000000-0005-0000-0000-000020750000}"/>
    <cellStyle name="Normal 4 3 6 5 2 2 3" xfId="37410" xr:uid="{00000000-0005-0000-0000-000021750000}"/>
    <cellStyle name="Normal 4 3 6 5 2 2 4" xfId="23689" xr:uid="{00000000-0005-0000-0000-000022750000}"/>
    <cellStyle name="Normal 4 3 6 5 2 3" xfId="8739" xr:uid="{00000000-0005-0000-0000-000023750000}"/>
    <cellStyle name="Normal 4 3 6 5 2 3 2" xfId="40085" xr:uid="{00000000-0005-0000-0000-000024750000}"/>
    <cellStyle name="Normal 4 3 6 5 2 3 3" xfId="26675" xr:uid="{00000000-0005-0000-0000-000025750000}"/>
    <cellStyle name="Normal 4 3 6 5 2 4" xfId="19273" xr:uid="{00000000-0005-0000-0000-000026750000}"/>
    <cellStyle name="Normal 4 3 6 5 2 5" xfId="34115" xr:uid="{00000000-0005-0000-0000-000027750000}"/>
    <cellStyle name="Normal 4 3 6 5 2 6" xfId="16287" xr:uid="{00000000-0005-0000-0000-000028750000}"/>
    <cellStyle name="Normal 4 3 6 5 3" xfId="2332" xr:uid="{00000000-0005-0000-0000-000029750000}"/>
    <cellStyle name="Normal 4 3 6 5 3 2" xfId="6749" xr:uid="{00000000-0005-0000-0000-00002A750000}"/>
    <cellStyle name="Normal 4 3 6 5 3 2 2" xfId="12782" xr:uid="{00000000-0005-0000-0000-00002B750000}"/>
    <cellStyle name="Normal 4 3 6 5 3 2 2 2" xfId="44067" xr:uid="{00000000-0005-0000-0000-00002C750000}"/>
    <cellStyle name="Normal 4 3 6 5 3 2 2 3" xfId="30657" xr:uid="{00000000-0005-0000-0000-00002D750000}"/>
    <cellStyle name="Normal 4 3 6 5 3 2 3" xfId="38095" xr:uid="{00000000-0005-0000-0000-00002E750000}"/>
    <cellStyle name="Normal 4 3 6 5 3 2 4" xfId="24685" xr:uid="{00000000-0005-0000-0000-00002F750000}"/>
    <cellStyle name="Normal 4 3 6 5 3 3" xfId="9735" xr:uid="{00000000-0005-0000-0000-000030750000}"/>
    <cellStyle name="Normal 4 3 6 5 3 3 2" xfId="41081" xr:uid="{00000000-0005-0000-0000-000031750000}"/>
    <cellStyle name="Normal 4 3 6 5 3 3 3" xfId="27671" xr:uid="{00000000-0005-0000-0000-000032750000}"/>
    <cellStyle name="Normal 4 3 6 5 3 4" xfId="20269" xr:uid="{00000000-0005-0000-0000-000033750000}"/>
    <cellStyle name="Normal 4 3 6 5 3 5" xfId="35111" xr:uid="{00000000-0005-0000-0000-000034750000}"/>
    <cellStyle name="Normal 4 3 6 5 3 6" xfId="17283" xr:uid="{00000000-0005-0000-0000-000035750000}"/>
    <cellStyle name="Normal 4 3 6 5 4" xfId="4757" xr:uid="{00000000-0005-0000-0000-000036750000}"/>
    <cellStyle name="Normal 4 3 6 5 4 2" xfId="10791" xr:uid="{00000000-0005-0000-0000-000037750000}"/>
    <cellStyle name="Normal 4 3 6 5 4 2 2" xfId="42078" xr:uid="{00000000-0005-0000-0000-000038750000}"/>
    <cellStyle name="Normal 4 3 6 5 4 2 3" xfId="28668" xr:uid="{00000000-0005-0000-0000-000039750000}"/>
    <cellStyle name="Normal 4 3 6 5 4 3" xfId="22694" xr:uid="{00000000-0005-0000-0000-00003A750000}"/>
    <cellStyle name="Normal 4 3 6 5 4 4" xfId="33120" xr:uid="{00000000-0005-0000-0000-00003B750000}"/>
    <cellStyle name="Normal 4 3 6 5 4 5" xfId="15292" xr:uid="{00000000-0005-0000-0000-00003C750000}"/>
    <cellStyle name="Normal 4 3 6 5 5" xfId="3762" xr:uid="{00000000-0005-0000-0000-00003D750000}"/>
    <cellStyle name="Normal 4 3 6 5 5 2" xfId="36541" xr:uid="{00000000-0005-0000-0000-00003E750000}"/>
    <cellStyle name="Normal 4 3 6 5 5 3" xfId="21699" xr:uid="{00000000-0005-0000-0000-00003F750000}"/>
    <cellStyle name="Normal 4 3 6 5 6" xfId="7744" xr:uid="{00000000-0005-0000-0000-000040750000}"/>
    <cellStyle name="Normal 4 3 6 5 6 2" xfId="39090" xr:uid="{00000000-0005-0000-0000-000041750000}"/>
    <cellStyle name="Normal 4 3 6 5 6 3" xfId="25680" xr:uid="{00000000-0005-0000-0000-000042750000}"/>
    <cellStyle name="Normal 4 3 6 5 7" xfId="18278" xr:uid="{00000000-0005-0000-0000-000043750000}"/>
    <cellStyle name="Normal 4 3 6 5 8" xfId="32125" xr:uid="{00000000-0005-0000-0000-000044750000}"/>
    <cellStyle name="Normal 4 3 6 5 9" xfId="14297" xr:uid="{00000000-0005-0000-0000-000045750000}"/>
    <cellStyle name="Normal 4 3 6 6" xfId="730" xr:uid="{00000000-0005-0000-0000-000046750000}"/>
    <cellStyle name="Normal 4 3 6 6 2" xfId="2766" xr:uid="{00000000-0005-0000-0000-000047750000}"/>
    <cellStyle name="Normal 4 3 6 6 2 2" xfId="7183" xr:uid="{00000000-0005-0000-0000-000048750000}"/>
    <cellStyle name="Normal 4 3 6 6 2 2 2" xfId="13216" xr:uid="{00000000-0005-0000-0000-000049750000}"/>
    <cellStyle name="Normal 4 3 6 6 2 2 2 2" xfId="44501" xr:uid="{00000000-0005-0000-0000-00004A750000}"/>
    <cellStyle name="Normal 4 3 6 6 2 2 2 3" xfId="31091" xr:uid="{00000000-0005-0000-0000-00004B750000}"/>
    <cellStyle name="Normal 4 3 6 6 2 2 3" xfId="38529" xr:uid="{00000000-0005-0000-0000-00004C750000}"/>
    <cellStyle name="Normal 4 3 6 6 2 2 4" xfId="25119" xr:uid="{00000000-0005-0000-0000-00004D750000}"/>
    <cellStyle name="Normal 4 3 6 6 2 3" xfId="10169" xr:uid="{00000000-0005-0000-0000-00004E750000}"/>
    <cellStyle name="Normal 4 3 6 6 2 3 2" xfId="41515" xr:uid="{00000000-0005-0000-0000-00004F750000}"/>
    <cellStyle name="Normal 4 3 6 6 2 3 3" xfId="28105" xr:uid="{00000000-0005-0000-0000-000050750000}"/>
    <cellStyle name="Normal 4 3 6 6 2 4" xfId="20703" xr:uid="{00000000-0005-0000-0000-000051750000}"/>
    <cellStyle name="Normal 4 3 6 6 2 5" xfId="35545" xr:uid="{00000000-0005-0000-0000-000052750000}"/>
    <cellStyle name="Normal 4 3 6 6 2 6" xfId="17717" xr:uid="{00000000-0005-0000-0000-000053750000}"/>
    <cellStyle name="Normal 4 3 6 6 3" xfId="5191" xr:uid="{00000000-0005-0000-0000-000054750000}"/>
    <cellStyle name="Normal 4 3 6 6 3 2" xfId="11226" xr:uid="{00000000-0005-0000-0000-000055750000}"/>
    <cellStyle name="Normal 4 3 6 6 3 2 2" xfId="42511" xr:uid="{00000000-0005-0000-0000-000056750000}"/>
    <cellStyle name="Normal 4 3 6 6 3 2 3" xfId="29101" xr:uid="{00000000-0005-0000-0000-000057750000}"/>
    <cellStyle name="Normal 4 3 6 6 3 3" xfId="23128" xr:uid="{00000000-0005-0000-0000-000058750000}"/>
    <cellStyle name="Normal 4 3 6 6 3 4" xfId="33554" xr:uid="{00000000-0005-0000-0000-000059750000}"/>
    <cellStyle name="Normal 4 3 6 6 3 5" xfId="15726" xr:uid="{00000000-0005-0000-0000-00005A750000}"/>
    <cellStyle name="Normal 4 3 6 6 4" xfId="4196" xr:uid="{00000000-0005-0000-0000-00005B750000}"/>
    <cellStyle name="Normal 4 3 6 6 4 2" xfId="36975" xr:uid="{00000000-0005-0000-0000-00005C750000}"/>
    <cellStyle name="Normal 4 3 6 6 4 3" xfId="22133" xr:uid="{00000000-0005-0000-0000-00005D750000}"/>
    <cellStyle name="Normal 4 3 6 6 5" xfId="8178" xr:uid="{00000000-0005-0000-0000-00005E750000}"/>
    <cellStyle name="Normal 4 3 6 6 5 2" xfId="39524" xr:uid="{00000000-0005-0000-0000-00005F750000}"/>
    <cellStyle name="Normal 4 3 6 6 5 3" xfId="26114" xr:uid="{00000000-0005-0000-0000-000060750000}"/>
    <cellStyle name="Normal 4 3 6 6 6" xfId="18712" xr:uid="{00000000-0005-0000-0000-000061750000}"/>
    <cellStyle name="Normal 4 3 6 6 7" xfId="32559" xr:uid="{00000000-0005-0000-0000-000062750000}"/>
    <cellStyle name="Normal 4 3 6 6 8" xfId="14731" xr:uid="{00000000-0005-0000-0000-000063750000}"/>
    <cellStyle name="Normal 4 3 6 7" xfId="1233" xr:uid="{00000000-0005-0000-0000-000064750000}"/>
    <cellStyle name="Normal 4 3 6 7 2" xfId="2230" xr:uid="{00000000-0005-0000-0000-000065750000}"/>
    <cellStyle name="Normal 4 3 6 7 2 2" xfId="6647" xr:uid="{00000000-0005-0000-0000-000066750000}"/>
    <cellStyle name="Normal 4 3 6 7 2 2 2" xfId="12680" xr:uid="{00000000-0005-0000-0000-000067750000}"/>
    <cellStyle name="Normal 4 3 6 7 2 2 2 2" xfId="43965" xr:uid="{00000000-0005-0000-0000-000068750000}"/>
    <cellStyle name="Normal 4 3 6 7 2 2 2 3" xfId="30555" xr:uid="{00000000-0005-0000-0000-000069750000}"/>
    <cellStyle name="Normal 4 3 6 7 2 2 3" xfId="37993" xr:uid="{00000000-0005-0000-0000-00006A750000}"/>
    <cellStyle name="Normal 4 3 6 7 2 2 4" xfId="24583" xr:uid="{00000000-0005-0000-0000-00006B750000}"/>
    <cellStyle name="Normal 4 3 6 7 2 3" xfId="9633" xr:uid="{00000000-0005-0000-0000-00006C750000}"/>
    <cellStyle name="Normal 4 3 6 7 2 3 2" xfId="40979" xr:uid="{00000000-0005-0000-0000-00006D750000}"/>
    <cellStyle name="Normal 4 3 6 7 2 3 3" xfId="27569" xr:uid="{00000000-0005-0000-0000-00006E750000}"/>
    <cellStyle name="Normal 4 3 6 7 2 4" xfId="20167" xr:uid="{00000000-0005-0000-0000-00006F750000}"/>
    <cellStyle name="Normal 4 3 6 7 2 5" xfId="35009" xr:uid="{00000000-0005-0000-0000-000070750000}"/>
    <cellStyle name="Normal 4 3 6 7 2 6" xfId="17181" xr:uid="{00000000-0005-0000-0000-000071750000}"/>
    <cellStyle name="Normal 4 3 6 7 3" xfId="5651" xr:uid="{00000000-0005-0000-0000-000072750000}"/>
    <cellStyle name="Normal 4 3 6 7 3 2" xfId="11684" xr:uid="{00000000-0005-0000-0000-000073750000}"/>
    <cellStyle name="Normal 4 3 6 7 3 2 2" xfId="42969" xr:uid="{00000000-0005-0000-0000-000074750000}"/>
    <cellStyle name="Normal 4 3 6 7 3 2 3" xfId="29559" xr:uid="{00000000-0005-0000-0000-000075750000}"/>
    <cellStyle name="Normal 4 3 6 7 3 3" xfId="23587" xr:uid="{00000000-0005-0000-0000-000076750000}"/>
    <cellStyle name="Normal 4 3 6 7 3 4" xfId="34013" xr:uid="{00000000-0005-0000-0000-000077750000}"/>
    <cellStyle name="Normal 4 3 6 7 3 5" xfId="16185" xr:uid="{00000000-0005-0000-0000-000078750000}"/>
    <cellStyle name="Normal 4 3 6 7 4" xfId="3660" xr:uid="{00000000-0005-0000-0000-000079750000}"/>
    <cellStyle name="Normal 4 3 6 7 4 2" xfId="36439" xr:uid="{00000000-0005-0000-0000-00007A750000}"/>
    <cellStyle name="Normal 4 3 6 7 4 3" xfId="21597" xr:uid="{00000000-0005-0000-0000-00007B750000}"/>
    <cellStyle name="Normal 4 3 6 7 5" xfId="8637" xr:uid="{00000000-0005-0000-0000-00007C750000}"/>
    <cellStyle name="Normal 4 3 6 7 5 2" xfId="39983" xr:uid="{00000000-0005-0000-0000-00007D750000}"/>
    <cellStyle name="Normal 4 3 6 7 5 3" xfId="26573" xr:uid="{00000000-0005-0000-0000-00007E750000}"/>
    <cellStyle name="Normal 4 3 6 7 6" xfId="19171" xr:uid="{00000000-0005-0000-0000-00007F750000}"/>
    <cellStyle name="Normal 4 3 6 7 7" xfId="32023" xr:uid="{00000000-0005-0000-0000-000080750000}"/>
    <cellStyle name="Normal 4 3 6 7 8" xfId="14195" xr:uid="{00000000-0005-0000-0000-000081750000}"/>
    <cellStyle name="Normal 4 3 6 8" xfId="1770" xr:uid="{00000000-0005-0000-0000-000082750000}"/>
    <cellStyle name="Normal 4 3 6 8 2" xfId="6188" xr:uid="{00000000-0005-0000-0000-000083750000}"/>
    <cellStyle name="Normal 4 3 6 8 2 2" xfId="12221" xr:uid="{00000000-0005-0000-0000-000084750000}"/>
    <cellStyle name="Normal 4 3 6 8 2 2 2" xfId="43506" xr:uid="{00000000-0005-0000-0000-000085750000}"/>
    <cellStyle name="Normal 4 3 6 8 2 2 3" xfId="30096" xr:uid="{00000000-0005-0000-0000-000086750000}"/>
    <cellStyle name="Normal 4 3 6 8 2 3" xfId="37534" xr:uid="{00000000-0005-0000-0000-000087750000}"/>
    <cellStyle name="Normal 4 3 6 8 2 4" xfId="24124" xr:uid="{00000000-0005-0000-0000-000088750000}"/>
    <cellStyle name="Normal 4 3 6 8 3" xfId="9174" xr:uid="{00000000-0005-0000-0000-000089750000}"/>
    <cellStyle name="Normal 4 3 6 8 3 2" xfId="40520" xr:uid="{00000000-0005-0000-0000-00008A750000}"/>
    <cellStyle name="Normal 4 3 6 8 3 3" xfId="27110" xr:uid="{00000000-0005-0000-0000-00008B750000}"/>
    <cellStyle name="Normal 4 3 6 8 4" xfId="19708" xr:uid="{00000000-0005-0000-0000-00008C750000}"/>
    <cellStyle name="Normal 4 3 6 8 5" xfId="34550" xr:uid="{00000000-0005-0000-0000-00008D750000}"/>
    <cellStyle name="Normal 4 3 6 8 6" xfId="16722" xr:uid="{00000000-0005-0000-0000-00008E750000}"/>
    <cellStyle name="Normal 4 3 6 9" xfId="4655" xr:uid="{00000000-0005-0000-0000-00008F750000}"/>
    <cellStyle name="Normal 4 3 6 9 2" xfId="10689" xr:uid="{00000000-0005-0000-0000-000090750000}"/>
    <cellStyle name="Normal 4 3 6 9 2 2" xfId="41976" xr:uid="{00000000-0005-0000-0000-000091750000}"/>
    <cellStyle name="Normal 4 3 6 9 2 3" xfId="28566" xr:uid="{00000000-0005-0000-0000-000092750000}"/>
    <cellStyle name="Normal 4 3 6 9 3" xfId="22592" xr:uid="{00000000-0005-0000-0000-000093750000}"/>
    <cellStyle name="Normal 4 3 6 9 4" xfId="33018" xr:uid="{00000000-0005-0000-0000-000094750000}"/>
    <cellStyle name="Normal 4 3 6 9 5" xfId="15190" xr:uid="{00000000-0005-0000-0000-000095750000}"/>
    <cellStyle name="Normal 4 3 7" xfId="202" xr:uid="{00000000-0005-0000-0000-000096750000}"/>
    <cellStyle name="Normal 4 3 7 10" xfId="3225" xr:uid="{00000000-0005-0000-0000-000097750000}"/>
    <cellStyle name="Normal 4 3 7 10 2" xfId="36004" xr:uid="{00000000-0005-0000-0000-000098750000}"/>
    <cellStyle name="Normal 4 3 7 10 3" xfId="21162" xr:uid="{00000000-0005-0000-0000-000099750000}"/>
    <cellStyle name="Normal 4 3 7 11" xfId="7666" xr:uid="{00000000-0005-0000-0000-00009A750000}"/>
    <cellStyle name="Normal 4 3 7 11 2" xfId="39012" xr:uid="{00000000-0005-0000-0000-00009B750000}"/>
    <cellStyle name="Normal 4 3 7 11 3" xfId="25602" xr:uid="{00000000-0005-0000-0000-00009C750000}"/>
    <cellStyle name="Normal 4 3 7 12" xfId="18200" xr:uid="{00000000-0005-0000-0000-00009D750000}"/>
    <cellStyle name="Normal 4 3 7 13" xfId="31588" xr:uid="{00000000-0005-0000-0000-00009E750000}"/>
    <cellStyle name="Normal 4 3 7 14" xfId="13760" xr:uid="{00000000-0005-0000-0000-00009F750000}"/>
    <cellStyle name="Normal 4 3 7 2" xfId="424" xr:uid="{00000000-0005-0000-0000-0000A0750000}"/>
    <cellStyle name="Normal 4 3 7 2 10" xfId="13864" xr:uid="{00000000-0005-0000-0000-0000A1750000}"/>
    <cellStyle name="Normal 4 3 7 2 2" xfId="858" xr:uid="{00000000-0005-0000-0000-0000A2750000}"/>
    <cellStyle name="Normal 4 3 7 2 2 2" xfId="2894" xr:uid="{00000000-0005-0000-0000-0000A3750000}"/>
    <cellStyle name="Normal 4 3 7 2 2 2 2" xfId="7311" xr:uid="{00000000-0005-0000-0000-0000A4750000}"/>
    <cellStyle name="Normal 4 3 7 2 2 2 2 2" xfId="13344" xr:uid="{00000000-0005-0000-0000-0000A5750000}"/>
    <cellStyle name="Normal 4 3 7 2 2 2 2 2 2" xfId="44629" xr:uid="{00000000-0005-0000-0000-0000A6750000}"/>
    <cellStyle name="Normal 4 3 7 2 2 2 2 2 3" xfId="31219" xr:uid="{00000000-0005-0000-0000-0000A7750000}"/>
    <cellStyle name="Normal 4 3 7 2 2 2 2 3" xfId="38657" xr:uid="{00000000-0005-0000-0000-0000A8750000}"/>
    <cellStyle name="Normal 4 3 7 2 2 2 2 4" xfId="25247" xr:uid="{00000000-0005-0000-0000-0000A9750000}"/>
    <cellStyle name="Normal 4 3 7 2 2 2 3" xfId="10297" xr:uid="{00000000-0005-0000-0000-0000AA750000}"/>
    <cellStyle name="Normal 4 3 7 2 2 2 3 2" xfId="41643" xr:uid="{00000000-0005-0000-0000-0000AB750000}"/>
    <cellStyle name="Normal 4 3 7 2 2 2 3 3" xfId="28233" xr:uid="{00000000-0005-0000-0000-0000AC750000}"/>
    <cellStyle name="Normal 4 3 7 2 2 2 4" xfId="20831" xr:uid="{00000000-0005-0000-0000-0000AD750000}"/>
    <cellStyle name="Normal 4 3 7 2 2 2 5" xfId="35673" xr:uid="{00000000-0005-0000-0000-0000AE750000}"/>
    <cellStyle name="Normal 4 3 7 2 2 2 6" xfId="17845" xr:uid="{00000000-0005-0000-0000-0000AF750000}"/>
    <cellStyle name="Normal 4 3 7 2 2 3" xfId="5319" xr:uid="{00000000-0005-0000-0000-0000B0750000}"/>
    <cellStyle name="Normal 4 3 7 2 2 3 2" xfId="11353" xr:uid="{00000000-0005-0000-0000-0000B1750000}"/>
    <cellStyle name="Normal 4 3 7 2 2 3 2 2" xfId="42638" xr:uid="{00000000-0005-0000-0000-0000B2750000}"/>
    <cellStyle name="Normal 4 3 7 2 2 3 2 3" xfId="29228" xr:uid="{00000000-0005-0000-0000-0000B3750000}"/>
    <cellStyle name="Normal 4 3 7 2 2 3 3" xfId="23256" xr:uid="{00000000-0005-0000-0000-0000B4750000}"/>
    <cellStyle name="Normal 4 3 7 2 2 3 4" xfId="33682" xr:uid="{00000000-0005-0000-0000-0000B5750000}"/>
    <cellStyle name="Normal 4 3 7 2 2 3 5" xfId="15854" xr:uid="{00000000-0005-0000-0000-0000B6750000}"/>
    <cellStyle name="Normal 4 3 7 2 2 4" xfId="4324" xr:uid="{00000000-0005-0000-0000-0000B7750000}"/>
    <cellStyle name="Normal 4 3 7 2 2 4 2" xfId="37103" xr:uid="{00000000-0005-0000-0000-0000B8750000}"/>
    <cellStyle name="Normal 4 3 7 2 2 4 3" xfId="22261" xr:uid="{00000000-0005-0000-0000-0000B9750000}"/>
    <cellStyle name="Normal 4 3 7 2 2 5" xfId="8306" xr:uid="{00000000-0005-0000-0000-0000BA750000}"/>
    <cellStyle name="Normal 4 3 7 2 2 5 2" xfId="39652" xr:uid="{00000000-0005-0000-0000-0000BB750000}"/>
    <cellStyle name="Normal 4 3 7 2 2 5 3" xfId="26242" xr:uid="{00000000-0005-0000-0000-0000BC750000}"/>
    <cellStyle name="Normal 4 3 7 2 2 6" xfId="18840" xr:uid="{00000000-0005-0000-0000-0000BD750000}"/>
    <cellStyle name="Normal 4 3 7 2 2 7" xfId="32687" xr:uid="{00000000-0005-0000-0000-0000BE750000}"/>
    <cellStyle name="Normal 4 3 7 2 2 8" xfId="14859" xr:uid="{00000000-0005-0000-0000-0000BF750000}"/>
    <cellStyle name="Normal 4 3 7 2 3" xfId="1463" xr:uid="{00000000-0005-0000-0000-0000C0750000}"/>
    <cellStyle name="Normal 4 3 7 2 3 2" xfId="2460" xr:uid="{00000000-0005-0000-0000-0000C1750000}"/>
    <cellStyle name="Normal 4 3 7 2 3 2 2" xfId="6877" xr:uid="{00000000-0005-0000-0000-0000C2750000}"/>
    <cellStyle name="Normal 4 3 7 2 3 2 2 2" xfId="12910" xr:uid="{00000000-0005-0000-0000-0000C3750000}"/>
    <cellStyle name="Normal 4 3 7 2 3 2 2 2 2" xfId="44195" xr:uid="{00000000-0005-0000-0000-0000C4750000}"/>
    <cellStyle name="Normal 4 3 7 2 3 2 2 2 3" xfId="30785" xr:uid="{00000000-0005-0000-0000-0000C5750000}"/>
    <cellStyle name="Normal 4 3 7 2 3 2 2 3" xfId="38223" xr:uid="{00000000-0005-0000-0000-0000C6750000}"/>
    <cellStyle name="Normal 4 3 7 2 3 2 2 4" xfId="24813" xr:uid="{00000000-0005-0000-0000-0000C7750000}"/>
    <cellStyle name="Normal 4 3 7 2 3 2 3" xfId="9863" xr:uid="{00000000-0005-0000-0000-0000C8750000}"/>
    <cellStyle name="Normal 4 3 7 2 3 2 3 2" xfId="41209" xr:uid="{00000000-0005-0000-0000-0000C9750000}"/>
    <cellStyle name="Normal 4 3 7 2 3 2 3 3" xfId="27799" xr:uid="{00000000-0005-0000-0000-0000CA750000}"/>
    <cellStyle name="Normal 4 3 7 2 3 2 4" xfId="20397" xr:uid="{00000000-0005-0000-0000-0000CB750000}"/>
    <cellStyle name="Normal 4 3 7 2 3 2 5" xfId="35239" xr:uid="{00000000-0005-0000-0000-0000CC750000}"/>
    <cellStyle name="Normal 4 3 7 2 3 2 6" xfId="17411" xr:uid="{00000000-0005-0000-0000-0000CD750000}"/>
    <cellStyle name="Normal 4 3 7 2 3 3" xfId="5881" xr:uid="{00000000-0005-0000-0000-0000CE750000}"/>
    <cellStyle name="Normal 4 3 7 2 3 3 2" xfId="11914" xr:uid="{00000000-0005-0000-0000-0000CF750000}"/>
    <cellStyle name="Normal 4 3 7 2 3 3 2 2" xfId="43199" xr:uid="{00000000-0005-0000-0000-0000D0750000}"/>
    <cellStyle name="Normal 4 3 7 2 3 3 2 3" xfId="29789" xr:uid="{00000000-0005-0000-0000-0000D1750000}"/>
    <cellStyle name="Normal 4 3 7 2 3 3 3" xfId="23817" xr:uid="{00000000-0005-0000-0000-0000D2750000}"/>
    <cellStyle name="Normal 4 3 7 2 3 3 4" xfId="34243" xr:uid="{00000000-0005-0000-0000-0000D3750000}"/>
    <cellStyle name="Normal 4 3 7 2 3 3 5" xfId="16415" xr:uid="{00000000-0005-0000-0000-0000D4750000}"/>
    <cellStyle name="Normal 4 3 7 2 3 4" xfId="3890" xr:uid="{00000000-0005-0000-0000-0000D5750000}"/>
    <cellStyle name="Normal 4 3 7 2 3 4 2" xfId="36669" xr:uid="{00000000-0005-0000-0000-0000D6750000}"/>
    <cellStyle name="Normal 4 3 7 2 3 4 3" xfId="21827" xr:uid="{00000000-0005-0000-0000-0000D7750000}"/>
    <cellStyle name="Normal 4 3 7 2 3 5" xfId="8867" xr:uid="{00000000-0005-0000-0000-0000D8750000}"/>
    <cellStyle name="Normal 4 3 7 2 3 5 2" xfId="40213" xr:uid="{00000000-0005-0000-0000-0000D9750000}"/>
    <cellStyle name="Normal 4 3 7 2 3 5 3" xfId="26803" xr:uid="{00000000-0005-0000-0000-0000DA750000}"/>
    <cellStyle name="Normal 4 3 7 2 3 6" xfId="19401" xr:uid="{00000000-0005-0000-0000-0000DB750000}"/>
    <cellStyle name="Normal 4 3 7 2 3 7" xfId="32253" xr:uid="{00000000-0005-0000-0000-0000DC750000}"/>
    <cellStyle name="Normal 4 3 7 2 3 8" xfId="14425" xr:uid="{00000000-0005-0000-0000-0000DD750000}"/>
    <cellStyle name="Normal 4 3 7 2 4" xfId="1898" xr:uid="{00000000-0005-0000-0000-0000DE750000}"/>
    <cellStyle name="Normal 4 3 7 2 4 2" xfId="6316" xr:uid="{00000000-0005-0000-0000-0000DF750000}"/>
    <cellStyle name="Normal 4 3 7 2 4 2 2" xfId="12349" xr:uid="{00000000-0005-0000-0000-0000E0750000}"/>
    <cellStyle name="Normal 4 3 7 2 4 2 2 2" xfId="43634" xr:uid="{00000000-0005-0000-0000-0000E1750000}"/>
    <cellStyle name="Normal 4 3 7 2 4 2 2 3" xfId="30224" xr:uid="{00000000-0005-0000-0000-0000E2750000}"/>
    <cellStyle name="Normal 4 3 7 2 4 2 3" xfId="37662" xr:uid="{00000000-0005-0000-0000-0000E3750000}"/>
    <cellStyle name="Normal 4 3 7 2 4 2 4" xfId="24252" xr:uid="{00000000-0005-0000-0000-0000E4750000}"/>
    <cellStyle name="Normal 4 3 7 2 4 3" xfId="9302" xr:uid="{00000000-0005-0000-0000-0000E5750000}"/>
    <cellStyle name="Normal 4 3 7 2 4 3 2" xfId="40648" xr:uid="{00000000-0005-0000-0000-0000E6750000}"/>
    <cellStyle name="Normal 4 3 7 2 4 3 3" xfId="27238" xr:uid="{00000000-0005-0000-0000-0000E7750000}"/>
    <cellStyle name="Normal 4 3 7 2 4 4" xfId="19836" xr:uid="{00000000-0005-0000-0000-0000E8750000}"/>
    <cellStyle name="Normal 4 3 7 2 4 5" xfId="34678" xr:uid="{00000000-0005-0000-0000-0000E9750000}"/>
    <cellStyle name="Normal 4 3 7 2 4 6" xfId="16850" xr:uid="{00000000-0005-0000-0000-0000EA750000}"/>
    <cellStyle name="Normal 4 3 7 2 5" xfId="4885" xr:uid="{00000000-0005-0000-0000-0000EB750000}"/>
    <cellStyle name="Normal 4 3 7 2 5 2" xfId="10920" xr:uid="{00000000-0005-0000-0000-0000EC750000}"/>
    <cellStyle name="Normal 4 3 7 2 5 2 2" xfId="42205" xr:uid="{00000000-0005-0000-0000-0000ED750000}"/>
    <cellStyle name="Normal 4 3 7 2 5 2 3" xfId="28795" xr:uid="{00000000-0005-0000-0000-0000EE750000}"/>
    <cellStyle name="Normal 4 3 7 2 5 3" xfId="22822" xr:uid="{00000000-0005-0000-0000-0000EF750000}"/>
    <cellStyle name="Normal 4 3 7 2 5 4" xfId="33248" xr:uid="{00000000-0005-0000-0000-0000F0750000}"/>
    <cellStyle name="Normal 4 3 7 2 5 5" xfId="15420" xr:uid="{00000000-0005-0000-0000-0000F1750000}"/>
    <cellStyle name="Normal 4 3 7 2 6" xfId="3329" xr:uid="{00000000-0005-0000-0000-0000F2750000}"/>
    <cellStyle name="Normal 4 3 7 2 6 2" xfId="36108" xr:uid="{00000000-0005-0000-0000-0000F3750000}"/>
    <cellStyle name="Normal 4 3 7 2 6 3" xfId="21266" xr:uid="{00000000-0005-0000-0000-0000F4750000}"/>
    <cellStyle name="Normal 4 3 7 2 7" xfId="7872" xr:uid="{00000000-0005-0000-0000-0000F5750000}"/>
    <cellStyle name="Normal 4 3 7 2 7 2" xfId="39218" xr:uid="{00000000-0005-0000-0000-0000F6750000}"/>
    <cellStyle name="Normal 4 3 7 2 7 3" xfId="25808" xr:uid="{00000000-0005-0000-0000-0000F7750000}"/>
    <cellStyle name="Normal 4 3 7 2 8" xfId="18406" xr:uid="{00000000-0005-0000-0000-0000F8750000}"/>
    <cellStyle name="Normal 4 3 7 2 9" xfId="31692" xr:uid="{00000000-0005-0000-0000-0000F9750000}"/>
    <cellStyle name="Normal 4 3 7 3" xfId="526" xr:uid="{00000000-0005-0000-0000-0000FA750000}"/>
    <cellStyle name="Normal 4 3 7 3 10" xfId="13966" xr:uid="{00000000-0005-0000-0000-0000FB750000}"/>
    <cellStyle name="Normal 4 3 7 3 2" xfId="960" xr:uid="{00000000-0005-0000-0000-0000FC750000}"/>
    <cellStyle name="Normal 4 3 7 3 2 2" xfId="2996" xr:uid="{00000000-0005-0000-0000-0000FD750000}"/>
    <cellStyle name="Normal 4 3 7 3 2 2 2" xfId="7413" xr:uid="{00000000-0005-0000-0000-0000FE750000}"/>
    <cellStyle name="Normal 4 3 7 3 2 2 2 2" xfId="13446" xr:uid="{00000000-0005-0000-0000-0000FF750000}"/>
    <cellStyle name="Normal 4 3 7 3 2 2 2 2 2" xfId="44731" xr:uid="{00000000-0005-0000-0000-000000760000}"/>
    <cellStyle name="Normal 4 3 7 3 2 2 2 2 3" xfId="31321" xr:uid="{00000000-0005-0000-0000-000001760000}"/>
    <cellStyle name="Normal 4 3 7 3 2 2 2 3" xfId="38759" xr:uid="{00000000-0005-0000-0000-000002760000}"/>
    <cellStyle name="Normal 4 3 7 3 2 2 2 4" xfId="25349" xr:uid="{00000000-0005-0000-0000-000003760000}"/>
    <cellStyle name="Normal 4 3 7 3 2 2 3" xfId="10399" xr:uid="{00000000-0005-0000-0000-000004760000}"/>
    <cellStyle name="Normal 4 3 7 3 2 2 3 2" xfId="41745" xr:uid="{00000000-0005-0000-0000-000005760000}"/>
    <cellStyle name="Normal 4 3 7 3 2 2 3 3" xfId="28335" xr:uid="{00000000-0005-0000-0000-000006760000}"/>
    <cellStyle name="Normal 4 3 7 3 2 2 4" xfId="20933" xr:uid="{00000000-0005-0000-0000-000007760000}"/>
    <cellStyle name="Normal 4 3 7 3 2 2 5" xfId="35775" xr:uid="{00000000-0005-0000-0000-000008760000}"/>
    <cellStyle name="Normal 4 3 7 3 2 2 6" xfId="17947" xr:uid="{00000000-0005-0000-0000-000009760000}"/>
    <cellStyle name="Normal 4 3 7 3 2 3" xfId="5421" xr:uid="{00000000-0005-0000-0000-00000A760000}"/>
    <cellStyle name="Normal 4 3 7 3 2 3 2" xfId="11455" xr:uid="{00000000-0005-0000-0000-00000B760000}"/>
    <cellStyle name="Normal 4 3 7 3 2 3 2 2" xfId="42740" xr:uid="{00000000-0005-0000-0000-00000C760000}"/>
    <cellStyle name="Normal 4 3 7 3 2 3 2 3" xfId="29330" xr:uid="{00000000-0005-0000-0000-00000D760000}"/>
    <cellStyle name="Normal 4 3 7 3 2 3 3" xfId="23358" xr:uid="{00000000-0005-0000-0000-00000E760000}"/>
    <cellStyle name="Normal 4 3 7 3 2 3 4" xfId="33784" xr:uid="{00000000-0005-0000-0000-00000F760000}"/>
    <cellStyle name="Normal 4 3 7 3 2 3 5" xfId="15956" xr:uid="{00000000-0005-0000-0000-000010760000}"/>
    <cellStyle name="Normal 4 3 7 3 2 4" xfId="4426" xr:uid="{00000000-0005-0000-0000-000011760000}"/>
    <cellStyle name="Normal 4 3 7 3 2 4 2" xfId="37205" xr:uid="{00000000-0005-0000-0000-000012760000}"/>
    <cellStyle name="Normal 4 3 7 3 2 4 3" xfId="22363" xr:uid="{00000000-0005-0000-0000-000013760000}"/>
    <cellStyle name="Normal 4 3 7 3 2 5" xfId="8408" xr:uid="{00000000-0005-0000-0000-000014760000}"/>
    <cellStyle name="Normal 4 3 7 3 2 5 2" xfId="39754" xr:uid="{00000000-0005-0000-0000-000015760000}"/>
    <cellStyle name="Normal 4 3 7 3 2 5 3" xfId="26344" xr:uid="{00000000-0005-0000-0000-000016760000}"/>
    <cellStyle name="Normal 4 3 7 3 2 6" xfId="18942" xr:uid="{00000000-0005-0000-0000-000017760000}"/>
    <cellStyle name="Normal 4 3 7 3 2 7" xfId="32789" xr:uid="{00000000-0005-0000-0000-000018760000}"/>
    <cellStyle name="Normal 4 3 7 3 2 8" xfId="14961" xr:uid="{00000000-0005-0000-0000-000019760000}"/>
    <cellStyle name="Normal 4 3 7 3 3" xfId="1565" xr:uid="{00000000-0005-0000-0000-00001A760000}"/>
    <cellStyle name="Normal 4 3 7 3 3 2" xfId="2562" xr:uid="{00000000-0005-0000-0000-00001B760000}"/>
    <cellStyle name="Normal 4 3 7 3 3 2 2" xfId="6979" xr:uid="{00000000-0005-0000-0000-00001C760000}"/>
    <cellStyle name="Normal 4 3 7 3 3 2 2 2" xfId="13012" xr:uid="{00000000-0005-0000-0000-00001D760000}"/>
    <cellStyle name="Normal 4 3 7 3 3 2 2 2 2" xfId="44297" xr:uid="{00000000-0005-0000-0000-00001E760000}"/>
    <cellStyle name="Normal 4 3 7 3 3 2 2 2 3" xfId="30887" xr:uid="{00000000-0005-0000-0000-00001F760000}"/>
    <cellStyle name="Normal 4 3 7 3 3 2 2 3" xfId="38325" xr:uid="{00000000-0005-0000-0000-000020760000}"/>
    <cellStyle name="Normal 4 3 7 3 3 2 2 4" xfId="24915" xr:uid="{00000000-0005-0000-0000-000021760000}"/>
    <cellStyle name="Normal 4 3 7 3 3 2 3" xfId="9965" xr:uid="{00000000-0005-0000-0000-000022760000}"/>
    <cellStyle name="Normal 4 3 7 3 3 2 3 2" xfId="41311" xr:uid="{00000000-0005-0000-0000-000023760000}"/>
    <cellStyle name="Normal 4 3 7 3 3 2 3 3" xfId="27901" xr:uid="{00000000-0005-0000-0000-000024760000}"/>
    <cellStyle name="Normal 4 3 7 3 3 2 4" xfId="20499" xr:uid="{00000000-0005-0000-0000-000025760000}"/>
    <cellStyle name="Normal 4 3 7 3 3 2 5" xfId="35341" xr:uid="{00000000-0005-0000-0000-000026760000}"/>
    <cellStyle name="Normal 4 3 7 3 3 2 6" xfId="17513" xr:uid="{00000000-0005-0000-0000-000027760000}"/>
    <cellStyle name="Normal 4 3 7 3 3 3" xfId="5983" xr:uid="{00000000-0005-0000-0000-000028760000}"/>
    <cellStyle name="Normal 4 3 7 3 3 3 2" xfId="12016" xr:uid="{00000000-0005-0000-0000-000029760000}"/>
    <cellStyle name="Normal 4 3 7 3 3 3 2 2" xfId="43301" xr:uid="{00000000-0005-0000-0000-00002A760000}"/>
    <cellStyle name="Normal 4 3 7 3 3 3 2 3" xfId="29891" xr:uid="{00000000-0005-0000-0000-00002B760000}"/>
    <cellStyle name="Normal 4 3 7 3 3 3 3" xfId="23919" xr:uid="{00000000-0005-0000-0000-00002C760000}"/>
    <cellStyle name="Normal 4 3 7 3 3 3 4" xfId="34345" xr:uid="{00000000-0005-0000-0000-00002D760000}"/>
    <cellStyle name="Normal 4 3 7 3 3 3 5" xfId="16517" xr:uid="{00000000-0005-0000-0000-00002E760000}"/>
    <cellStyle name="Normal 4 3 7 3 3 4" xfId="3992" xr:uid="{00000000-0005-0000-0000-00002F760000}"/>
    <cellStyle name="Normal 4 3 7 3 3 4 2" xfId="36771" xr:uid="{00000000-0005-0000-0000-000030760000}"/>
    <cellStyle name="Normal 4 3 7 3 3 4 3" xfId="21929" xr:uid="{00000000-0005-0000-0000-000031760000}"/>
    <cellStyle name="Normal 4 3 7 3 3 5" xfId="8969" xr:uid="{00000000-0005-0000-0000-000032760000}"/>
    <cellStyle name="Normal 4 3 7 3 3 5 2" xfId="40315" xr:uid="{00000000-0005-0000-0000-000033760000}"/>
    <cellStyle name="Normal 4 3 7 3 3 5 3" xfId="26905" xr:uid="{00000000-0005-0000-0000-000034760000}"/>
    <cellStyle name="Normal 4 3 7 3 3 6" xfId="19503" xr:uid="{00000000-0005-0000-0000-000035760000}"/>
    <cellStyle name="Normal 4 3 7 3 3 7" xfId="32355" xr:uid="{00000000-0005-0000-0000-000036760000}"/>
    <cellStyle name="Normal 4 3 7 3 3 8" xfId="14527" xr:uid="{00000000-0005-0000-0000-000037760000}"/>
    <cellStyle name="Normal 4 3 7 3 4" xfId="2000" xr:uid="{00000000-0005-0000-0000-000038760000}"/>
    <cellStyle name="Normal 4 3 7 3 4 2" xfId="6418" xr:uid="{00000000-0005-0000-0000-000039760000}"/>
    <cellStyle name="Normal 4 3 7 3 4 2 2" xfId="12451" xr:uid="{00000000-0005-0000-0000-00003A760000}"/>
    <cellStyle name="Normal 4 3 7 3 4 2 2 2" xfId="43736" xr:uid="{00000000-0005-0000-0000-00003B760000}"/>
    <cellStyle name="Normal 4 3 7 3 4 2 2 3" xfId="30326" xr:uid="{00000000-0005-0000-0000-00003C760000}"/>
    <cellStyle name="Normal 4 3 7 3 4 2 3" xfId="37764" xr:uid="{00000000-0005-0000-0000-00003D760000}"/>
    <cellStyle name="Normal 4 3 7 3 4 2 4" xfId="24354" xr:uid="{00000000-0005-0000-0000-00003E760000}"/>
    <cellStyle name="Normal 4 3 7 3 4 3" xfId="9404" xr:uid="{00000000-0005-0000-0000-00003F760000}"/>
    <cellStyle name="Normal 4 3 7 3 4 3 2" xfId="40750" xr:uid="{00000000-0005-0000-0000-000040760000}"/>
    <cellStyle name="Normal 4 3 7 3 4 3 3" xfId="27340" xr:uid="{00000000-0005-0000-0000-000041760000}"/>
    <cellStyle name="Normal 4 3 7 3 4 4" xfId="19938" xr:uid="{00000000-0005-0000-0000-000042760000}"/>
    <cellStyle name="Normal 4 3 7 3 4 5" xfId="34780" xr:uid="{00000000-0005-0000-0000-000043760000}"/>
    <cellStyle name="Normal 4 3 7 3 4 6" xfId="16952" xr:uid="{00000000-0005-0000-0000-000044760000}"/>
    <cellStyle name="Normal 4 3 7 3 5" xfId="4987" xr:uid="{00000000-0005-0000-0000-000045760000}"/>
    <cellStyle name="Normal 4 3 7 3 5 2" xfId="11022" xr:uid="{00000000-0005-0000-0000-000046760000}"/>
    <cellStyle name="Normal 4 3 7 3 5 2 2" xfId="42307" xr:uid="{00000000-0005-0000-0000-000047760000}"/>
    <cellStyle name="Normal 4 3 7 3 5 2 3" xfId="28897" xr:uid="{00000000-0005-0000-0000-000048760000}"/>
    <cellStyle name="Normal 4 3 7 3 5 3" xfId="22924" xr:uid="{00000000-0005-0000-0000-000049760000}"/>
    <cellStyle name="Normal 4 3 7 3 5 4" xfId="33350" xr:uid="{00000000-0005-0000-0000-00004A760000}"/>
    <cellStyle name="Normal 4 3 7 3 5 5" xfId="15522" xr:uid="{00000000-0005-0000-0000-00004B760000}"/>
    <cellStyle name="Normal 4 3 7 3 6" xfId="3431" xr:uid="{00000000-0005-0000-0000-00004C760000}"/>
    <cellStyle name="Normal 4 3 7 3 6 2" xfId="36210" xr:uid="{00000000-0005-0000-0000-00004D760000}"/>
    <cellStyle name="Normal 4 3 7 3 6 3" xfId="21368" xr:uid="{00000000-0005-0000-0000-00004E760000}"/>
    <cellStyle name="Normal 4 3 7 3 7" xfId="7974" xr:uid="{00000000-0005-0000-0000-00004F760000}"/>
    <cellStyle name="Normal 4 3 7 3 7 2" xfId="39320" xr:uid="{00000000-0005-0000-0000-000050760000}"/>
    <cellStyle name="Normal 4 3 7 3 7 3" xfId="25910" xr:uid="{00000000-0005-0000-0000-000051760000}"/>
    <cellStyle name="Normal 4 3 7 3 8" xfId="18508" xr:uid="{00000000-0005-0000-0000-000052760000}"/>
    <cellStyle name="Normal 4 3 7 3 9" xfId="31794" xr:uid="{00000000-0005-0000-0000-000053760000}"/>
    <cellStyle name="Normal 4 3 7 4" xfId="652" xr:uid="{00000000-0005-0000-0000-000054760000}"/>
    <cellStyle name="Normal 4 3 7 4 10" xfId="14092" xr:uid="{00000000-0005-0000-0000-000055760000}"/>
    <cellStyle name="Normal 4 3 7 4 2" xfId="1086" xr:uid="{00000000-0005-0000-0000-000056760000}"/>
    <cellStyle name="Normal 4 3 7 4 2 2" xfId="3122" xr:uid="{00000000-0005-0000-0000-000057760000}"/>
    <cellStyle name="Normal 4 3 7 4 2 2 2" xfId="7539" xr:uid="{00000000-0005-0000-0000-000058760000}"/>
    <cellStyle name="Normal 4 3 7 4 2 2 2 2" xfId="13572" xr:uid="{00000000-0005-0000-0000-000059760000}"/>
    <cellStyle name="Normal 4 3 7 4 2 2 2 2 2" xfId="44857" xr:uid="{00000000-0005-0000-0000-00005A760000}"/>
    <cellStyle name="Normal 4 3 7 4 2 2 2 2 3" xfId="31447" xr:uid="{00000000-0005-0000-0000-00005B760000}"/>
    <cellStyle name="Normal 4 3 7 4 2 2 2 3" xfId="38885" xr:uid="{00000000-0005-0000-0000-00005C760000}"/>
    <cellStyle name="Normal 4 3 7 4 2 2 2 4" xfId="25475" xr:uid="{00000000-0005-0000-0000-00005D760000}"/>
    <cellStyle name="Normal 4 3 7 4 2 2 3" xfId="10525" xr:uid="{00000000-0005-0000-0000-00005E760000}"/>
    <cellStyle name="Normal 4 3 7 4 2 2 3 2" xfId="41871" xr:uid="{00000000-0005-0000-0000-00005F760000}"/>
    <cellStyle name="Normal 4 3 7 4 2 2 3 3" xfId="28461" xr:uid="{00000000-0005-0000-0000-000060760000}"/>
    <cellStyle name="Normal 4 3 7 4 2 2 4" xfId="21059" xr:uid="{00000000-0005-0000-0000-000061760000}"/>
    <cellStyle name="Normal 4 3 7 4 2 2 5" xfId="35901" xr:uid="{00000000-0005-0000-0000-000062760000}"/>
    <cellStyle name="Normal 4 3 7 4 2 2 6" xfId="18073" xr:uid="{00000000-0005-0000-0000-000063760000}"/>
    <cellStyle name="Normal 4 3 7 4 2 3" xfId="5547" xr:uid="{00000000-0005-0000-0000-000064760000}"/>
    <cellStyle name="Normal 4 3 7 4 2 3 2" xfId="11581" xr:uid="{00000000-0005-0000-0000-000065760000}"/>
    <cellStyle name="Normal 4 3 7 4 2 3 2 2" xfId="42866" xr:uid="{00000000-0005-0000-0000-000066760000}"/>
    <cellStyle name="Normal 4 3 7 4 2 3 2 3" xfId="29456" xr:uid="{00000000-0005-0000-0000-000067760000}"/>
    <cellStyle name="Normal 4 3 7 4 2 3 3" xfId="23484" xr:uid="{00000000-0005-0000-0000-000068760000}"/>
    <cellStyle name="Normal 4 3 7 4 2 3 4" xfId="33910" xr:uid="{00000000-0005-0000-0000-000069760000}"/>
    <cellStyle name="Normal 4 3 7 4 2 3 5" xfId="16082" xr:uid="{00000000-0005-0000-0000-00006A760000}"/>
    <cellStyle name="Normal 4 3 7 4 2 4" xfId="4552" xr:uid="{00000000-0005-0000-0000-00006B760000}"/>
    <cellStyle name="Normal 4 3 7 4 2 4 2" xfId="37331" xr:uid="{00000000-0005-0000-0000-00006C760000}"/>
    <cellStyle name="Normal 4 3 7 4 2 4 3" xfId="22489" xr:uid="{00000000-0005-0000-0000-00006D760000}"/>
    <cellStyle name="Normal 4 3 7 4 2 5" xfId="8534" xr:uid="{00000000-0005-0000-0000-00006E760000}"/>
    <cellStyle name="Normal 4 3 7 4 2 5 2" xfId="39880" xr:uid="{00000000-0005-0000-0000-00006F760000}"/>
    <cellStyle name="Normal 4 3 7 4 2 5 3" xfId="26470" xr:uid="{00000000-0005-0000-0000-000070760000}"/>
    <cellStyle name="Normal 4 3 7 4 2 6" xfId="19068" xr:uid="{00000000-0005-0000-0000-000071760000}"/>
    <cellStyle name="Normal 4 3 7 4 2 7" xfId="32915" xr:uid="{00000000-0005-0000-0000-000072760000}"/>
    <cellStyle name="Normal 4 3 7 4 2 8" xfId="15087" xr:uid="{00000000-0005-0000-0000-000073760000}"/>
    <cellStyle name="Normal 4 3 7 4 3" xfId="1691" xr:uid="{00000000-0005-0000-0000-000074760000}"/>
    <cellStyle name="Normal 4 3 7 4 3 2" xfId="2688" xr:uid="{00000000-0005-0000-0000-000075760000}"/>
    <cellStyle name="Normal 4 3 7 4 3 2 2" xfId="7105" xr:uid="{00000000-0005-0000-0000-000076760000}"/>
    <cellStyle name="Normal 4 3 7 4 3 2 2 2" xfId="13138" xr:uid="{00000000-0005-0000-0000-000077760000}"/>
    <cellStyle name="Normal 4 3 7 4 3 2 2 2 2" xfId="44423" xr:uid="{00000000-0005-0000-0000-000078760000}"/>
    <cellStyle name="Normal 4 3 7 4 3 2 2 2 3" xfId="31013" xr:uid="{00000000-0005-0000-0000-000079760000}"/>
    <cellStyle name="Normal 4 3 7 4 3 2 2 3" xfId="38451" xr:uid="{00000000-0005-0000-0000-00007A760000}"/>
    <cellStyle name="Normal 4 3 7 4 3 2 2 4" xfId="25041" xr:uid="{00000000-0005-0000-0000-00007B760000}"/>
    <cellStyle name="Normal 4 3 7 4 3 2 3" xfId="10091" xr:uid="{00000000-0005-0000-0000-00007C760000}"/>
    <cellStyle name="Normal 4 3 7 4 3 2 3 2" xfId="41437" xr:uid="{00000000-0005-0000-0000-00007D760000}"/>
    <cellStyle name="Normal 4 3 7 4 3 2 3 3" xfId="28027" xr:uid="{00000000-0005-0000-0000-00007E760000}"/>
    <cellStyle name="Normal 4 3 7 4 3 2 4" xfId="20625" xr:uid="{00000000-0005-0000-0000-00007F760000}"/>
    <cellStyle name="Normal 4 3 7 4 3 2 5" xfId="35467" xr:uid="{00000000-0005-0000-0000-000080760000}"/>
    <cellStyle name="Normal 4 3 7 4 3 2 6" xfId="17639" xr:uid="{00000000-0005-0000-0000-000081760000}"/>
    <cellStyle name="Normal 4 3 7 4 3 3" xfId="6109" xr:uid="{00000000-0005-0000-0000-000082760000}"/>
    <cellStyle name="Normal 4 3 7 4 3 3 2" xfId="12142" xr:uid="{00000000-0005-0000-0000-000083760000}"/>
    <cellStyle name="Normal 4 3 7 4 3 3 2 2" xfId="43427" xr:uid="{00000000-0005-0000-0000-000084760000}"/>
    <cellStyle name="Normal 4 3 7 4 3 3 2 3" xfId="30017" xr:uid="{00000000-0005-0000-0000-000085760000}"/>
    <cellStyle name="Normal 4 3 7 4 3 3 3" xfId="24045" xr:uid="{00000000-0005-0000-0000-000086760000}"/>
    <cellStyle name="Normal 4 3 7 4 3 3 4" xfId="34471" xr:uid="{00000000-0005-0000-0000-000087760000}"/>
    <cellStyle name="Normal 4 3 7 4 3 3 5" xfId="16643" xr:uid="{00000000-0005-0000-0000-000088760000}"/>
    <cellStyle name="Normal 4 3 7 4 3 4" xfId="4118" xr:uid="{00000000-0005-0000-0000-000089760000}"/>
    <cellStyle name="Normal 4 3 7 4 3 4 2" xfId="36897" xr:uid="{00000000-0005-0000-0000-00008A760000}"/>
    <cellStyle name="Normal 4 3 7 4 3 4 3" xfId="22055" xr:uid="{00000000-0005-0000-0000-00008B760000}"/>
    <cellStyle name="Normal 4 3 7 4 3 5" xfId="9095" xr:uid="{00000000-0005-0000-0000-00008C760000}"/>
    <cellStyle name="Normal 4 3 7 4 3 5 2" xfId="40441" xr:uid="{00000000-0005-0000-0000-00008D760000}"/>
    <cellStyle name="Normal 4 3 7 4 3 5 3" xfId="27031" xr:uid="{00000000-0005-0000-0000-00008E760000}"/>
    <cellStyle name="Normal 4 3 7 4 3 6" xfId="19629" xr:uid="{00000000-0005-0000-0000-00008F760000}"/>
    <cellStyle name="Normal 4 3 7 4 3 7" xfId="32481" xr:uid="{00000000-0005-0000-0000-000090760000}"/>
    <cellStyle name="Normal 4 3 7 4 3 8" xfId="14653" xr:uid="{00000000-0005-0000-0000-000091760000}"/>
    <cellStyle name="Normal 4 3 7 4 4" xfId="2126" xr:uid="{00000000-0005-0000-0000-000092760000}"/>
    <cellStyle name="Normal 4 3 7 4 4 2" xfId="6544" xr:uid="{00000000-0005-0000-0000-000093760000}"/>
    <cellStyle name="Normal 4 3 7 4 4 2 2" xfId="12577" xr:uid="{00000000-0005-0000-0000-000094760000}"/>
    <cellStyle name="Normal 4 3 7 4 4 2 2 2" xfId="43862" xr:uid="{00000000-0005-0000-0000-000095760000}"/>
    <cellStyle name="Normal 4 3 7 4 4 2 2 3" xfId="30452" xr:uid="{00000000-0005-0000-0000-000096760000}"/>
    <cellStyle name="Normal 4 3 7 4 4 2 3" xfId="37890" xr:uid="{00000000-0005-0000-0000-000097760000}"/>
    <cellStyle name="Normal 4 3 7 4 4 2 4" xfId="24480" xr:uid="{00000000-0005-0000-0000-000098760000}"/>
    <cellStyle name="Normal 4 3 7 4 4 3" xfId="9530" xr:uid="{00000000-0005-0000-0000-000099760000}"/>
    <cellStyle name="Normal 4 3 7 4 4 3 2" xfId="40876" xr:uid="{00000000-0005-0000-0000-00009A760000}"/>
    <cellStyle name="Normal 4 3 7 4 4 3 3" xfId="27466" xr:uid="{00000000-0005-0000-0000-00009B760000}"/>
    <cellStyle name="Normal 4 3 7 4 4 4" xfId="20064" xr:uid="{00000000-0005-0000-0000-00009C760000}"/>
    <cellStyle name="Normal 4 3 7 4 4 5" xfId="34906" xr:uid="{00000000-0005-0000-0000-00009D760000}"/>
    <cellStyle name="Normal 4 3 7 4 4 6" xfId="17078" xr:uid="{00000000-0005-0000-0000-00009E760000}"/>
    <cellStyle name="Normal 4 3 7 4 5" xfId="5113" xr:uid="{00000000-0005-0000-0000-00009F760000}"/>
    <cellStyle name="Normal 4 3 7 4 5 2" xfId="11148" xr:uid="{00000000-0005-0000-0000-0000A0760000}"/>
    <cellStyle name="Normal 4 3 7 4 5 2 2" xfId="42433" xr:uid="{00000000-0005-0000-0000-0000A1760000}"/>
    <cellStyle name="Normal 4 3 7 4 5 2 3" xfId="29023" xr:uid="{00000000-0005-0000-0000-0000A2760000}"/>
    <cellStyle name="Normal 4 3 7 4 5 3" xfId="23050" xr:uid="{00000000-0005-0000-0000-0000A3760000}"/>
    <cellStyle name="Normal 4 3 7 4 5 4" xfId="33476" xr:uid="{00000000-0005-0000-0000-0000A4760000}"/>
    <cellStyle name="Normal 4 3 7 4 5 5" xfId="15648" xr:uid="{00000000-0005-0000-0000-0000A5760000}"/>
    <cellStyle name="Normal 4 3 7 4 6" xfId="3557" xr:uid="{00000000-0005-0000-0000-0000A6760000}"/>
    <cellStyle name="Normal 4 3 7 4 6 2" xfId="36336" xr:uid="{00000000-0005-0000-0000-0000A7760000}"/>
    <cellStyle name="Normal 4 3 7 4 6 3" xfId="21494" xr:uid="{00000000-0005-0000-0000-0000A8760000}"/>
    <cellStyle name="Normal 4 3 7 4 7" xfId="8100" xr:uid="{00000000-0005-0000-0000-0000A9760000}"/>
    <cellStyle name="Normal 4 3 7 4 7 2" xfId="39446" xr:uid="{00000000-0005-0000-0000-0000AA760000}"/>
    <cellStyle name="Normal 4 3 7 4 7 3" xfId="26036" xr:uid="{00000000-0005-0000-0000-0000AB760000}"/>
    <cellStyle name="Normal 4 3 7 4 8" xfId="18634" xr:uid="{00000000-0005-0000-0000-0000AC760000}"/>
    <cellStyle name="Normal 4 3 7 4 9" xfId="31920" xr:uid="{00000000-0005-0000-0000-0000AD760000}"/>
    <cellStyle name="Normal 4 3 7 5" xfId="304" xr:uid="{00000000-0005-0000-0000-0000AE760000}"/>
    <cellStyle name="Normal 4 3 7 5 2" xfId="1359" xr:uid="{00000000-0005-0000-0000-0000AF760000}"/>
    <cellStyle name="Normal 4 3 7 5 2 2" xfId="5777" xr:uid="{00000000-0005-0000-0000-0000B0760000}"/>
    <cellStyle name="Normal 4 3 7 5 2 2 2" xfId="11810" xr:uid="{00000000-0005-0000-0000-0000B1760000}"/>
    <cellStyle name="Normal 4 3 7 5 2 2 2 2" xfId="43095" xr:uid="{00000000-0005-0000-0000-0000B2760000}"/>
    <cellStyle name="Normal 4 3 7 5 2 2 2 3" xfId="29685" xr:uid="{00000000-0005-0000-0000-0000B3760000}"/>
    <cellStyle name="Normal 4 3 7 5 2 2 3" xfId="37434" xr:uid="{00000000-0005-0000-0000-0000B4760000}"/>
    <cellStyle name="Normal 4 3 7 5 2 2 4" xfId="23713" xr:uid="{00000000-0005-0000-0000-0000B5760000}"/>
    <cellStyle name="Normal 4 3 7 5 2 3" xfId="8763" xr:uid="{00000000-0005-0000-0000-0000B6760000}"/>
    <cellStyle name="Normal 4 3 7 5 2 3 2" xfId="40109" xr:uid="{00000000-0005-0000-0000-0000B7760000}"/>
    <cellStyle name="Normal 4 3 7 5 2 3 3" xfId="26699" xr:uid="{00000000-0005-0000-0000-0000B8760000}"/>
    <cellStyle name="Normal 4 3 7 5 2 4" xfId="19297" xr:uid="{00000000-0005-0000-0000-0000B9760000}"/>
    <cellStyle name="Normal 4 3 7 5 2 5" xfId="34139" xr:uid="{00000000-0005-0000-0000-0000BA760000}"/>
    <cellStyle name="Normal 4 3 7 5 2 6" xfId="16311" xr:uid="{00000000-0005-0000-0000-0000BB760000}"/>
    <cellStyle name="Normal 4 3 7 5 3" xfId="2356" xr:uid="{00000000-0005-0000-0000-0000BC760000}"/>
    <cellStyle name="Normal 4 3 7 5 3 2" xfId="6773" xr:uid="{00000000-0005-0000-0000-0000BD760000}"/>
    <cellStyle name="Normal 4 3 7 5 3 2 2" xfId="12806" xr:uid="{00000000-0005-0000-0000-0000BE760000}"/>
    <cellStyle name="Normal 4 3 7 5 3 2 2 2" xfId="44091" xr:uid="{00000000-0005-0000-0000-0000BF760000}"/>
    <cellStyle name="Normal 4 3 7 5 3 2 2 3" xfId="30681" xr:uid="{00000000-0005-0000-0000-0000C0760000}"/>
    <cellStyle name="Normal 4 3 7 5 3 2 3" xfId="38119" xr:uid="{00000000-0005-0000-0000-0000C1760000}"/>
    <cellStyle name="Normal 4 3 7 5 3 2 4" xfId="24709" xr:uid="{00000000-0005-0000-0000-0000C2760000}"/>
    <cellStyle name="Normal 4 3 7 5 3 3" xfId="9759" xr:uid="{00000000-0005-0000-0000-0000C3760000}"/>
    <cellStyle name="Normal 4 3 7 5 3 3 2" xfId="41105" xr:uid="{00000000-0005-0000-0000-0000C4760000}"/>
    <cellStyle name="Normal 4 3 7 5 3 3 3" xfId="27695" xr:uid="{00000000-0005-0000-0000-0000C5760000}"/>
    <cellStyle name="Normal 4 3 7 5 3 4" xfId="20293" xr:uid="{00000000-0005-0000-0000-0000C6760000}"/>
    <cellStyle name="Normal 4 3 7 5 3 5" xfId="35135" xr:uid="{00000000-0005-0000-0000-0000C7760000}"/>
    <cellStyle name="Normal 4 3 7 5 3 6" xfId="17307" xr:uid="{00000000-0005-0000-0000-0000C8760000}"/>
    <cellStyle name="Normal 4 3 7 5 4" xfId="4781" xr:uid="{00000000-0005-0000-0000-0000C9760000}"/>
    <cellStyle name="Normal 4 3 7 5 4 2" xfId="10815" xr:uid="{00000000-0005-0000-0000-0000CA760000}"/>
    <cellStyle name="Normal 4 3 7 5 4 2 2" xfId="42102" xr:uid="{00000000-0005-0000-0000-0000CB760000}"/>
    <cellStyle name="Normal 4 3 7 5 4 2 3" xfId="28692" xr:uid="{00000000-0005-0000-0000-0000CC760000}"/>
    <cellStyle name="Normal 4 3 7 5 4 3" xfId="22718" xr:uid="{00000000-0005-0000-0000-0000CD760000}"/>
    <cellStyle name="Normal 4 3 7 5 4 4" xfId="33144" xr:uid="{00000000-0005-0000-0000-0000CE760000}"/>
    <cellStyle name="Normal 4 3 7 5 4 5" xfId="15316" xr:uid="{00000000-0005-0000-0000-0000CF760000}"/>
    <cellStyle name="Normal 4 3 7 5 5" xfId="3786" xr:uid="{00000000-0005-0000-0000-0000D0760000}"/>
    <cellStyle name="Normal 4 3 7 5 5 2" xfId="36565" xr:uid="{00000000-0005-0000-0000-0000D1760000}"/>
    <cellStyle name="Normal 4 3 7 5 5 3" xfId="21723" xr:uid="{00000000-0005-0000-0000-0000D2760000}"/>
    <cellStyle name="Normal 4 3 7 5 6" xfId="7768" xr:uid="{00000000-0005-0000-0000-0000D3760000}"/>
    <cellStyle name="Normal 4 3 7 5 6 2" xfId="39114" xr:uid="{00000000-0005-0000-0000-0000D4760000}"/>
    <cellStyle name="Normal 4 3 7 5 6 3" xfId="25704" xr:uid="{00000000-0005-0000-0000-0000D5760000}"/>
    <cellStyle name="Normal 4 3 7 5 7" xfId="18302" xr:uid="{00000000-0005-0000-0000-0000D6760000}"/>
    <cellStyle name="Normal 4 3 7 5 8" xfId="32149" xr:uid="{00000000-0005-0000-0000-0000D7760000}"/>
    <cellStyle name="Normal 4 3 7 5 9" xfId="14321" xr:uid="{00000000-0005-0000-0000-0000D8760000}"/>
    <cellStyle name="Normal 4 3 7 6" xfId="754" xr:uid="{00000000-0005-0000-0000-0000D9760000}"/>
    <cellStyle name="Normal 4 3 7 6 2" xfId="2790" xr:uid="{00000000-0005-0000-0000-0000DA760000}"/>
    <cellStyle name="Normal 4 3 7 6 2 2" xfId="7207" xr:uid="{00000000-0005-0000-0000-0000DB760000}"/>
    <cellStyle name="Normal 4 3 7 6 2 2 2" xfId="13240" xr:uid="{00000000-0005-0000-0000-0000DC760000}"/>
    <cellStyle name="Normal 4 3 7 6 2 2 2 2" xfId="44525" xr:uid="{00000000-0005-0000-0000-0000DD760000}"/>
    <cellStyle name="Normal 4 3 7 6 2 2 2 3" xfId="31115" xr:uid="{00000000-0005-0000-0000-0000DE760000}"/>
    <cellStyle name="Normal 4 3 7 6 2 2 3" xfId="38553" xr:uid="{00000000-0005-0000-0000-0000DF760000}"/>
    <cellStyle name="Normal 4 3 7 6 2 2 4" xfId="25143" xr:uid="{00000000-0005-0000-0000-0000E0760000}"/>
    <cellStyle name="Normal 4 3 7 6 2 3" xfId="10193" xr:uid="{00000000-0005-0000-0000-0000E1760000}"/>
    <cellStyle name="Normal 4 3 7 6 2 3 2" xfId="41539" xr:uid="{00000000-0005-0000-0000-0000E2760000}"/>
    <cellStyle name="Normal 4 3 7 6 2 3 3" xfId="28129" xr:uid="{00000000-0005-0000-0000-0000E3760000}"/>
    <cellStyle name="Normal 4 3 7 6 2 4" xfId="20727" xr:uid="{00000000-0005-0000-0000-0000E4760000}"/>
    <cellStyle name="Normal 4 3 7 6 2 5" xfId="35569" xr:uid="{00000000-0005-0000-0000-0000E5760000}"/>
    <cellStyle name="Normal 4 3 7 6 2 6" xfId="17741" xr:uid="{00000000-0005-0000-0000-0000E6760000}"/>
    <cellStyle name="Normal 4 3 7 6 3" xfId="5215" xr:uid="{00000000-0005-0000-0000-0000E7760000}"/>
    <cellStyle name="Normal 4 3 7 6 3 2" xfId="11250" xr:uid="{00000000-0005-0000-0000-0000E8760000}"/>
    <cellStyle name="Normal 4 3 7 6 3 2 2" xfId="42535" xr:uid="{00000000-0005-0000-0000-0000E9760000}"/>
    <cellStyle name="Normal 4 3 7 6 3 2 3" xfId="29125" xr:uid="{00000000-0005-0000-0000-0000EA760000}"/>
    <cellStyle name="Normal 4 3 7 6 3 3" xfId="23152" xr:uid="{00000000-0005-0000-0000-0000EB760000}"/>
    <cellStyle name="Normal 4 3 7 6 3 4" xfId="33578" xr:uid="{00000000-0005-0000-0000-0000EC760000}"/>
    <cellStyle name="Normal 4 3 7 6 3 5" xfId="15750" xr:uid="{00000000-0005-0000-0000-0000ED760000}"/>
    <cellStyle name="Normal 4 3 7 6 4" xfId="4220" xr:uid="{00000000-0005-0000-0000-0000EE760000}"/>
    <cellStyle name="Normal 4 3 7 6 4 2" xfId="36999" xr:uid="{00000000-0005-0000-0000-0000EF760000}"/>
    <cellStyle name="Normal 4 3 7 6 4 3" xfId="22157" xr:uid="{00000000-0005-0000-0000-0000F0760000}"/>
    <cellStyle name="Normal 4 3 7 6 5" xfId="8202" xr:uid="{00000000-0005-0000-0000-0000F1760000}"/>
    <cellStyle name="Normal 4 3 7 6 5 2" xfId="39548" xr:uid="{00000000-0005-0000-0000-0000F2760000}"/>
    <cellStyle name="Normal 4 3 7 6 5 3" xfId="26138" xr:uid="{00000000-0005-0000-0000-0000F3760000}"/>
    <cellStyle name="Normal 4 3 7 6 6" xfId="18736" xr:uid="{00000000-0005-0000-0000-0000F4760000}"/>
    <cellStyle name="Normal 4 3 7 6 7" xfId="32583" xr:uid="{00000000-0005-0000-0000-0000F5760000}"/>
    <cellStyle name="Normal 4 3 7 6 8" xfId="14755" xr:uid="{00000000-0005-0000-0000-0000F6760000}"/>
    <cellStyle name="Normal 4 3 7 7" xfId="1257" xr:uid="{00000000-0005-0000-0000-0000F7760000}"/>
    <cellStyle name="Normal 4 3 7 7 2" xfId="2254" xr:uid="{00000000-0005-0000-0000-0000F8760000}"/>
    <cellStyle name="Normal 4 3 7 7 2 2" xfId="6671" xr:uid="{00000000-0005-0000-0000-0000F9760000}"/>
    <cellStyle name="Normal 4 3 7 7 2 2 2" xfId="12704" xr:uid="{00000000-0005-0000-0000-0000FA760000}"/>
    <cellStyle name="Normal 4 3 7 7 2 2 2 2" xfId="43989" xr:uid="{00000000-0005-0000-0000-0000FB760000}"/>
    <cellStyle name="Normal 4 3 7 7 2 2 2 3" xfId="30579" xr:uid="{00000000-0005-0000-0000-0000FC760000}"/>
    <cellStyle name="Normal 4 3 7 7 2 2 3" xfId="38017" xr:uid="{00000000-0005-0000-0000-0000FD760000}"/>
    <cellStyle name="Normal 4 3 7 7 2 2 4" xfId="24607" xr:uid="{00000000-0005-0000-0000-0000FE760000}"/>
    <cellStyle name="Normal 4 3 7 7 2 3" xfId="9657" xr:uid="{00000000-0005-0000-0000-0000FF760000}"/>
    <cellStyle name="Normal 4 3 7 7 2 3 2" xfId="41003" xr:uid="{00000000-0005-0000-0000-000000770000}"/>
    <cellStyle name="Normal 4 3 7 7 2 3 3" xfId="27593" xr:uid="{00000000-0005-0000-0000-000001770000}"/>
    <cellStyle name="Normal 4 3 7 7 2 4" xfId="20191" xr:uid="{00000000-0005-0000-0000-000002770000}"/>
    <cellStyle name="Normal 4 3 7 7 2 5" xfId="35033" xr:uid="{00000000-0005-0000-0000-000003770000}"/>
    <cellStyle name="Normal 4 3 7 7 2 6" xfId="17205" xr:uid="{00000000-0005-0000-0000-000004770000}"/>
    <cellStyle name="Normal 4 3 7 7 3" xfId="5675" xr:uid="{00000000-0005-0000-0000-000005770000}"/>
    <cellStyle name="Normal 4 3 7 7 3 2" xfId="11708" xr:uid="{00000000-0005-0000-0000-000006770000}"/>
    <cellStyle name="Normal 4 3 7 7 3 2 2" xfId="42993" xr:uid="{00000000-0005-0000-0000-000007770000}"/>
    <cellStyle name="Normal 4 3 7 7 3 2 3" xfId="29583" xr:uid="{00000000-0005-0000-0000-000008770000}"/>
    <cellStyle name="Normal 4 3 7 7 3 3" xfId="23611" xr:uid="{00000000-0005-0000-0000-000009770000}"/>
    <cellStyle name="Normal 4 3 7 7 3 4" xfId="34037" xr:uid="{00000000-0005-0000-0000-00000A770000}"/>
    <cellStyle name="Normal 4 3 7 7 3 5" xfId="16209" xr:uid="{00000000-0005-0000-0000-00000B770000}"/>
    <cellStyle name="Normal 4 3 7 7 4" xfId="3684" xr:uid="{00000000-0005-0000-0000-00000C770000}"/>
    <cellStyle name="Normal 4 3 7 7 4 2" xfId="36463" xr:uid="{00000000-0005-0000-0000-00000D770000}"/>
    <cellStyle name="Normal 4 3 7 7 4 3" xfId="21621" xr:uid="{00000000-0005-0000-0000-00000E770000}"/>
    <cellStyle name="Normal 4 3 7 7 5" xfId="8661" xr:uid="{00000000-0005-0000-0000-00000F770000}"/>
    <cellStyle name="Normal 4 3 7 7 5 2" xfId="40007" xr:uid="{00000000-0005-0000-0000-000010770000}"/>
    <cellStyle name="Normal 4 3 7 7 5 3" xfId="26597" xr:uid="{00000000-0005-0000-0000-000011770000}"/>
    <cellStyle name="Normal 4 3 7 7 6" xfId="19195" xr:uid="{00000000-0005-0000-0000-000012770000}"/>
    <cellStyle name="Normal 4 3 7 7 7" xfId="32047" xr:uid="{00000000-0005-0000-0000-000013770000}"/>
    <cellStyle name="Normal 4 3 7 7 8" xfId="14219" xr:uid="{00000000-0005-0000-0000-000014770000}"/>
    <cellStyle name="Normal 4 3 7 8" xfId="1794" xr:uid="{00000000-0005-0000-0000-000015770000}"/>
    <cellStyle name="Normal 4 3 7 8 2" xfId="6212" xr:uid="{00000000-0005-0000-0000-000016770000}"/>
    <cellStyle name="Normal 4 3 7 8 2 2" xfId="12245" xr:uid="{00000000-0005-0000-0000-000017770000}"/>
    <cellStyle name="Normal 4 3 7 8 2 2 2" xfId="43530" xr:uid="{00000000-0005-0000-0000-000018770000}"/>
    <cellStyle name="Normal 4 3 7 8 2 2 3" xfId="30120" xr:uid="{00000000-0005-0000-0000-000019770000}"/>
    <cellStyle name="Normal 4 3 7 8 2 3" xfId="37558" xr:uid="{00000000-0005-0000-0000-00001A770000}"/>
    <cellStyle name="Normal 4 3 7 8 2 4" xfId="24148" xr:uid="{00000000-0005-0000-0000-00001B770000}"/>
    <cellStyle name="Normal 4 3 7 8 3" xfId="9198" xr:uid="{00000000-0005-0000-0000-00001C770000}"/>
    <cellStyle name="Normal 4 3 7 8 3 2" xfId="40544" xr:uid="{00000000-0005-0000-0000-00001D770000}"/>
    <cellStyle name="Normal 4 3 7 8 3 3" xfId="27134" xr:uid="{00000000-0005-0000-0000-00001E770000}"/>
    <cellStyle name="Normal 4 3 7 8 4" xfId="19732" xr:uid="{00000000-0005-0000-0000-00001F770000}"/>
    <cellStyle name="Normal 4 3 7 8 5" xfId="34574" xr:uid="{00000000-0005-0000-0000-000020770000}"/>
    <cellStyle name="Normal 4 3 7 8 6" xfId="16746" xr:uid="{00000000-0005-0000-0000-000021770000}"/>
    <cellStyle name="Normal 4 3 7 9" xfId="4679" xr:uid="{00000000-0005-0000-0000-000022770000}"/>
    <cellStyle name="Normal 4 3 7 9 2" xfId="10713" xr:uid="{00000000-0005-0000-0000-000023770000}"/>
    <cellStyle name="Normal 4 3 7 9 2 2" xfId="42000" xr:uid="{00000000-0005-0000-0000-000024770000}"/>
    <cellStyle name="Normal 4 3 7 9 2 3" xfId="28590" xr:uid="{00000000-0005-0000-0000-000025770000}"/>
    <cellStyle name="Normal 4 3 7 9 3" xfId="22616" xr:uid="{00000000-0005-0000-0000-000026770000}"/>
    <cellStyle name="Normal 4 3 7 9 4" xfId="33042" xr:uid="{00000000-0005-0000-0000-000027770000}"/>
    <cellStyle name="Normal 4 3 7 9 5" xfId="15214" xr:uid="{00000000-0005-0000-0000-000028770000}"/>
    <cellStyle name="Normal 4 3 8" xfId="122" xr:uid="{00000000-0005-0000-0000-000029770000}"/>
    <cellStyle name="Normal 4 3 8 10" xfId="18120" xr:uid="{00000000-0005-0000-0000-00002A770000}"/>
    <cellStyle name="Normal 4 3 8 11" xfId="31612" xr:uid="{00000000-0005-0000-0000-00002B770000}"/>
    <cellStyle name="Normal 4 3 8 12" xfId="13784" xr:uid="{00000000-0005-0000-0000-00002C770000}"/>
    <cellStyle name="Normal 4 3 8 2" xfId="572" xr:uid="{00000000-0005-0000-0000-00002D770000}"/>
    <cellStyle name="Normal 4 3 8 2 10" xfId="14012" xr:uid="{00000000-0005-0000-0000-00002E770000}"/>
    <cellStyle name="Normal 4 3 8 2 2" xfId="1006" xr:uid="{00000000-0005-0000-0000-00002F770000}"/>
    <cellStyle name="Normal 4 3 8 2 2 2" xfId="3042" xr:uid="{00000000-0005-0000-0000-000030770000}"/>
    <cellStyle name="Normal 4 3 8 2 2 2 2" xfId="7459" xr:uid="{00000000-0005-0000-0000-000031770000}"/>
    <cellStyle name="Normal 4 3 8 2 2 2 2 2" xfId="13492" xr:uid="{00000000-0005-0000-0000-000032770000}"/>
    <cellStyle name="Normal 4 3 8 2 2 2 2 2 2" xfId="44777" xr:uid="{00000000-0005-0000-0000-000033770000}"/>
    <cellStyle name="Normal 4 3 8 2 2 2 2 2 3" xfId="31367" xr:uid="{00000000-0005-0000-0000-000034770000}"/>
    <cellStyle name="Normal 4 3 8 2 2 2 2 3" xfId="38805" xr:uid="{00000000-0005-0000-0000-000035770000}"/>
    <cellStyle name="Normal 4 3 8 2 2 2 2 4" xfId="25395" xr:uid="{00000000-0005-0000-0000-000036770000}"/>
    <cellStyle name="Normal 4 3 8 2 2 2 3" xfId="10445" xr:uid="{00000000-0005-0000-0000-000037770000}"/>
    <cellStyle name="Normal 4 3 8 2 2 2 3 2" xfId="41791" xr:uid="{00000000-0005-0000-0000-000038770000}"/>
    <cellStyle name="Normal 4 3 8 2 2 2 3 3" xfId="28381" xr:uid="{00000000-0005-0000-0000-000039770000}"/>
    <cellStyle name="Normal 4 3 8 2 2 2 4" xfId="20979" xr:uid="{00000000-0005-0000-0000-00003A770000}"/>
    <cellStyle name="Normal 4 3 8 2 2 2 5" xfId="35821" xr:uid="{00000000-0005-0000-0000-00003B770000}"/>
    <cellStyle name="Normal 4 3 8 2 2 2 6" xfId="17993" xr:uid="{00000000-0005-0000-0000-00003C770000}"/>
    <cellStyle name="Normal 4 3 8 2 2 3" xfId="5467" xr:uid="{00000000-0005-0000-0000-00003D770000}"/>
    <cellStyle name="Normal 4 3 8 2 2 3 2" xfId="11501" xr:uid="{00000000-0005-0000-0000-00003E770000}"/>
    <cellStyle name="Normal 4 3 8 2 2 3 2 2" xfId="42786" xr:uid="{00000000-0005-0000-0000-00003F770000}"/>
    <cellStyle name="Normal 4 3 8 2 2 3 2 3" xfId="29376" xr:uid="{00000000-0005-0000-0000-000040770000}"/>
    <cellStyle name="Normal 4 3 8 2 2 3 3" xfId="23404" xr:uid="{00000000-0005-0000-0000-000041770000}"/>
    <cellStyle name="Normal 4 3 8 2 2 3 4" xfId="33830" xr:uid="{00000000-0005-0000-0000-000042770000}"/>
    <cellStyle name="Normal 4 3 8 2 2 3 5" xfId="16002" xr:uid="{00000000-0005-0000-0000-000043770000}"/>
    <cellStyle name="Normal 4 3 8 2 2 4" xfId="4472" xr:uid="{00000000-0005-0000-0000-000044770000}"/>
    <cellStyle name="Normal 4 3 8 2 2 4 2" xfId="37251" xr:uid="{00000000-0005-0000-0000-000045770000}"/>
    <cellStyle name="Normal 4 3 8 2 2 4 3" xfId="22409" xr:uid="{00000000-0005-0000-0000-000046770000}"/>
    <cellStyle name="Normal 4 3 8 2 2 5" xfId="8454" xr:uid="{00000000-0005-0000-0000-000047770000}"/>
    <cellStyle name="Normal 4 3 8 2 2 5 2" xfId="39800" xr:uid="{00000000-0005-0000-0000-000048770000}"/>
    <cellStyle name="Normal 4 3 8 2 2 5 3" xfId="26390" xr:uid="{00000000-0005-0000-0000-000049770000}"/>
    <cellStyle name="Normal 4 3 8 2 2 6" xfId="18988" xr:uid="{00000000-0005-0000-0000-00004A770000}"/>
    <cellStyle name="Normal 4 3 8 2 2 7" xfId="32835" xr:uid="{00000000-0005-0000-0000-00004B770000}"/>
    <cellStyle name="Normal 4 3 8 2 2 8" xfId="15007" xr:uid="{00000000-0005-0000-0000-00004C770000}"/>
    <cellStyle name="Normal 4 3 8 2 3" xfId="1611" xr:uid="{00000000-0005-0000-0000-00004D770000}"/>
    <cellStyle name="Normal 4 3 8 2 3 2" xfId="2608" xr:uid="{00000000-0005-0000-0000-00004E770000}"/>
    <cellStyle name="Normal 4 3 8 2 3 2 2" xfId="7025" xr:uid="{00000000-0005-0000-0000-00004F770000}"/>
    <cellStyle name="Normal 4 3 8 2 3 2 2 2" xfId="13058" xr:uid="{00000000-0005-0000-0000-000050770000}"/>
    <cellStyle name="Normal 4 3 8 2 3 2 2 2 2" xfId="44343" xr:uid="{00000000-0005-0000-0000-000051770000}"/>
    <cellStyle name="Normal 4 3 8 2 3 2 2 2 3" xfId="30933" xr:uid="{00000000-0005-0000-0000-000052770000}"/>
    <cellStyle name="Normal 4 3 8 2 3 2 2 3" xfId="38371" xr:uid="{00000000-0005-0000-0000-000053770000}"/>
    <cellStyle name="Normal 4 3 8 2 3 2 2 4" xfId="24961" xr:uid="{00000000-0005-0000-0000-000054770000}"/>
    <cellStyle name="Normal 4 3 8 2 3 2 3" xfId="10011" xr:uid="{00000000-0005-0000-0000-000055770000}"/>
    <cellStyle name="Normal 4 3 8 2 3 2 3 2" xfId="41357" xr:uid="{00000000-0005-0000-0000-000056770000}"/>
    <cellStyle name="Normal 4 3 8 2 3 2 3 3" xfId="27947" xr:uid="{00000000-0005-0000-0000-000057770000}"/>
    <cellStyle name="Normal 4 3 8 2 3 2 4" xfId="20545" xr:uid="{00000000-0005-0000-0000-000058770000}"/>
    <cellStyle name="Normal 4 3 8 2 3 2 5" xfId="35387" xr:uid="{00000000-0005-0000-0000-000059770000}"/>
    <cellStyle name="Normal 4 3 8 2 3 2 6" xfId="17559" xr:uid="{00000000-0005-0000-0000-00005A770000}"/>
    <cellStyle name="Normal 4 3 8 2 3 3" xfId="6029" xr:uid="{00000000-0005-0000-0000-00005B770000}"/>
    <cellStyle name="Normal 4 3 8 2 3 3 2" xfId="12062" xr:uid="{00000000-0005-0000-0000-00005C770000}"/>
    <cellStyle name="Normal 4 3 8 2 3 3 2 2" xfId="43347" xr:uid="{00000000-0005-0000-0000-00005D770000}"/>
    <cellStyle name="Normal 4 3 8 2 3 3 2 3" xfId="29937" xr:uid="{00000000-0005-0000-0000-00005E770000}"/>
    <cellStyle name="Normal 4 3 8 2 3 3 3" xfId="23965" xr:uid="{00000000-0005-0000-0000-00005F770000}"/>
    <cellStyle name="Normal 4 3 8 2 3 3 4" xfId="34391" xr:uid="{00000000-0005-0000-0000-000060770000}"/>
    <cellStyle name="Normal 4 3 8 2 3 3 5" xfId="16563" xr:uid="{00000000-0005-0000-0000-000061770000}"/>
    <cellStyle name="Normal 4 3 8 2 3 4" xfId="4038" xr:uid="{00000000-0005-0000-0000-000062770000}"/>
    <cellStyle name="Normal 4 3 8 2 3 4 2" xfId="36817" xr:uid="{00000000-0005-0000-0000-000063770000}"/>
    <cellStyle name="Normal 4 3 8 2 3 4 3" xfId="21975" xr:uid="{00000000-0005-0000-0000-000064770000}"/>
    <cellStyle name="Normal 4 3 8 2 3 5" xfId="9015" xr:uid="{00000000-0005-0000-0000-000065770000}"/>
    <cellStyle name="Normal 4 3 8 2 3 5 2" xfId="40361" xr:uid="{00000000-0005-0000-0000-000066770000}"/>
    <cellStyle name="Normal 4 3 8 2 3 5 3" xfId="26951" xr:uid="{00000000-0005-0000-0000-000067770000}"/>
    <cellStyle name="Normal 4 3 8 2 3 6" xfId="19549" xr:uid="{00000000-0005-0000-0000-000068770000}"/>
    <cellStyle name="Normal 4 3 8 2 3 7" xfId="32401" xr:uid="{00000000-0005-0000-0000-000069770000}"/>
    <cellStyle name="Normal 4 3 8 2 3 8" xfId="14573" xr:uid="{00000000-0005-0000-0000-00006A770000}"/>
    <cellStyle name="Normal 4 3 8 2 4" xfId="2046" xr:uid="{00000000-0005-0000-0000-00006B770000}"/>
    <cellStyle name="Normal 4 3 8 2 4 2" xfId="6464" xr:uid="{00000000-0005-0000-0000-00006C770000}"/>
    <cellStyle name="Normal 4 3 8 2 4 2 2" xfId="12497" xr:uid="{00000000-0005-0000-0000-00006D770000}"/>
    <cellStyle name="Normal 4 3 8 2 4 2 2 2" xfId="43782" xr:uid="{00000000-0005-0000-0000-00006E770000}"/>
    <cellStyle name="Normal 4 3 8 2 4 2 2 3" xfId="30372" xr:uid="{00000000-0005-0000-0000-00006F770000}"/>
    <cellStyle name="Normal 4 3 8 2 4 2 3" xfId="37810" xr:uid="{00000000-0005-0000-0000-000070770000}"/>
    <cellStyle name="Normal 4 3 8 2 4 2 4" xfId="24400" xr:uid="{00000000-0005-0000-0000-000071770000}"/>
    <cellStyle name="Normal 4 3 8 2 4 3" xfId="9450" xr:uid="{00000000-0005-0000-0000-000072770000}"/>
    <cellStyle name="Normal 4 3 8 2 4 3 2" xfId="40796" xr:uid="{00000000-0005-0000-0000-000073770000}"/>
    <cellStyle name="Normal 4 3 8 2 4 3 3" xfId="27386" xr:uid="{00000000-0005-0000-0000-000074770000}"/>
    <cellStyle name="Normal 4 3 8 2 4 4" xfId="19984" xr:uid="{00000000-0005-0000-0000-000075770000}"/>
    <cellStyle name="Normal 4 3 8 2 4 5" xfId="34826" xr:uid="{00000000-0005-0000-0000-000076770000}"/>
    <cellStyle name="Normal 4 3 8 2 4 6" xfId="16998" xr:uid="{00000000-0005-0000-0000-000077770000}"/>
    <cellStyle name="Normal 4 3 8 2 5" xfId="5033" xr:uid="{00000000-0005-0000-0000-000078770000}"/>
    <cellStyle name="Normal 4 3 8 2 5 2" xfId="11068" xr:uid="{00000000-0005-0000-0000-000079770000}"/>
    <cellStyle name="Normal 4 3 8 2 5 2 2" xfId="42353" xr:uid="{00000000-0005-0000-0000-00007A770000}"/>
    <cellStyle name="Normal 4 3 8 2 5 2 3" xfId="28943" xr:uid="{00000000-0005-0000-0000-00007B770000}"/>
    <cellStyle name="Normal 4 3 8 2 5 3" xfId="22970" xr:uid="{00000000-0005-0000-0000-00007C770000}"/>
    <cellStyle name="Normal 4 3 8 2 5 4" xfId="33396" xr:uid="{00000000-0005-0000-0000-00007D770000}"/>
    <cellStyle name="Normal 4 3 8 2 5 5" xfId="15568" xr:uid="{00000000-0005-0000-0000-00007E770000}"/>
    <cellStyle name="Normal 4 3 8 2 6" xfId="3477" xr:uid="{00000000-0005-0000-0000-00007F770000}"/>
    <cellStyle name="Normal 4 3 8 2 6 2" xfId="36256" xr:uid="{00000000-0005-0000-0000-000080770000}"/>
    <cellStyle name="Normal 4 3 8 2 6 3" xfId="21414" xr:uid="{00000000-0005-0000-0000-000081770000}"/>
    <cellStyle name="Normal 4 3 8 2 7" xfId="8020" xr:uid="{00000000-0005-0000-0000-000082770000}"/>
    <cellStyle name="Normal 4 3 8 2 7 2" xfId="39366" xr:uid="{00000000-0005-0000-0000-000083770000}"/>
    <cellStyle name="Normal 4 3 8 2 7 3" xfId="25956" xr:uid="{00000000-0005-0000-0000-000084770000}"/>
    <cellStyle name="Normal 4 3 8 2 8" xfId="18554" xr:uid="{00000000-0005-0000-0000-000085770000}"/>
    <cellStyle name="Normal 4 3 8 2 9" xfId="31840" xr:uid="{00000000-0005-0000-0000-000086770000}"/>
    <cellStyle name="Normal 4 3 8 3" xfId="344" xr:uid="{00000000-0005-0000-0000-000087770000}"/>
    <cellStyle name="Normal 4 3 8 3 2" xfId="1383" xr:uid="{00000000-0005-0000-0000-000088770000}"/>
    <cellStyle name="Normal 4 3 8 3 2 2" xfId="5801" xr:uid="{00000000-0005-0000-0000-000089770000}"/>
    <cellStyle name="Normal 4 3 8 3 2 2 2" xfId="11834" xr:uid="{00000000-0005-0000-0000-00008A770000}"/>
    <cellStyle name="Normal 4 3 8 3 2 2 2 2" xfId="43119" xr:uid="{00000000-0005-0000-0000-00008B770000}"/>
    <cellStyle name="Normal 4 3 8 3 2 2 2 3" xfId="29709" xr:uid="{00000000-0005-0000-0000-00008C770000}"/>
    <cellStyle name="Normal 4 3 8 3 2 2 3" xfId="37454" xr:uid="{00000000-0005-0000-0000-00008D770000}"/>
    <cellStyle name="Normal 4 3 8 3 2 2 4" xfId="23737" xr:uid="{00000000-0005-0000-0000-00008E770000}"/>
    <cellStyle name="Normal 4 3 8 3 2 3" xfId="8787" xr:uid="{00000000-0005-0000-0000-00008F770000}"/>
    <cellStyle name="Normal 4 3 8 3 2 3 2" xfId="40133" xr:uid="{00000000-0005-0000-0000-000090770000}"/>
    <cellStyle name="Normal 4 3 8 3 2 3 3" xfId="26723" xr:uid="{00000000-0005-0000-0000-000091770000}"/>
    <cellStyle name="Normal 4 3 8 3 2 4" xfId="19321" xr:uid="{00000000-0005-0000-0000-000092770000}"/>
    <cellStyle name="Normal 4 3 8 3 2 5" xfId="34163" xr:uid="{00000000-0005-0000-0000-000093770000}"/>
    <cellStyle name="Normal 4 3 8 3 2 6" xfId="16335" xr:uid="{00000000-0005-0000-0000-000094770000}"/>
    <cellStyle name="Normal 4 3 8 3 3" xfId="2380" xr:uid="{00000000-0005-0000-0000-000095770000}"/>
    <cellStyle name="Normal 4 3 8 3 3 2" xfId="6797" xr:uid="{00000000-0005-0000-0000-000096770000}"/>
    <cellStyle name="Normal 4 3 8 3 3 2 2" xfId="12830" xr:uid="{00000000-0005-0000-0000-000097770000}"/>
    <cellStyle name="Normal 4 3 8 3 3 2 2 2" xfId="44115" xr:uid="{00000000-0005-0000-0000-000098770000}"/>
    <cellStyle name="Normal 4 3 8 3 3 2 2 3" xfId="30705" xr:uid="{00000000-0005-0000-0000-000099770000}"/>
    <cellStyle name="Normal 4 3 8 3 3 2 3" xfId="38143" xr:uid="{00000000-0005-0000-0000-00009A770000}"/>
    <cellStyle name="Normal 4 3 8 3 3 2 4" xfId="24733" xr:uid="{00000000-0005-0000-0000-00009B770000}"/>
    <cellStyle name="Normal 4 3 8 3 3 3" xfId="9783" xr:uid="{00000000-0005-0000-0000-00009C770000}"/>
    <cellStyle name="Normal 4 3 8 3 3 3 2" xfId="41129" xr:uid="{00000000-0005-0000-0000-00009D770000}"/>
    <cellStyle name="Normal 4 3 8 3 3 3 3" xfId="27719" xr:uid="{00000000-0005-0000-0000-00009E770000}"/>
    <cellStyle name="Normal 4 3 8 3 3 4" xfId="20317" xr:uid="{00000000-0005-0000-0000-00009F770000}"/>
    <cellStyle name="Normal 4 3 8 3 3 5" xfId="35159" xr:uid="{00000000-0005-0000-0000-0000A0770000}"/>
    <cellStyle name="Normal 4 3 8 3 3 6" xfId="17331" xr:uid="{00000000-0005-0000-0000-0000A1770000}"/>
    <cellStyle name="Normal 4 3 8 3 4" xfId="4805" xr:uid="{00000000-0005-0000-0000-0000A2770000}"/>
    <cellStyle name="Normal 4 3 8 3 4 2" xfId="10840" xr:uid="{00000000-0005-0000-0000-0000A3770000}"/>
    <cellStyle name="Normal 4 3 8 3 4 2 2" xfId="42125" xr:uid="{00000000-0005-0000-0000-0000A4770000}"/>
    <cellStyle name="Normal 4 3 8 3 4 2 3" xfId="28715" xr:uid="{00000000-0005-0000-0000-0000A5770000}"/>
    <cellStyle name="Normal 4 3 8 3 4 3" xfId="22742" xr:uid="{00000000-0005-0000-0000-0000A6770000}"/>
    <cellStyle name="Normal 4 3 8 3 4 4" xfId="33168" xr:uid="{00000000-0005-0000-0000-0000A7770000}"/>
    <cellStyle name="Normal 4 3 8 3 4 5" xfId="15340" xr:uid="{00000000-0005-0000-0000-0000A8770000}"/>
    <cellStyle name="Normal 4 3 8 3 5" xfId="3810" xr:uid="{00000000-0005-0000-0000-0000A9770000}"/>
    <cellStyle name="Normal 4 3 8 3 5 2" xfId="36589" xr:uid="{00000000-0005-0000-0000-0000AA770000}"/>
    <cellStyle name="Normal 4 3 8 3 5 3" xfId="21747" xr:uid="{00000000-0005-0000-0000-0000AB770000}"/>
    <cellStyle name="Normal 4 3 8 3 6" xfId="7792" xr:uid="{00000000-0005-0000-0000-0000AC770000}"/>
    <cellStyle name="Normal 4 3 8 3 6 2" xfId="39138" xr:uid="{00000000-0005-0000-0000-0000AD770000}"/>
    <cellStyle name="Normal 4 3 8 3 6 3" xfId="25728" xr:uid="{00000000-0005-0000-0000-0000AE770000}"/>
    <cellStyle name="Normal 4 3 8 3 7" xfId="18326" xr:uid="{00000000-0005-0000-0000-0000AF770000}"/>
    <cellStyle name="Normal 4 3 8 3 8" xfId="32173" xr:uid="{00000000-0005-0000-0000-0000B0770000}"/>
    <cellStyle name="Normal 4 3 8 3 9" xfId="14345" xr:uid="{00000000-0005-0000-0000-0000B1770000}"/>
    <cellStyle name="Normal 4 3 8 4" xfId="778" xr:uid="{00000000-0005-0000-0000-0000B2770000}"/>
    <cellStyle name="Normal 4 3 8 4 2" xfId="2814" xr:uid="{00000000-0005-0000-0000-0000B3770000}"/>
    <cellStyle name="Normal 4 3 8 4 2 2" xfId="7231" xr:uid="{00000000-0005-0000-0000-0000B4770000}"/>
    <cellStyle name="Normal 4 3 8 4 2 2 2" xfId="13264" xr:uid="{00000000-0005-0000-0000-0000B5770000}"/>
    <cellStyle name="Normal 4 3 8 4 2 2 2 2" xfId="44549" xr:uid="{00000000-0005-0000-0000-0000B6770000}"/>
    <cellStyle name="Normal 4 3 8 4 2 2 2 3" xfId="31139" xr:uid="{00000000-0005-0000-0000-0000B7770000}"/>
    <cellStyle name="Normal 4 3 8 4 2 2 3" xfId="38577" xr:uid="{00000000-0005-0000-0000-0000B8770000}"/>
    <cellStyle name="Normal 4 3 8 4 2 2 4" xfId="25167" xr:uid="{00000000-0005-0000-0000-0000B9770000}"/>
    <cellStyle name="Normal 4 3 8 4 2 3" xfId="10217" xr:uid="{00000000-0005-0000-0000-0000BA770000}"/>
    <cellStyle name="Normal 4 3 8 4 2 3 2" xfId="41563" xr:uid="{00000000-0005-0000-0000-0000BB770000}"/>
    <cellStyle name="Normal 4 3 8 4 2 3 3" xfId="28153" xr:uid="{00000000-0005-0000-0000-0000BC770000}"/>
    <cellStyle name="Normal 4 3 8 4 2 4" xfId="20751" xr:uid="{00000000-0005-0000-0000-0000BD770000}"/>
    <cellStyle name="Normal 4 3 8 4 2 5" xfId="35593" xr:uid="{00000000-0005-0000-0000-0000BE770000}"/>
    <cellStyle name="Normal 4 3 8 4 2 6" xfId="17765" xr:uid="{00000000-0005-0000-0000-0000BF770000}"/>
    <cellStyle name="Normal 4 3 8 4 3" xfId="5239" xr:uid="{00000000-0005-0000-0000-0000C0770000}"/>
    <cellStyle name="Normal 4 3 8 4 3 2" xfId="11273" xr:uid="{00000000-0005-0000-0000-0000C1770000}"/>
    <cellStyle name="Normal 4 3 8 4 3 2 2" xfId="42558" xr:uid="{00000000-0005-0000-0000-0000C2770000}"/>
    <cellStyle name="Normal 4 3 8 4 3 2 3" xfId="29148" xr:uid="{00000000-0005-0000-0000-0000C3770000}"/>
    <cellStyle name="Normal 4 3 8 4 3 3" xfId="23176" xr:uid="{00000000-0005-0000-0000-0000C4770000}"/>
    <cellStyle name="Normal 4 3 8 4 3 4" xfId="33602" xr:uid="{00000000-0005-0000-0000-0000C5770000}"/>
    <cellStyle name="Normal 4 3 8 4 3 5" xfId="15774" xr:uid="{00000000-0005-0000-0000-0000C6770000}"/>
    <cellStyle name="Normal 4 3 8 4 4" xfId="4244" xr:uid="{00000000-0005-0000-0000-0000C7770000}"/>
    <cellStyle name="Normal 4 3 8 4 4 2" xfId="37023" xr:uid="{00000000-0005-0000-0000-0000C8770000}"/>
    <cellStyle name="Normal 4 3 8 4 4 3" xfId="22181" xr:uid="{00000000-0005-0000-0000-0000C9770000}"/>
    <cellStyle name="Normal 4 3 8 4 5" xfId="8226" xr:uid="{00000000-0005-0000-0000-0000CA770000}"/>
    <cellStyle name="Normal 4 3 8 4 5 2" xfId="39572" xr:uid="{00000000-0005-0000-0000-0000CB770000}"/>
    <cellStyle name="Normal 4 3 8 4 5 3" xfId="26162" xr:uid="{00000000-0005-0000-0000-0000CC770000}"/>
    <cellStyle name="Normal 4 3 8 4 6" xfId="18760" xr:uid="{00000000-0005-0000-0000-0000CD770000}"/>
    <cellStyle name="Normal 4 3 8 4 7" xfId="32607" xr:uid="{00000000-0005-0000-0000-0000CE770000}"/>
    <cellStyle name="Normal 4 3 8 4 8" xfId="14779" xr:uid="{00000000-0005-0000-0000-0000CF770000}"/>
    <cellStyle name="Normal 4 3 8 5" xfId="1177" xr:uid="{00000000-0005-0000-0000-0000D0770000}"/>
    <cellStyle name="Normal 4 3 8 5 2" xfId="2174" xr:uid="{00000000-0005-0000-0000-0000D1770000}"/>
    <cellStyle name="Normal 4 3 8 5 2 2" xfId="6591" xr:uid="{00000000-0005-0000-0000-0000D2770000}"/>
    <cellStyle name="Normal 4 3 8 5 2 2 2" xfId="12624" xr:uid="{00000000-0005-0000-0000-0000D3770000}"/>
    <cellStyle name="Normal 4 3 8 5 2 2 2 2" xfId="43909" xr:uid="{00000000-0005-0000-0000-0000D4770000}"/>
    <cellStyle name="Normal 4 3 8 5 2 2 2 3" xfId="30499" xr:uid="{00000000-0005-0000-0000-0000D5770000}"/>
    <cellStyle name="Normal 4 3 8 5 2 2 3" xfId="37937" xr:uid="{00000000-0005-0000-0000-0000D6770000}"/>
    <cellStyle name="Normal 4 3 8 5 2 2 4" xfId="24527" xr:uid="{00000000-0005-0000-0000-0000D7770000}"/>
    <cellStyle name="Normal 4 3 8 5 2 3" xfId="9577" xr:uid="{00000000-0005-0000-0000-0000D8770000}"/>
    <cellStyle name="Normal 4 3 8 5 2 3 2" xfId="40923" xr:uid="{00000000-0005-0000-0000-0000D9770000}"/>
    <cellStyle name="Normal 4 3 8 5 2 3 3" xfId="27513" xr:uid="{00000000-0005-0000-0000-0000DA770000}"/>
    <cellStyle name="Normal 4 3 8 5 2 4" xfId="20111" xr:uid="{00000000-0005-0000-0000-0000DB770000}"/>
    <cellStyle name="Normal 4 3 8 5 2 5" xfId="34953" xr:uid="{00000000-0005-0000-0000-0000DC770000}"/>
    <cellStyle name="Normal 4 3 8 5 2 6" xfId="17125" xr:uid="{00000000-0005-0000-0000-0000DD770000}"/>
    <cellStyle name="Normal 4 3 8 5 3" xfId="5595" xr:uid="{00000000-0005-0000-0000-0000DE770000}"/>
    <cellStyle name="Normal 4 3 8 5 3 2" xfId="11628" xr:uid="{00000000-0005-0000-0000-0000DF770000}"/>
    <cellStyle name="Normal 4 3 8 5 3 2 2" xfId="42913" xr:uid="{00000000-0005-0000-0000-0000E0770000}"/>
    <cellStyle name="Normal 4 3 8 5 3 2 3" xfId="29503" xr:uid="{00000000-0005-0000-0000-0000E1770000}"/>
    <cellStyle name="Normal 4 3 8 5 3 3" xfId="23531" xr:uid="{00000000-0005-0000-0000-0000E2770000}"/>
    <cellStyle name="Normal 4 3 8 5 3 4" xfId="33957" xr:uid="{00000000-0005-0000-0000-0000E3770000}"/>
    <cellStyle name="Normal 4 3 8 5 3 5" xfId="16129" xr:uid="{00000000-0005-0000-0000-0000E4770000}"/>
    <cellStyle name="Normal 4 3 8 5 4" xfId="3604" xr:uid="{00000000-0005-0000-0000-0000E5770000}"/>
    <cellStyle name="Normal 4 3 8 5 4 2" xfId="36383" xr:uid="{00000000-0005-0000-0000-0000E6770000}"/>
    <cellStyle name="Normal 4 3 8 5 4 3" xfId="21541" xr:uid="{00000000-0005-0000-0000-0000E7770000}"/>
    <cellStyle name="Normal 4 3 8 5 5" xfId="8581" xr:uid="{00000000-0005-0000-0000-0000E8770000}"/>
    <cellStyle name="Normal 4 3 8 5 5 2" xfId="39927" xr:uid="{00000000-0005-0000-0000-0000E9770000}"/>
    <cellStyle name="Normal 4 3 8 5 5 3" xfId="26517" xr:uid="{00000000-0005-0000-0000-0000EA770000}"/>
    <cellStyle name="Normal 4 3 8 5 6" xfId="19115" xr:uid="{00000000-0005-0000-0000-0000EB770000}"/>
    <cellStyle name="Normal 4 3 8 5 7" xfId="31967" xr:uid="{00000000-0005-0000-0000-0000EC770000}"/>
    <cellStyle name="Normal 4 3 8 5 8" xfId="14139" xr:uid="{00000000-0005-0000-0000-0000ED770000}"/>
    <cellStyle name="Normal 4 3 8 6" xfId="1818" xr:uid="{00000000-0005-0000-0000-0000EE770000}"/>
    <cellStyle name="Normal 4 3 8 6 2" xfId="6236" xr:uid="{00000000-0005-0000-0000-0000EF770000}"/>
    <cellStyle name="Normal 4 3 8 6 2 2" xfId="12269" xr:uid="{00000000-0005-0000-0000-0000F0770000}"/>
    <cellStyle name="Normal 4 3 8 6 2 2 2" xfId="43554" xr:uid="{00000000-0005-0000-0000-0000F1770000}"/>
    <cellStyle name="Normal 4 3 8 6 2 2 3" xfId="30144" xr:uid="{00000000-0005-0000-0000-0000F2770000}"/>
    <cellStyle name="Normal 4 3 8 6 2 3" xfId="37582" xr:uid="{00000000-0005-0000-0000-0000F3770000}"/>
    <cellStyle name="Normal 4 3 8 6 2 4" xfId="24172" xr:uid="{00000000-0005-0000-0000-0000F4770000}"/>
    <cellStyle name="Normal 4 3 8 6 3" xfId="9222" xr:uid="{00000000-0005-0000-0000-0000F5770000}"/>
    <cellStyle name="Normal 4 3 8 6 3 2" xfId="40568" xr:uid="{00000000-0005-0000-0000-0000F6770000}"/>
    <cellStyle name="Normal 4 3 8 6 3 3" xfId="27158" xr:uid="{00000000-0005-0000-0000-0000F7770000}"/>
    <cellStyle name="Normal 4 3 8 6 4" xfId="19756" xr:uid="{00000000-0005-0000-0000-0000F8770000}"/>
    <cellStyle name="Normal 4 3 8 6 5" xfId="34598" xr:uid="{00000000-0005-0000-0000-0000F9770000}"/>
    <cellStyle name="Normal 4 3 8 6 6" xfId="16770" xr:uid="{00000000-0005-0000-0000-0000FA770000}"/>
    <cellStyle name="Normal 4 3 8 7" xfId="4599" xr:uid="{00000000-0005-0000-0000-0000FB770000}"/>
    <cellStyle name="Normal 4 3 8 7 2" xfId="10633" xr:uid="{00000000-0005-0000-0000-0000FC770000}"/>
    <cellStyle name="Normal 4 3 8 7 2 2" xfId="41920" xr:uid="{00000000-0005-0000-0000-0000FD770000}"/>
    <cellStyle name="Normal 4 3 8 7 2 3" xfId="28510" xr:uid="{00000000-0005-0000-0000-0000FE770000}"/>
    <cellStyle name="Normal 4 3 8 7 3" xfId="22536" xr:uid="{00000000-0005-0000-0000-0000FF770000}"/>
    <cellStyle name="Normal 4 3 8 7 4" xfId="32962" xr:uid="{00000000-0005-0000-0000-000000780000}"/>
    <cellStyle name="Normal 4 3 8 7 5" xfId="15134" xr:uid="{00000000-0005-0000-0000-000001780000}"/>
    <cellStyle name="Normal 4 3 8 8" xfId="3249" xr:uid="{00000000-0005-0000-0000-000002780000}"/>
    <cellStyle name="Normal 4 3 8 8 2" xfId="36028" xr:uid="{00000000-0005-0000-0000-000003780000}"/>
    <cellStyle name="Normal 4 3 8 8 3" xfId="21186" xr:uid="{00000000-0005-0000-0000-000004780000}"/>
    <cellStyle name="Normal 4 3 8 9" xfId="7586" xr:uid="{00000000-0005-0000-0000-000005780000}"/>
    <cellStyle name="Normal 4 3 8 9 2" xfId="38932" xr:uid="{00000000-0005-0000-0000-000006780000}"/>
    <cellStyle name="Normal 4 3 8 9 3" xfId="25522" xr:uid="{00000000-0005-0000-0000-000007780000}"/>
    <cellStyle name="Normal 4 3 9" xfId="446" xr:uid="{00000000-0005-0000-0000-000008780000}"/>
    <cellStyle name="Normal 4 3 9 10" xfId="13886" xr:uid="{00000000-0005-0000-0000-000009780000}"/>
    <cellStyle name="Normal 4 3 9 2" xfId="880" xr:uid="{00000000-0005-0000-0000-00000A780000}"/>
    <cellStyle name="Normal 4 3 9 2 2" xfId="2916" xr:uid="{00000000-0005-0000-0000-00000B780000}"/>
    <cellStyle name="Normal 4 3 9 2 2 2" xfId="7333" xr:uid="{00000000-0005-0000-0000-00000C780000}"/>
    <cellStyle name="Normal 4 3 9 2 2 2 2" xfId="13366" xr:uid="{00000000-0005-0000-0000-00000D780000}"/>
    <cellStyle name="Normal 4 3 9 2 2 2 2 2" xfId="44651" xr:uid="{00000000-0005-0000-0000-00000E780000}"/>
    <cellStyle name="Normal 4 3 9 2 2 2 2 3" xfId="31241" xr:uid="{00000000-0005-0000-0000-00000F780000}"/>
    <cellStyle name="Normal 4 3 9 2 2 2 3" xfId="38679" xr:uid="{00000000-0005-0000-0000-000010780000}"/>
    <cellStyle name="Normal 4 3 9 2 2 2 4" xfId="25269" xr:uid="{00000000-0005-0000-0000-000011780000}"/>
    <cellStyle name="Normal 4 3 9 2 2 3" xfId="10319" xr:uid="{00000000-0005-0000-0000-000012780000}"/>
    <cellStyle name="Normal 4 3 9 2 2 3 2" xfId="41665" xr:uid="{00000000-0005-0000-0000-000013780000}"/>
    <cellStyle name="Normal 4 3 9 2 2 3 3" xfId="28255" xr:uid="{00000000-0005-0000-0000-000014780000}"/>
    <cellStyle name="Normal 4 3 9 2 2 4" xfId="20853" xr:uid="{00000000-0005-0000-0000-000015780000}"/>
    <cellStyle name="Normal 4 3 9 2 2 5" xfId="35695" xr:uid="{00000000-0005-0000-0000-000016780000}"/>
    <cellStyle name="Normal 4 3 9 2 2 6" xfId="17867" xr:uid="{00000000-0005-0000-0000-000017780000}"/>
    <cellStyle name="Normal 4 3 9 2 3" xfId="5341" xr:uid="{00000000-0005-0000-0000-000018780000}"/>
    <cellStyle name="Normal 4 3 9 2 3 2" xfId="11375" xr:uid="{00000000-0005-0000-0000-000019780000}"/>
    <cellStyle name="Normal 4 3 9 2 3 2 2" xfId="42660" xr:uid="{00000000-0005-0000-0000-00001A780000}"/>
    <cellStyle name="Normal 4 3 9 2 3 2 3" xfId="29250" xr:uid="{00000000-0005-0000-0000-00001B780000}"/>
    <cellStyle name="Normal 4 3 9 2 3 3" xfId="23278" xr:uid="{00000000-0005-0000-0000-00001C780000}"/>
    <cellStyle name="Normal 4 3 9 2 3 4" xfId="33704" xr:uid="{00000000-0005-0000-0000-00001D780000}"/>
    <cellStyle name="Normal 4 3 9 2 3 5" xfId="15876" xr:uid="{00000000-0005-0000-0000-00001E780000}"/>
    <cellStyle name="Normal 4 3 9 2 4" xfId="4346" xr:uid="{00000000-0005-0000-0000-00001F780000}"/>
    <cellStyle name="Normal 4 3 9 2 4 2" xfId="37125" xr:uid="{00000000-0005-0000-0000-000020780000}"/>
    <cellStyle name="Normal 4 3 9 2 4 3" xfId="22283" xr:uid="{00000000-0005-0000-0000-000021780000}"/>
    <cellStyle name="Normal 4 3 9 2 5" xfId="8328" xr:uid="{00000000-0005-0000-0000-000022780000}"/>
    <cellStyle name="Normal 4 3 9 2 5 2" xfId="39674" xr:uid="{00000000-0005-0000-0000-000023780000}"/>
    <cellStyle name="Normal 4 3 9 2 5 3" xfId="26264" xr:uid="{00000000-0005-0000-0000-000024780000}"/>
    <cellStyle name="Normal 4 3 9 2 6" xfId="18862" xr:uid="{00000000-0005-0000-0000-000025780000}"/>
    <cellStyle name="Normal 4 3 9 2 7" xfId="32709" xr:uid="{00000000-0005-0000-0000-000026780000}"/>
    <cellStyle name="Normal 4 3 9 2 8" xfId="14881" xr:uid="{00000000-0005-0000-0000-000027780000}"/>
    <cellStyle name="Normal 4 3 9 3" xfId="1485" xr:uid="{00000000-0005-0000-0000-000028780000}"/>
    <cellStyle name="Normal 4 3 9 3 2" xfId="2482" xr:uid="{00000000-0005-0000-0000-000029780000}"/>
    <cellStyle name="Normal 4 3 9 3 2 2" xfId="6899" xr:uid="{00000000-0005-0000-0000-00002A780000}"/>
    <cellStyle name="Normal 4 3 9 3 2 2 2" xfId="12932" xr:uid="{00000000-0005-0000-0000-00002B780000}"/>
    <cellStyle name="Normal 4 3 9 3 2 2 2 2" xfId="44217" xr:uid="{00000000-0005-0000-0000-00002C780000}"/>
    <cellStyle name="Normal 4 3 9 3 2 2 2 3" xfId="30807" xr:uid="{00000000-0005-0000-0000-00002D780000}"/>
    <cellStyle name="Normal 4 3 9 3 2 2 3" xfId="38245" xr:uid="{00000000-0005-0000-0000-00002E780000}"/>
    <cellStyle name="Normal 4 3 9 3 2 2 4" xfId="24835" xr:uid="{00000000-0005-0000-0000-00002F780000}"/>
    <cellStyle name="Normal 4 3 9 3 2 3" xfId="9885" xr:uid="{00000000-0005-0000-0000-000030780000}"/>
    <cellStyle name="Normal 4 3 9 3 2 3 2" xfId="41231" xr:uid="{00000000-0005-0000-0000-000031780000}"/>
    <cellStyle name="Normal 4 3 9 3 2 3 3" xfId="27821" xr:uid="{00000000-0005-0000-0000-000032780000}"/>
    <cellStyle name="Normal 4 3 9 3 2 4" xfId="20419" xr:uid="{00000000-0005-0000-0000-000033780000}"/>
    <cellStyle name="Normal 4 3 9 3 2 5" xfId="35261" xr:uid="{00000000-0005-0000-0000-000034780000}"/>
    <cellStyle name="Normal 4 3 9 3 2 6" xfId="17433" xr:uid="{00000000-0005-0000-0000-000035780000}"/>
    <cellStyle name="Normal 4 3 9 3 3" xfId="5903" xr:uid="{00000000-0005-0000-0000-000036780000}"/>
    <cellStyle name="Normal 4 3 9 3 3 2" xfId="11936" xr:uid="{00000000-0005-0000-0000-000037780000}"/>
    <cellStyle name="Normal 4 3 9 3 3 2 2" xfId="43221" xr:uid="{00000000-0005-0000-0000-000038780000}"/>
    <cellStyle name="Normal 4 3 9 3 3 2 3" xfId="29811" xr:uid="{00000000-0005-0000-0000-000039780000}"/>
    <cellStyle name="Normal 4 3 9 3 3 3" xfId="23839" xr:uid="{00000000-0005-0000-0000-00003A780000}"/>
    <cellStyle name="Normal 4 3 9 3 3 4" xfId="34265" xr:uid="{00000000-0005-0000-0000-00003B780000}"/>
    <cellStyle name="Normal 4 3 9 3 3 5" xfId="16437" xr:uid="{00000000-0005-0000-0000-00003C780000}"/>
    <cellStyle name="Normal 4 3 9 3 4" xfId="3912" xr:uid="{00000000-0005-0000-0000-00003D780000}"/>
    <cellStyle name="Normal 4 3 9 3 4 2" xfId="36691" xr:uid="{00000000-0005-0000-0000-00003E780000}"/>
    <cellStyle name="Normal 4 3 9 3 4 3" xfId="21849" xr:uid="{00000000-0005-0000-0000-00003F780000}"/>
    <cellStyle name="Normal 4 3 9 3 5" xfId="8889" xr:uid="{00000000-0005-0000-0000-000040780000}"/>
    <cellStyle name="Normal 4 3 9 3 5 2" xfId="40235" xr:uid="{00000000-0005-0000-0000-000041780000}"/>
    <cellStyle name="Normal 4 3 9 3 5 3" xfId="26825" xr:uid="{00000000-0005-0000-0000-000042780000}"/>
    <cellStyle name="Normal 4 3 9 3 6" xfId="19423" xr:uid="{00000000-0005-0000-0000-000043780000}"/>
    <cellStyle name="Normal 4 3 9 3 7" xfId="32275" xr:uid="{00000000-0005-0000-0000-000044780000}"/>
    <cellStyle name="Normal 4 3 9 3 8" xfId="14447" xr:uid="{00000000-0005-0000-0000-000045780000}"/>
    <cellStyle name="Normal 4 3 9 4" xfId="1920" xr:uid="{00000000-0005-0000-0000-000046780000}"/>
    <cellStyle name="Normal 4 3 9 4 2" xfId="6338" xr:uid="{00000000-0005-0000-0000-000047780000}"/>
    <cellStyle name="Normal 4 3 9 4 2 2" xfId="12371" xr:uid="{00000000-0005-0000-0000-000048780000}"/>
    <cellStyle name="Normal 4 3 9 4 2 2 2" xfId="43656" xr:uid="{00000000-0005-0000-0000-000049780000}"/>
    <cellStyle name="Normal 4 3 9 4 2 2 3" xfId="30246" xr:uid="{00000000-0005-0000-0000-00004A780000}"/>
    <cellStyle name="Normal 4 3 9 4 2 3" xfId="37684" xr:uid="{00000000-0005-0000-0000-00004B780000}"/>
    <cellStyle name="Normal 4 3 9 4 2 4" xfId="24274" xr:uid="{00000000-0005-0000-0000-00004C780000}"/>
    <cellStyle name="Normal 4 3 9 4 3" xfId="9324" xr:uid="{00000000-0005-0000-0000-00004D780000}"/>
    <cellStyle name="Normal 4 3 9 4 3 2" xfId="40670" xr:uid="{00000000-0005-0000-0000-00004E780000}"/>
    <cellStyle name="Normal 4 3 9 4 3 3" xfId="27260" xr:uid="{00000000-0005-0000-0000-00004F780000}"/>
    <cellStyle name="Normal 4 3 9 4 4" xfId="19858" xr:uid="{00000000-0005-0000-0000-000050780000}"/>
    <cellStyle name="Normal 4 3 9 4 5" xfId="34700" xr:uid="{00000000-0005-0000-0000-000051780000}"/>
    <cellStyle name="Normal 4 3 9 4 6" xfId="16872" xr:uid="{00000000-0005-0000-0000-000052780000}"/>
    <cellStyle name="Normal 4 3 9 5" xfId="4907" xr:uid="{00000000-0005-0000-0000-000053780000}"/>
    <cellStyle name="Normal 4 3 9 5 2" xfId="10942" xr:uid="{00000000-0005-0000-0000-000054780000}"/>
    <cellStyle name="Normal 4 3 9 5 2 2" xfId="42227" xr:uid="{00000000-0005-0000-0000-000055780000}"/>
    <cellStyle name="Normal 4 3 9 5 2 3" xfId="28817" xr:uid="{00000000-0005-0000-0000-000056780000}"/>
    <cellStyle name="Normal 4 3 9 5 3" xfId="22844" xr:uid="{00000000-0005-0000-0000-000057780000}"/>
    <cellStyle name="Normal 4 3 9 5 4" xfId="33270" xr:uid="{00000000-0005-0000-0000-000058780000}"/>
    <cellStyle name="Normal 4 3 9 5 5" xfId="15442" xr:uid="{00000000-0005-0000-0000-000059780000}"/>
    <cellStyle name="Normal 4 3 9 6" xfId="3351" xr:uid="{00000000-0005-0000-0000-00005A780000}"/>
    <cellStyle name="Normal 4 3 9 6 2" xfId="36130" xr:uid="{00000000-0005-0000-0000-00005B780000}"/>
    <cellStyle name="Normal 4 3 9 6 3" xfId="21288" xr:uid="{00000000-0005-0000-0000-00005C780000}"/>
    <cellStyle name="Normal 4 3 9 7" xfId="7894" xr:uid="{00000000-0005-0000-0000-00005D780000}"/>
    <cellStyle name="Normal 4 3 9 7 2" xfId="39240" xr:uid="{00000000-0005-0000-0000-00005E780000}"/>
    <cellStyle name="Normal 4 3 9 7 3" xfId="25830" xr:uid="{00000000-0005-0000-0000-00005F780000}"/>
    <cellStyle name="Normal 4 3 9 8" xfId="18428" xr:uid="{00000000-0005-0000-0000-000060780000}"/>
    <cellStyle name="Normal 4 3 9 9" xfId="31714" xr:uid="{00000000-0005-0000-0000-000061780000}"/>
    <cellStyle name="Normal 4 4" xfId="97" xr:uid="{00000000-0005-0000-0000-000062780000}"/>
    <cellStyle name="Normal 4 4 10" xfId="548" xr:uid="{00000000-0005-0000-0000-000063780000}"/>
    <cellStyle name="Normal 4 4 10 10" xfId="13988" xr:uid="{00000000-0005-0000-0000-000064780000}"/>
    <cellStyle name="Normal 4 4 10 2" xfId="982" xr:uid="{00000000-0005-0000-0000-000065780000}"/>
    <cellStyle name="Normal 4 4 10 2 2" xfId="3018" xr:uid="{00000000-0005-0000-0000-000066780000}"/>
    <cellStyle name="Normal 4 4 10 2 2 2" xfId="7435" xr:uid="{00000000-0005-0000-0000-000067780000}"/>
    <cellStyle name="Normal 4 4 10 2 2 2 2" xfId="13468" xr:uid="{00000000-0005-0000-0000-000068780000}"/>
    <cellStyle name="Normal 4 4 10 2 2 2 2 2" xfId="44753" xr:uid="{00000000-0005-0000-0000-000069780000}"/>
    <cellStyle name="Normal 4 4 10 2 2 2 2 3" xfId="31343" xr:uid="{00000000-0005-0000-0000-00006A780000}"/>
    <cellStyle name="Normal 4 4 10 2 2 2 3" xfId="38781" xr:uid="{00000000-0005-0000-0000-00006B780000}"/>
    <cellStyle name="Normal 4 4 10 2 2 2 4" xfId="25371" xr:uid="{00000000-0005-0000-0000-00006C780000}"/>
    <cellStyle name="Normal 4 4 10 2 2 3" xfId="10421" xr:uid="{00000000-0005-0000-0000-00006D780000}"/>
    <cellStyle name="Normal 4 4 10 2 2 3 2" xfId="41767" xr:uid="{00000000-0005-0000-0000-00006E780000}"/>
    <cellStyle name="Normal 4 4 10 2 2 3 3" xfId="28357" xr:uid="{00000000-0005-0000-0000-00006F780000}"/>
    <cellStyle name="Normal 4 4 10 2 2 4" xfId="20955" xr:uid="{00000000-0005-0000-0000-000070780000}"/>
    <cellStyle name="Normal 4 4 10 2 2 5" xfId="35797" xr:uid="{00000000-0005-0000-0000-000071780000}"/>
    <cellStyle name="Normal 4 4 10 2 2 6" xfId="17969" xr:uid="{00000000-0005-0000-0000-000072780000}"/>
    <cellStyle name="Normal 4 4 10 2 3" xfId="5443" xr:uid="{00000000-0005-0000-0000-000073780000}"/>
    <cellStyle name="Normal 4 4 10 2 3 2" xfId="11477" xr:uid="{00000000-0005-0000-0000-000074780000}"/>
    <cellStyle name="Normal 4 4 10 2 3 2 2" xfId="42762" xr:uid="{00000000-0005-0000-0000-000075780000}"/>
    <cellStyle name="Normal 4 4 10 2 3 2 3" xfId="29352" xr:uid="{00000000-0005-0000-0000-000076780000}"/>
    <cellStyle name="Normal 4 4 10 2 3 3" xfId="23380" xr:uid="{00000000-0005-0000-0000-000077780000}"/>
    <cellStyle name="Normal 4 4 10 2 3 4" xfId="33806" xr:uid="{00000000-0005-0000-0000-000078780000}"/>
    <cellStyle name="Normal 4 4 10 2 3 5" xfId="15978" xr:uid="{00000000-0005-0000-0000-000079780000}"/>
    <cellStyle name="Normal 4 4 10 2 4" xfId="4448" xr:uid="{00000000-0005-0000-0000-00007A780000}"/>
    <cellStyle name="Normal 4 4 10 2 4 2" xfId="37227" xr:uid="{00000000-0005-0000-0000-00007B780000}"/>
    <cellStyle name="Normal 4 4 10 2 4 3" xfId="22385" xr:uid="{00000000-0005-0000-0000-00007C780000}"/>
    <cellStyle name="Normal 4 4 10 2 5" xfId="8430" xr:uid="{00000000-0005-0000-0000-00007D780000}"/>
    <cellStyle name="Normal 4 4 10 2 5 2" xfId="39776" xr:uid="{00000000-0005-0000-0000-00007E780000}"/>
    <cellStyle name="Normal 4 4 10 2 5 3" xfId="26366" xr:uid="{00000000-0005-0000-0000-00007F780000}"/>
    <cellStyle name="Normal 4 4 10 2 6" xfId="18964" xr:uid="{00000000-0005-0000-0000-000080780000}"/>
    <cellStyle name="Normal 4 4 10 2 7" xfId="32811" xr:uid="{00000000-0005-0000-0000-000081780000}"/>
    <cellStyle name="Normal 4 4 10 2 8" xfId="14983" xr:uid="{00000000-0005-0000-0000-000082780000}"/>
    <cellStyle name="Normal 4 4 10 3" xfId="1587" xr:uid="{00000000-0005-0000-0000-000083780000}"/>
    <cellStyle name="Normal 4 4 10 3 2" xfId="2584" xr:uid="{00000000-0005-0000-0000-000084780000}"/>
    <cellStyle name="Normal 4 4 10 3 2 2" xfId="7001" xr:uid="{00000000-0005-0000-0000-000085780000}"/>
    <cellStyle name="Normal 4 4 10 3 2 2 2" xfId="13034" xr:uid="{00000000-0005-0000-0000-000086780000}"/>
    <cellStyle name="Normal 4 4 10 3 2 2 2 2" xfId="44319" xr:uid="{00000000-0005-0000-0000-000087780000}"/>
    <cellStyle name="Normal 4 4 10 3 2 2 2 3" xfId="30909" xr:uid="{00000000-0005-0000-0000-000088780000}"/>
    <cellStyle name="Normal 4 4 10 3 2 2 3" xfId="38347" xr:uid="{00000000-0005-0000-0000-000089780000}"/>
    <cellStyle name="Normal 4 4 10 3 2 2 4" xfId="24937" xr:uid="{00000000-0005-0000-0000-00008A780000}"/>
    <cellStyle name="Normal 4 4 10 3 2 3" xfId="9987" xr:uid="{00000000-0005-0000-0000-00008B780000}"/>
    <cellStyle name="Normal 4 4 10 3 2 3 2" xfId="41333" xr:uid="{00000000-0005-0000-0000-00008C780000}"/>
    <cellStyle name="Normal 4 4 10 3 2 3 3" xfId="27923" xr:uid="{00000000-0005-0000-0000-00008D780000}"/>
    <cellStyle name="Normal 4 4 10 3 2 4" xfId="20521" xr:uid="{00000000-0005-0000-0000-00008E780000}"/>
    <cellStyle name="Normal 4 4 10 3 2 5" xfId="35363" xr:uid="{00000000-0005-0000-0000-00008F780000}"/>
    <cellStyle name="Normal 4 4 10 3 2 6" xfId="17535" xr:uid="{00000000-0005-0000-0000-000090780000}"/>
    <cellStyle name="Normal 4 4 10 3 3" xfId="6005" xr:uid="{00000000-0005-0000-0000-000091780000}"/>
    <cellStyle name="Normal 4 4 10 3 3 2" xfId="12038" xr:uid="{00000000-0005-0000-0000-000092780000}"/>
    <cellStyle name="Normal 4 4 10 3 3 2 2" xfId="43323" xr:uid="{00000000-0005-0000-0000-000093780000}"/>
    <cellStyle name="Normal 4 4 10 3 3 2 3" xfId="29913" xr:uid="{00000000-0005-0000-0000-000094780000}"/>
    <cellStyle name="Normal 4 4 10 3 3 3" xfId="23941" xr:uid="{00000000-0005-0000-0000-000095780000}"/>
    <cellStyle name="Normal 4 4 10 3 3 4" xfId="34367" xr:uid="{00000000-0005-0000-0000-000096780000}"/>
    <cellStyle name="Normal 4 4 10 3 3 5" xfId="16539" xr:uid="{00000000-0005-0000-0000-000097780000}"/>
    <cellStyle name="Normal 4 4 10 3 4" xfId="4014" xr:uid="{00000000-0005-0000-0000-000098780000}"/>
    <cellStyle name="Normal 4 4 10 3 4 2" xfId="36793" xr:uid="{00000000-0005-0000-0000-000099780000}"/>
    <cellStyle name="Normal 4 4 10 3 4 3" xfId="21951" xr:uid="{00000000-0005-0000-0000-00009A780000}"/>
    <cellStyle name="Normal 4 4 10 3 5" xfId="8991" xr:uid="{00000000-0005-0000-0000-00009B780000}"/>
    <cellStyle name="Normal 4 4 10 3 5 2" xfId="40337" xr:uid="{00000000-0005-0000-0000-00009C780000}"/>
    <cellStyle name="Normal 4 4 10 3 5 3" xfId="26927" xr:uid="{00000000-0005-0000-0000-00009D780000}"/>
    <cellStyle name="Normal 4 4 10 3 6" xfId="19525" xr:uid="{00000000-0005-0000-0000-00009E780000}"/>
    <cellStyle name="Normal 4 4 10 3 7" xfId="32377" xr:uid="{00000000-0005-0000-0000-00009F780000}"/>
    <cellStyle name="Normal 4 4 10 3 8" xfId="14549" xr:uid="{00000000-0005-0000-0000-0000A0780000}"/>
    <cellStyle name="Normal 4 4 10 4" xfId="2022" xr:uid="{00000000-0005-0000-0000-0000A1780000}"/>
    <cellStyle name="Normal 4 4 10 4 2" xfId="6440" xr:uid="{00000000-0005-0000-0000-0000A2780000}"/>
    <cellStyle name="Normal 4 4 10 4 2 2" xfId="12473" xr:uid="{00000000-0005-0000-0000-0000A3780000}"/>
    <cellStyle name="Normal 4 4 10 4 2 2 2" xfId="43758" xr:uid="{00000000-0005-0000-0000-0000A4780000}"/>
    <cellStyle name="Normal 4 4 10 4 2 2 3" xfId="30348" xr:uid="{00000000-0005-0000-0000-0000A5780000}"/>
    <cellStyle name="Normal 4 4 10 4 2 3" xfId="37786" xr:uid="{00000000-0005-0000-0000-0000A6780000}"/>
    <cellStyle name="Normal 4 4 10 4 2 4" xfId="24376" xr:uid="{00000000-0005-0000-0000-0000A7780000}"/>
    <cellStyle name="Normal 4 4 10 4 3" xfId="9426" xr:uid="{00000000-0005-0000-0000-0000A8780000}"/>
    <cellStyle name="Normal 4 4 10 4 3 2" xfId="40772" xr:uid="{00000000-0005-0000-0000-0000A9780000}"/>
    <cellStyle name="Normal 4 4 10 4 3 3" xfId="27362" xr:uid="{00000000-0005-0000-0000-0000AA780000}"/>
    <cellStyle name="Normal 4 4 10 4 4" xfId="19960" xr:uid="{00000000-0005-0000-0000-0000AB780000}"/>
    <cellStyle name="Normal 4 4 10 4 5" xfId="34802" xr:uid="{00000000-0005-0000-0000-0000AC780000}"/>
    <cellStyle name="Normal 4 4 10 4 6" xfId="16974" xr:uid="{00000000-0005-0000-0000-0000AD780000}"/>
    <cellStyle name="Normal 4 4 10 5" xfId="5009" xr:uid="{00000000-0005-0000-0000-0000AE780000}"/>
    <cellStyle name="Normal 4 4 10 5 2" xfId="11044" xr:uid="{00000000-0005-0000-0000-0000AF780000}"/>
    <cellStyle name="Normal 4 4 10 5 2 2" xfId="42329" xr:uid="{00000000-0005-0000-0000-0000B0780000}"/>
    <cellStyle name="Normal 4 4 10 5 2 3" xfId="28919" xr:uid="{00000000-0005-0000-0000-0000B1780000}"/>
    <cellStyle name="Normal 4 4 10 5 3" xfId="22946" xr:uid="{00000000-0005-0000-0000-0000B2780000}"/>
    <cellStyle name="Normal 4 4 10 5 4" xfId="33372" xr:uid="{00000000-0005-0000-0000-0000B3780000}"/>
    <cellStyle name="Normal 4 4 10 5 5" xfId="15544" xr:uid="{00000000-0005-0000-0000-0000B4780000}"/>
    <cellStyle name="Normal 4 4 10 6" xfId="3453" xr:uid="{00000000-0005-0000-0000-0000B5780000}"/>
    <cellStyle name="Normal 4 4 10 6 2" xfId="36232" xr:uid="{00000000-0005-0000-0000-0000B6780000}"/>
    <cellStyle name="Normal 4 4 10 6 3" xfId="21390" xr:uid="{00000000-0005-0000-0000-0000B7780000}"/>
    <cellStyle name="Normal 4 4 10 7" xfId="7996" xr:uid="{00000000-0005-0000-0000-0000B8780000}"/>
    <cellStyle name="Normal 4 4 10 7 2" xfId="39342" xr:uid="{00000000-0005-0000-0000-0000B9780000}"/>
    <cellStyle name="Normal 4 4 10 7 3" xfId="25932" xr:uid="{00000000-0005-0000-0000-0000BA780000}"/>
    <cellStyle name="Normal 4 4 10 8" xfId="18530" xr:uid="{00000000-0005-0000-0000-0000BB780000}"/>
    <cellStyle name="Normal 4 4 10 9" xfId="31816" xr:uid="{00000000-0005-0000-0000-0000BC780000}"/>
    <cellStyle name="Normal 4 4 11" xfId="226" xr:uid="{00000000-0005-0000-0000-0000BD780000}"/>
    <cellStyle name="Normal 4 4 11 2" xfId="1281" xr:uid="{00000000-0005-0000-0000-0000BE780000}"/>
    <cellStyle name="Normal 4 4 11 2 2" xfId="5699" xr:uid="{00000000-0005-0000-0000-0000BF780000}"/>
    <cellStyle name="Normal 4 4 11 2 2 2" xfId="11732" xr:uid="{00000000-0005-0000-0000-0000C0780000}"/>
    <cellStyle name="Normal 4 4 11 2 2 2 2" xfId="43017" xr:uid="{00000000-0005-0000-0000-0000C1780000}"/>
    <cellStyle name="Normal 4 4 11 2 2 2 3" xfId="29607" xr:uid="{00000000-0005-0000-0000-0000C2780000}"/>
    <cellStyle name="Normal 4 4 11 2 2 3" xfId="37356" xr:uid="{00000000-0005-0000-0000-0000C3780000}"/>
    <cellStyle name="Normal 4 4 11 2 2 4" xfId="23635" xr:uid="{00000000-0005-0000-0000-0000C4780000}"/>
    <cellStyle name="Normal 4 4 11 2 3" xfId="8685" xr:uid="{00000000-0005-0000-0000-0000C5780000}"/>
    <cellStyle name="Normal 4 4 11 2 3 2" xfId="40031" xr:uid="{00000000-0005-0000-0000-0000C6780000}"/>
    <cellStyle name="Normal 4 4 11 2 3 3" xfId="26621" xr:uid="{00000000-0005-0000-0000-0000C7780000}"/>
    <cellStyle name="Normal 4 4 11 2 4" xfId="19219" xr:uid="{00000000-0005-0000-0000-0000C8780000}"/>
    <cellStyle name="Normal 4 4 11 2 5" xfId="34061" xr:uid="{00000000-0005-0000-0000-0000C9780000}"/>
    <cellStyle name="Normal 4 4 11 2 6" xfId="16233" xr:uid="{00000000-0005-0000-0000-0000CA780000}"/>
    <cellStyle name="Normal 4 4 11 3" xfId="2278" xr:uid="{00000000-0005-0000-0000-0000CB780000}"/>
    <cellStyle name="Normal 4 4 11 3 2" xfId="6695" xr:uid="{00000000-0005-0000-0000-0000CC780000}"/>
    <cellStyle name="Normal 4 4 11 3 2 2" xfId="12728" xr:uid="{00000000-0005-0000-0000-0000CD780000}"/>
    <cellStyle name="Normal 4 4 11 3 2 2 2" xfId="44013" xr:uid="{00000000-0005-0000-0000-0000CE780000}"/>
    <cellStyle name="Normal 4 4 11 3 2 2 3" xfId="30603" xr:uid="{00000000-0005-0000-0000-0000CF780000}"/>
    <cellStyle name="Normal 4 4 11 3 2 3" xfId="38041" xr:uid="{00000000-0005-0000-0000-0000D0780000}"/>
    <cellStyle name="Normal 4 4 11 3 2 4" xfId="24631" xr:uid="{00000000-0005-0000-0000-0000D1780000}"/>
    <cellStyle name="Normal 4 4 11 3 3" xfId="9681" xr:uid="{00000000-0005-0000-0000-0000D2780000}"/>
    <cellStyle name="Normal 4 4 11 3 3 2" xfId="41027" xr:uid="{00000000-0005-0000-0000-0000D3780000}"/>
    <cellStyle name="Normal 4 4 11 3 3 3" xfId="27617" xr:uid="{00000000-0005-0000-0000-0000D4780000}"/>
    <cellStyle name="Normal 4 4 11 3 4" xfId="20215" xr:uid="{00000000-0005-0000-0000-0000D5780000}"/>
    <cellStyle name="Normal 4 4 11 3 5" xfId="35057" xr:uid="{00000000-0005-0000-0000-0000D6780000}"/>
    <cellStyle name="Normal 4 4 11 3 6" xfId="17229" xr:uid="{00000000-0005-0000-0000-0000D7780000}"/>
    <cellStyle name="Normal 4 4 11 4" xfId="4703" xr:uid="{00000000-0005-0000-0000-0000D8780000}"/>
    <cellStyle name="Normal 4 4 11 4 2" xfId="10737" xr:uid="{00000000-0005-0000-0000-0000D9780000}"/>
    <cellStyle name="Normal 4 4 11 4 2 2" xfId="42024" xr:uid="{00000000-0005-0000-0000-0000DA780000}"/>
    <cellStyle name="Normal 4 4 11 4 2 3" xfId="28614" xr:uid="{00000000-0005-0000-0000-0000DB780000}"/>
    <cellStyle name="Normal 4 4 11 4 3" xfId="22640" xr:uid="{00000000-0005-0000-0000-0000DC780000}"/>
    <cellStyle name="Normal 4 4 11 4 4" xfId="33066" xr:uid="{00000000-0005-0000-0000-0000DD780000}"/>
    <cellStyle name="Normal 4 4 11 4 5" xfId="15238" xr:uid="{00000000-0005-0000-0000-0000DE780000}"/>
    <cellStyle name="Normal 4 4 11 5" xfId="3708" xr:uid="{00000000-0005-0000-0000-0000DF780000}"/>
    <cellStyle name="Normal 4 4 11 5 2" xfId="36487" xr:uid="{00000000-0005-0000-0000-0000E0780000}"/>
    <cellStyle name="Normal 4 4 11 5 3" xfId="21645" xr:uid="{00000000-0005-0000-0000-0000E1780000}"/>
    <cellStyle name="Normal 4 4 11 6" xfId="7690" xr:uid="{00000000-0005-0000-0000-0000E2780000}"/>
    <cellStyle name="Normal 4 4 11 6 2" xfId="39036" xr:uid="{00000000-0005-0000-0000-0000E3780000}"/>
    <cellStyle name="Normal 4 4 11 6 3" xfId="25626" xr:uid="{00000000-0005-0000-0000-0000E4780000}"/>
    <cellStyle name="Normal 4 4 11 7" xfId="18224" xr:uid="{00000000-0005-0000-0000-0000E5780000}"/>
    <cellStyle name="Normal 4 4 11 8" xfId="32071" xr:uid="{00000000-0005-0000-0000-0000E6780000}"/>
    <cellStyle name="Normal 4 4 11 9" xfId="14243" xr:uid="{00000000-0005-0000-0000-0000E7780000}"/>
    <cellStyle name="Normal 4 4 12" xfId="676" xr:uid="{00000000-0005-0000-0000-0000E8780000}"/>
    <cellStyle name="Normal 4 4 12 2" xfId="2712" xr:uid="{00000000-0005-0000-0000-0000E9780000}"/>
    <cellStyle name="Normal 4 4 12 2 2" xfId="7129" xr:uid="{00000000-0005-0000-0000-0000EA780000}"/>
    <cellStyle name="Normal 4 4 12 2 2 2" xfId="13162" xr:uid="{00000000-0005-0000-0000-0000EB780000}"/>
    <cellStyle name="Normal 4 4 12 2 2 2 2" xfId="44447" xr:uid="{00000000-0005-0000-0000-0000EC780000}"/>
    <cellStyle name="Normal 4 4 12 2 2 2 3" xfId="31037" xr:uid="{00000000-0005-0000-0000-0000ED780000}"/>
    <cellStyle name="Normal 4 4 12 2 2 3" xfId="38475" xr:uid="{00000000-0005-0000-0000-0000EE780000}"/>
    <cellStyle name="Normal 4 4 12 2 2 4" xfId="25065" xr:uid="{00000000-0005-0000-0000-0000EF780000}"/>
    <cellStyle name="Normal 4 4 12 2 3" xfId="10115" xr:uid="{00000000-0005-0000-0000-0000F0780000}"/>
    <cellStyle name="Normal 4 4 12 2 3 2" xfId="41461" xr:uid="{00000000-0005-0000-0000-0000F1780000}"/>
    <cellStyle name="Normal 4 4 12 2 3 3" xfId="28051" xr:uid="{00000000-0005-0000-0000-0000F2780000}"/>
    <cellStyle name="Normal 4 4 12 2 4" xfId="20649" xr:uid="{00000000-0005-0000-0000-0000F3780000}"/>
    <cellStyle name="Normal 4 4 12 2 5" xfId="35491" xr:uid="{00000000-0005-0000-0000-0000F4780000}"/>
    <cellStyle name="Normal 4 4 12 2 6" xfId="17663" xr:uid="{00000000-0005-0000-0000-0000F5780000}"/>
    <cellStyle name="Normal 4 4 12 3" xfId="5137" xr:uid="{00000000-0005-0000-0000-0000F6780000}"/>
    <cellStyle name="Normal 4 4 12 3 2" xfId="11172" xr:uid="{00000000-0005-0000-0000-0000F7780000}"/>
    <cellStyle name="Normal 4 4 12 3 2 2" xfId="42457" xr:uid="{00000000-0005-0000-0000-0000F8780000}"/>
    <cellStyle name="Normal 4 4 12 3 2 3" xfId="29047" xr:uid="{00000000-0005-0000-0000-0000F9780000}"/>
    <cellStyle name="Normal 4 4 12 3 3" xfId="23074" xr:uid="{00000000-0005-0000-0000-0000FA780000}"/>
    <cellStyle name="Normal 4 4 12 3 4" xfId="33500" xr:uid="{00000000-0005-0000-0000-0000FB780000}"/>
    <cellStyle name="Normal 4 4 12 3 5" xfId="15672" xr:uid="{00000000-0005-0000-0000-0000FC780000}"/>
    <cellStyle name="Normal 4 4 12 4" xfId="4142" xr:uid="{00000000-0005-0000-0000-0000FD780000}"/>
    <cellStyle name="Normal 4 4 12 4 2" xfId="36921" xr:uid="{00000000-0005-0000-0000-0000FE780000}"/>
    <cellStyle name="Normal 4 4 12 4 3" xfId="22079" xr:uid="{00000000-0005-0000-0000-0000FF780000}"/>
    <cellStyle name="Normal 4 4 12 5" xfId="8124" xr:uid="{00000000-0005-0000-0000-000000790000}"/>
    <cellStyle name="Normal 4 4 12 5 2" xfId="39470" xr:uid="{00000000-0005-0000-0000-000001790000}"/>
    <cellStyle name="Normal 4 4 12 5 3" xfId="26060" xr:uid="{00000000-0005-0000-0000-000002790000}"/>
    <cellStyle name="Normal 4 4 12 6" xfId="18658" xr:uid="{00000000-0005-0000-0000-000003790000}"/>
    <cellStyle name="Normal 4 4 12 7" xfId="32505" xr:uid="{00000000-0005-0000-0000-000004790000}"/>
    <cellStyle name="Normal 4 4 12 8" xfId="14677" xr:uid="{00000000-0005-0000-0000-000005790000}"/>
    <cellStyle name="Normal 4 4 13" xfId="1153" xr:uid="{00000000-0005-0000-0000-000006790000}"/>
    <cellStyle name="Normal 4 4 13 2" xfId="2150" xr:uid="{00000000-0005-0000-0000-000007790000}"/>
    <cellStyle name="Normal 4 4 13 2 2" xfId="6567" xr:uid="{00000000-0005-0000-0000-000008790000}"/>
    <cellStyle name="Normal 4 4 13 2 2 2" xfId="12600" xr:uid="{00000000-0005-0000-0000-000009790000}"/>
    <cellStyle name="Normal 4 4 13 2 2 2 2" xfId="43885" xr:uid="{00000000-0005-0000-0000-00000A790000}"/>
    <cellStyle name="Normal 4 4 13 2 2 2 3" xfId="30475" xr:uid="{00000000-0005-0000-0000-00000B790000}"/>
    <cellStyle name="Normal 4 4 13 2 2 3" xfId="37913" xr:uid="{00000000-0005-0000-0000-00000C790000}"/>
    <cellStyle name="Normal 4 4 13 2 2 4" xfId="24503" xr:uid="{00000000-0005-0000-0000-00000D790000}"/>
    <cellStyle name="Normal 4 4 13 2 3" xfId="9553" xr:uid="{00000000-0005-0000-0000-00000E790000}"/>
    <cellStyle name="Normal 4 4 13 2 3 2" xfId="40899" xr:uid="{00000000-0005-0000-0000-00000F790000}"/>
    <cellStyle name="Normal 4 4 13 2 3 3" xfId="27489" xr:uid="{00000000-0005-0000-0000-000010790000}"/>
    <cellStyle name="Normal 4 4 13 2 4" xfId="20087" xr:uid="{00000000-0005-0000-0000-000011790000}"/>
    <cellStyle name="Normal 4 4 13 2 5" xfId="34929" xr:uid="{00000000-0005-0000-0000-000012790000}"/>
    <cellStyle name="Normal 4 4 13 2 6" xfId="17101" xr:uid="{00000000-0005-0000-0000-000013790000}"/>
    <cellStyle name="Normal 4 4 13 3" xfId="5571" xr:uid="{00000000-0005-0000-0000-000014790000}"/>
    <cellStyle name="Normal 4 4 13 3 2" xfId="11604" xr:uid="{00000000-0005-0000-0000-000015790000}"/>
    <cellStyle name="Normal 4 4 13 3 2 2" xfId="42889" xr:uid="{00000000-0005-0000-0000-000016790000}"/>
    <cellStyle name="Normal 4 4 13 3 2 3" xfId="29479" xr:uid="{00000000-0005-0000-0000-000017790000}"/>
    <cellStyle name="Normal 4 4 13 3 3" xfId="23507" xr:uid="{00000000-0005-0000-0000-000018790000}"/>
    <cellStyle name="Normal 4 4 13 3 4" xfId="33933" xr:uid="{00000000-0005-0000-0000-000019790000}"/>
    <cellStyle name="Normal 4 4 13 3 5" xfId="16105" xr:uid="{00000000-0005-0000-0000-00001A790000}"/>
    <cellStyle name="Normal 4 4 13 4" xfId="3580" xr:uid="{00000000-0005-0000-0000-00001B790000}"/>
    <cellStyle name="Normal 4 4 13 4 2" xfId="36359" xr:uid="{00000000-0005-0000-0000-00001C790000}"/>
    <cellStyle name="Normal 4 4 13 4 3" xfId="21517" xr:uid="{00000000-0005-0000-0000-00001D790000}"/>
    <cellStyle name="Normal 4 4 13 5" xfId="8557" xr:uid="{00000000-0005-0000-0000-00001E790000}"/>
    <cellStyle name="Normal 4 4 13 5 2" xfId="39903" xr:uid="{00000000-0005-0000-0000-00001F790000}"/>
    <cellStyle name="Normal 4 4 13 5 3" xfId="26493" xr:uid="{00000000-0005-0000-0000-000020790000}"/>
    <cellStyle name="Normal 4 4 13 6" xfId="19091" xr:uid="{00000000-0005-0000-0000-000021790000}"/>
    <cellStyle name="Normal 4 4 13 7" xfId="31943" xr:uid="{00000000-0005-0000-0000-000022790000}"/>
    <cellStyle name="Normal 4 4 13 8" xfId="14115" xr:uid="{00000000-0005-0000-0000-000023790000}"/>
    <cellStyle name="Normal 4 4 14" xfId="1716" xr:uid="{00000000-0005-0000-0000-000024790000}"/>
    <cellStyle name="Normal 4 4 14 2" xfId="6134" xr:uid="{00000000-0005-0000-0000-000025790000}"/>
    <cellStyle name="Normal 4 4 14 2 2" xfId="12167" xr:uid="{00000000-0005-0000-0000-000026790000}"/>
    <cellStyle name="Normal 4 4 14 2 2 2" xfId="43452" xr:uid="{00000000-0005-0000-0000-000027790000}"/>
    <cellStyle name="Normal 4 4 14 2 2 3" xfId="30042" xr:uid="{00000000-0005-0000-0000-000028790000}"/>
    <cellStyle name="Normal 4 4 14 2 3" xfId="37480" xr:uid="{00000000-0005-0000-0000-000029790000}"/>
    <cellStyle name="Normal 4 4 14 2 4" xfId="24070" xr:uid="{00000000-0005-0000-0000-00002A790000}"/>
    <cellStyle name="Normal 4 4 14 3" xfId="9120" xr:uid="{00000000-0005-0000-0000-00002B790000}"/>
    <cellStyle name="Normal 4 4 14 3 2" xfId="40466" xr:uid="{00000000-0005-0000-0000-00002C790000}"/>
    <cellStyle name="Normal 4 4 14 3 3" xfId="27056" xr:uid="{00000000-0005-0000-0000-00002D790000}"/>
    <cellStyle name="Normal 4 4 14 4" xfId="19654" xr:uid="{00000000-0005-0000-0000-00002E790000}"/>
    <cellStyle name="Normal 4 4 14 5" xfId="34496" xr:uid="{00000000-0005-0000-0000-00002F790000}"/>
    <cellStyle name="Normal 4 4 14 6" xfId="16668" xr:uid="{00000000-0005-0000-0000-000030790000}"/>
    <cellStyle name="Normal 4 4 15" xfId="4575" xr:uid="{00000000-0005-0000-0000-000031790000}"/>
    <cellStyle name="Normal 4 4 15 2" xfId="10609" xr:uid="{00000000-0005-0000-0000-000032790000}"/>
    <cellStyle name="Normal 4 4 15 2 2" xfId="41896" xr:uid="{00000000-0005-0000-0000-000033790000}"/>
    <cellStyle name="Normal 4 4 15 2 3" xfId="28486" xr:uid="{00000000-0005-0000-0000-000034790000}"/>
    <cellStyle name="Normal 4 4 15 3" xfId="22512" xr:uid="{00000000-0005-0000-0000-000035790000}"/>
    <cellStyle name="Normal 4 4 15 4" xfId="32938" xr:uid="{00000000-0005-0000-0000-000036790000}"/>
    <cellStyle name="Normal 4 4 15 5" xfId="15110" xr:uid="{00000000-0005-0000-0000-000037790000}"/>
    <cellStyle name="Normal 4 4 16" xfId="3147" xr:uid="{00000000-0005-0000-0000-000038790000}"/>
    <cellStyle name="Normal 4 4 16 2" xfId="10553" xr:uid="{00000000-0005-0000-0000-000039790000}"/>
    <cellStyle name="Normal 4 4 16 3" xfId="35926" xr:uid="{00000000-0005-0000-0000-00003A790000}"/>
    <cellStyle name="Normal 4 4 16 4" xfId="21084" xr:uid="{00000000-0005-0000-0000-00003B790000}"/>
    <cellStyle name="Normal 4 4 17" xfId="7562" xr:uid="{00000000-0005-0000-0000-00003C790000}"/>
    <cellStyle name="Normal 4 4 17 2" xfId="38908" xr:uid="{00000000-0005-0000-0000-00003D790000}"/>
    <cellStyle name="Normal 4 4 17 3" xfId="25498" xr:uid="{00000000-0005-0000-0000-00003E790000}"/>
    <cellStyle name="Normal 4 4 18" xfId="18096" xr:uid="{00000000-0005-0000-0000-00003F790000}"/>
    <cellStyle name="Normal 4 4 19" xfId="31510" xr:uid="{00000000-0005-0000-0000-000040790000}"/>
    <cellStyle name="Normal 4 4 2" xfId="110" xr:uid="{00000000-0005-0000-0000-000041790000}"/>
    <cellStyle name="Normal 4 4 2 10" xfId="680" xr:uid="{00000000-0005-0000-0000-000042790000}"/>
    <cellStyle name="Normal 4 4 2 10 2" xfId="2716" xr:uid="{00000000-0005-0000-0000-000043790000}"/>
    <cellStyle name="Normal 4 4 2 10 2 2" xfId="7133" xr:uid="{00000000-0005-0000-0000-000044790000}"/>
    <cellStyle name="Normal 4 4 2 10 2 2 2" xfId="13166" xr:uid="{00000000-0005-0000-0000-000045790000}"/>
    <cellStyle name="Normal 4 4 2 10 2 2 2 2" xfId="44451" xr:uid="{00000000-0005-0000-0000-000046790000}"/>
    <cellStyle name="Normal 4 4 2 10 2 2 2 3" xfId="31041" xr:uid="{00000000-0005-0000-0000-000047790000}"/>
    <cellStyle name="Normal 4 4 2 10 2 2 3" xfId="38479" xr:uid="{00000000-0005-0000-0000-000048790000}"/>
    <cellStyle name="Normal 4 4 2 10 2 2 4" xfId="25069" xr:uid="{00000000-0005-0000-0000-000049790000}"/>
    <cellStyle name="Normal 4 4 2 10 2 3" xfId="10119" xr:uid="{00000000-0005-0000-0000-00004A790000}"/>
    <cellStyle name="Normal 4 4 2 10 2 3 2" xfId="41465" xr:uid="{00000000-0005-0000-0000-00004B790000}"/>
    <cellStyle name="Normal 4 4 2 10 2 3 3" xfId="28055" xr:uid="{00000000-0005-0000-0000-00004C790000}"/>
    <cellStyle name="Normal 4 4 2 10 2 4" xfId="20653" xr:uid="{00000000-0005-0000-0000-00004D790000}"/>
    <cellStyle name="Normal 4 4 2 10 2 5" xfId="35495" xr:uid="{00000000-0005-0000-0000-00004E790000}"/>
    <cellStyle name="Normal 4 4 2 10 2 6" xfId="17667" xr:uid="{00000000-0005-0000-0000-00004F790000}"/>
    <cellStyle name="Normal 4 4 2 10 3" xfId="5141" xr:uid="{00000000-0005-0000-0000-000050790000}"/>
    <cellStyle name="Normal 4 4 2 10 3 2" xfId="11176" xr:uid="{00000000-0005-0000-0000-000051790000}"/>
    <cellStyle name="Normal 4 4 2 10 3 2 2" xfId="42461" xr:uid="{00000000-0005-0000-0000-000052790000}"/>
    <cellStyle name="Normal 4 4 2 10 3 2 3" xfId="29051" xr:uid="{00000000-0005-0000-0000-000053790000}"/>
    <cellStyle name="Normal 4 4 2 10 3 3" xfId="23078" xr:uid="{00000000-0005-0000-0000-000054790000}"/>
    <cellStyle name="Normal 4 4 2 10 3 4" xfId="33504" xr:uid="{00000000-0005-0000-0000-000055790000}"/>
    <cellStyle name="Normal 4 4 2 10 3 5" xfId="15676" xr:uid="{00000000-0005-0000-0000-000056790000}"/>
    <cellStyle name="Normal 4 4 2 10 4" xfId="4146" xr:uid="{00000000-0005-0000-0000-000057790000}"/>
    <cellStyle name="Normal 4 4 2 10 4 2" xfId="36925" xr:uid="{00000000-0005-0000-0000-000058790000}"/>
    <cellStyle name="Normal 4 4 2 10 4 3" xfId="22083" xr:uid="{00000000-0005-0000-0000-000059790000}"/>
    <cellStyle name="Normal 4 4 2 10 5" xfId="8128" xr:uid="{00000000-0005-0000-0000-00005A790000}"/>
    <cellStyle name="Normal 4 4 2 10 5 2" xfId="39474" xr:uid="{00000000-0005-0000-0000-00005B790000}"/>
    <cellStyle name="Normal 4 4 2 10 5 3" xfId="26064" xr:uid="{00000000-0005-0000-0000-00005C790000}"/>
    <cellStyle name="Normal 4 4 2 10 6" xfId="18662" xr:uid="{00000000-0005-0000-0000-00005D790000}"/>
    <cellStyle name="Normal 4 4 2 10 7" xfId="32509" xr:uid="{00000000-0005-0000-0000-00005E790000}"/>
    <cellStyle name="Normal 4 4 2 10 8" xfId="14681" xr:uid="{00000000-0005-0000-0000-00005F790000}"/>
    <cellStyle name="Normal 4 4 2 11" xfId="1165" xr:uid="{00000000-0005-0000-0000-000060790000}"/>
    <cellStyle name="Normal 4 4 2 11 2" xfId="2162" xr:uid="{00000000-0005-0000-0000-000061790000}"/>
    <cellStyle name="Normal 4 4 2 11 2 2" xfId="6579" xr:uid="{00000000-0005-0000-0000-000062790000}"/>
    <cellStyle name="Normal 4 4 2 11 2 2 2" xfId="12612" xr:uid="{00000000-0005-0000-0000-000063790000}"/>
    <cellStyle name="Normal 4 4 2 11 2 2 2 2" xfId="43897" xr:uid="{00000000-0005-0000-0000-000064790000}"/>
    <cellStyle name="Normal 4 4 2 11 2 2 2 3" xfId="30487" xr:uid="{00000000-0005-0000-0000-000065790000}"/>
    <cellStyle name="Normal 4 4 2 11 2 2 3" xfId="37925" xr:uid="{00000000-0005-0000-0000-000066790000}"/>
    <cellStyle name="Normal 4 4 2 11 2 2 4" xfId="24515" xr:uid="{00000000-0005-0000-0000-000067790000}"/>
    <cellStyle name="Normal 4 4 2 11 2 3" xfId="9565" xr:uid="{00000000-0005-0000-0000-000068790000}"/>
    <cellStyle name="Normal 4 4 2 11 2 3 2" xfId="40911" xr:uid="{00000000-0005-0000-0000-000069790000}"/>
    <cellStyle name="Normal 4 4 2 11 2 3 3" xfId="27501" xr:uid="{00000000-0005-0000-0000-00006A790000}"/>
    <cellStyle name="Normal 4 4 2 11 2 4" xfId="20099" xr:uid="{00000000-0005-0000-0000-00006B790000}"/>
    <cellStyle name="Normal 4 4 2 11 2 5" xfId="34941" xr:uid="{00000000-0005-0000-0000-00006C790000}"/>
    <cellStyle name="Normal 4 4 2 11 2 6" xfId="17113" xr:uid="{00000000-0005-0000-0000-00006D790000}"/>
    <cellStyle name="Normal 4 4 2 11 3" xfId="5583" xr:uid="{00000000-0005-0000-0000-00006E790000}"/>
    <cellStyle name="Normal 4 4 2 11 3 2" xfId="11616" xr:uid="{00000000-0005-0000-0000-00006F790000}"/>
    <cellStyle name="Normal 4 4 2 11 3 2 2" xfId="42901" xr:uid="{00000000-0005-0000-0000-000070790000}"/>
    <cellStyle name="Normal 4 4 2 11 3 2 3" xfId="29491" xr:uid="{00000000-0005-0000-0000-000071790000}"/>
    <cellStyle name="Normal 4 4 2 11 3 3" xfId="23519" xr:uid="{00000000-0005-0000-0000-000072790000}"/>
    <cellStyle name="Normal 4 4 2 11 3 4" xfId="33945" xr:uid="{00000000-0005-0000-0000-000073790000}"/>
    <cellStyle name="Normal 4 4 2 11 3 5" xfId="16117" xr:uid="{00000000-0005-0000-0000-000074790000}"/>
    <cellStyle name="Normal 4 4 2 11 4" xfId="3592" xr:uid="{00000000-0005-0000-0000-000075790000}"/>
    <cellStyle name="Normal 4 4 2 11 4 2" xfId="36371" xr:uid="{00000000-0005-0000-0000-000076790000}"/>
    <cellStyle name="Normal 4 4 2 11 4 3" xfId="21529" xr:uid="{00000000-0005-0000-0000-000077790000}"/>
    <cellStyle name="Normal 4 4 2 11 5" xfId="8569" xr:uid="{00000000-0005-0000-0000-000078790000}"/>
    <cellStyle name="Normal 4 4 2 11 5 2" xfId="39915" xr:uid="{00000000-0005-0000-0000-000079790000}"/>
    <cellStyle name="Normal 4 4 2 11 5 3" xfId="26505" xr:uid="{00000000-0005-0000-0000-00007A790000}"/>
    <cellStyle name="Normal 4 4 2 11 6" xfId="19103" xr:uid="{00000000-0005-0000-0000-00007B790000}"/>
    <cellStyle name="Normal 4 4 2 11 7" xfId="31955" xr:uid="{00000000-0005-0000-0000-00007C790000}"/>
    <cellStyle name="Normal 4 4 2 11 8" xfId="14127" xr:uid="{00000000-0005-0000-0000-00007D790000}"/>
    <cellStyle name="Normal 4 4 2 12" xfId="1720" xr:uid="{00000000-0005-0000-0000-00007E790000}"/>
    <cellStyle name="Normal 4 4 2 12 2" xfId="6138" xr:uid="{00000000-0005-0000-0000-00007F790000}"/>
    <cellStyle name="Normal 4 4 2 12 2 2" xfId="12171" xr:uid="{00000000-0005-0000-0000-000080790000}"/>
    <cellStyle name="Normal 4 4 2 12 2 2 2" xfId="43456" xr:uid="{00000000-0005-0000-0000-000081790000}"/>
    <cellStyle name="Normal 4 4 2 12 2 2 3" xfId="30046" xr:uid="{00000000-0005-0000-0000-000082790000}"/>
    <cellStyle name="Normal 4 4 2 12 2 3" xfId="37484" xr:uid="{00000000-0005-0000-0000-000083790000}"/>
    <cellStyle name="Normal 4 4 2 12 2 4" xfId="24074" xr:uid="{00000000-0005-0000-0000-000084790000}"/>
    <cellStyle name="Normal 4 4 2 12 3" xfId="9124" xr:uid="{00000000-0005-0000-0000-000085790000}"/>
    <cellStyle name="Normal 4 4 2 12 3 2" xfId="40470" xr:uid="{00000000-0005-0000-0000-000086790000}"/>
    <cellStyle name="Normal 4 4 2 12 3 3" xfId="27060" xr:uid="{00000000-0005-0000-0000-000087790000}"/>
    <cellStyle name="Normal 4 4 2 12 4" xfId="19658" xr:uid="{00000000-0005-0000-0000-000088790000}"/>
    <cellStyle name="Normal 4 4 2 12 5" xfId="34500" xr:uid="{00000000-0005-0000-0000-000089790000}"/>
    <cellStyle name="Normal 4 4 2 12 6" xfId="16672" xr:uid="{00000000-0005-0000-0000-00008A790000}"/>
    <cellStyle name="Normal 4 4 2 13" xfId="4587" xr:uid="{00000000-0005-0000-0000-00008B790000}"/>
    <cellStyle name="Normal 4 4 2 13 2" xfId="10621" xr:uid="{00000000-0005-0000-0000-00008C790000}"/>
    <cellStyle name="Normal 4 4 2 13 2 2" xfId="41908" xr:uid="{00000000-0005-0000-0000-00008D790000}"/>
    <cellStyle name="Normal 4 4 2 13 2 3" xfId="28498" xr:uid="{00000000-0005-0000-0000-00008E790000}"/>
    <cellStyle name="Normal 4 4 2 13 3" xfId="22524" xr:uid="{00000000-0005-0000-0000-00008F790000}"/>
    <cellStyle name="Normal 4 4 2 13 4" xfId="32950" xr:uid="{00000000-0005-0000-0000-000090790000}"/>
    <cellStyle name="Normal 4 4 2 13 5" xfId="15122" xr:uid="{00000000-0005-0000-0000-000091790000}"/>
    <cellStyle name="Normal 4 4 2 14" xfId="3151" xr:uid="{00000000-0005-0000-0000-000092790000}"/>
    <cellStyle name="Normal 4 4 2 14 2" xfId="35930" xr:uid="{00000000-0005-0000-0000-000093790000}"/>
    <cellStyle name="Normal 4 4 2 14 3" xfId="21088" xr:uid="{00000000-0005-0000-0000-000094790000}"/>
    <cellStyle name="Normal 4 4 2 15" xfId="7574" xr:uid="{00000000-0005-0000-0000-000095790000}"/>
    <cellStyle name="Normal 4 4 2 15 2" xfId="38920" xr:uid="{00000000-0005-0000-0000-000096790000}"/>
    <cellStyle name="Normal 4 4 2 15 3" xfId="25510" xr:uid="{00000000-0005-0000-0000-000097790000}"/>
    <cellStyle name="Normal 4 4 2 16" xfId="18108" xr:uid="{00000000-0005-0000-0000-000098790000}"/>
    <cellStyle name="Normal 4 4 2 17" xfId="31514" xr:uid="{00000000-0005-0000-0000-000099790000}"/>
    <cellStyle name="Normal 4 4 2 18" xfId="13686" xr:uid="{00000000-0005-0000-0000-00009A790000}"/>
    <cellStyle name="Normal 4 4 2 2" xfId="146" xr:uid="{00000000-0005-0000-0000-00009B790000}"/>
    <cellStyle name="Normal 4 4 2 2 10" xfId="3169" xr:uid="{00000000-0005-0000-0000-00009C790000}"/>
    <cellStyle name="Normal 4 4 2 2 10 2" xfId="35948" xr:uid="{00000000-0005-0000-0000-00009D790000}"/>
    <cellStyle name="Normal 4 4 2 2 10 3" xfId="21106" xr:uid="{00000000-0005-0000-0000-00009E790000}"/>
    <cellStyle name="Normal 4 4 2 2 11" xfId="7610" xr:uid="{00000000-0005-0000-0000-00009F790000}"/>
    <cellStyle name="Normal 4 4 2 2 11 2" xfId="38956" xr:uid="{00000000-0005-0000-0000-0000A0790000}"/>
    <cellStyle name="Normal 4 4 2 2 11 3" xfId="25546" xr:uid="{00000000-0005-0000-0000-0000A1790000}"/>
    <cellStyle name="Normal 4 4 2 2 12" xfId="18144" xr:uid="{00000000-0005-0000-0000-0000A2790000}"/>
    <cellStyle name="Normal 4 4 2 2 13" xfId="31532" xr:uid="{00000000-0005-0000-0000-0000A3790000}"/>
    <cellStyle name="Normal 4 4 2 2 14" xfId="13704" xr:uid="{00000000-0005-0000-0000-0000A4790000}"/>
    <cellStyle name="Normal 4 4 2 2 2" xfId="368" xr:uid="{00000000-0005-0000-0000-0000A5790000}"/>
    <cellStyle name="Normal 4 4 2 2 2 10" xfId="13808" xr:uid="{00000000-0005-0000-0000-0000A6790000}"/>
    <cellStyle name="Normal 4 4 2 2 2 2" xfId="802" xr:uid="{00000000-0005-0000-0000-0000A7790000}"/>
    <cellStyle name="Normal 4 4 2 2 2 2 2" xfId="2838" xr:uid="{00000000-0005-0000-0000-0000A8790000}"/>
    <cellStyle name="Normal 4 4 2 2 2 2 2 2" xfId="7255" xr:uid="{00000000-0005-0000-0000-0000A9790000}"/>
    <cellStyle name="Normal 4 4 2 2 2 2 2 2 2" xfId="13288" xr:uid="{00000000-0005-0000-0000-0000AA790000}"/>
    <cellStyle name="Normal 4 4 2 2 2 2 2 2 2 2" xfId="44573" xr:uid="{00000000-0005-0000-0000-0000AB790000}"/>
    <cellStyle name="Normal 4 4 2 2 2 2 2 2 2 3" xfId="31163" xr:uid="{00000000-0005-0000-0000-0000AC790000}"/>
    <cellStyle name="Normal 4 4 2 2 2 2 2 2 3" xfId="38601" xr:uid="{00000000-0005-0000-0000-0000AD790000}"/>
    <cellStyle name="Normal 4 4 2 2 2 2 2 2 4" xfId="25191" xr:uid="{00000000-0005-0000-0000-0000AE790000}"/>
    <cellStyle name="Normal 4 4 2 2 2 2 2 3" xfId="10241" xr:uid="{00000000-0005-0000-0000-0000AF790000}"/>
    <cellStyle name="Normal 4 4 2 2 2 2 2 3 2" xfId="41587" xr:uid="{00000000-0005-0000-0000-0000B0790000}"/>
    <cellStyle name="Normal 4 4 2 2 2 2 2 3 3" xfId="28177" xr:uid="{00000000-0005-0000-0000-0000B1790000}"/>
    <cellStyle name="Normal 4 4 2 2 2 2 2 4" xfId="20775" xr:uid="{00000000-0005-0000-0000-0000B2790000}"/>
    <cellStyle name="Normal 4 4 2 2 2 2 2 5" xfId="35617" xr:uid="{00000000-0005-0000-0000-0000B3790000}"/>
    <cellStyle name="Normal 4 4 2 2 2 2 2 6" xfId="17789" xr:uid="{00000000-0005-0000-0000-0000B4790000}"/>
    <cellStyle name="Normal 4 4 2 2 2 2 3" xfId="5263" xr:uid="{00000000-0005-0000-0000-0000B5790000}"/>
    <cellStyle name="Normal 4 4 2 2 2 2 3 2" xfId="11297" xr:uid="{00000000-0005-0000-0000-0000B6790000}"/>
    <cellStyle name="Normal 4 4 2 2 2 2 3 2 2" xfId="42582" xr:uid="{00000000-0005-0000-0000-0000B7790000}"/>
    <cellStyle name="Normal 4 4 2 2 2 2 3 2 3" xfId="29172" xr:uid="{00000000-0005-0000-0000-0000B8790000}"/>
    <cellStyle name="Normal 4 4 2 2 2 2 3 3" xfId="23200" xr:uid="{00000000-0005-0000-0000-0000B9790000}"/>
    <cellStyle name="Normal 4 4 2 2 2 2 3 4" xfId="33626" xr:uid="{00000000-0005-0000-0000-0000BA790000}"/>
    <cellStyle name="Normal 4 4 2 2 2 2 3 5" xfId="15798" xr:uid="{00000000-0005-0000-0000-0000BB790000}"/>
    <cellStyle name="Normal 4 4 2 2 2 2 4" xfId="4268" xr:uid="{00000000-0005-0000-0000-0000BC790000}"/>
    <cellStyle name="Normal 4 4 2 2 2 2 4 2" xfId="37047" xr:uid="{00000000-0005-0000-0000-0000BD790000}"/>
    <cellStyle name="Normal 4 4 2 2 2 2 4 3" xfId="22205" xr:uid="{00000000-0005-0000-0000-0000BE790000}"/>
    <cellStyle name="Normal 4 4 2 2 2 2 5" xfId="8250" xr:uid="{00000000-0005-0000-0000-0000BF790000}"/>
    <cellStyle name="Normal 4 4 2 2 2 2 5 2" xfId="39596" xr:uid="{00000000-0005-0000-0000-0000C0790000}"/>
    <cellStyle name="Normal 4 4 2 2 2 2 5 3" xfId="26186" xr:uid="{00000000-0005-0000-0000-0000C1790000}"/>
    <cellStyle name="Normal 4 4 2 2 2 2 6" xfId="18784" xr:uid="{00000000-0005-0000-0000-0000C2790000}"/>
    <cellStyle name="Normal 4 4 2 2 2 2 7" xfId="32631" xr:uid="{00000000-0005-0000-0000-0000C3790000}"/>
    <cellStyle name="Normal 4 4 2 2 2 2 8" xfId="14803" xr:uid="{00000000-0005-0000-0000-0000C4790000}"/>
    <cellStyle name="Normal 4 4 2 2 2 3" xfId="1407" xr:uid="{00000000-0005-0000-0000-0000C5790000}"/>
    <cellStyle name="Normal 4 4 2 2 2 3 2" xfId="2404" xr:uid="{00000000-0005-0000-0000-0000C6790000}"/>
    <cellStyle name="Normal 4 4 2 2 2 3 2 2" xfId="6821" xr:uid="{00000000-0005-0000-0000-0000C7790000}"/>
    <cellStyle name="Normal 4 4 2 2 2 3 2 2 2" xfId="12854" xr:uid="{00000000-0005-0000-0000-0000C8790000}"/>
    <cellStyle name="Normal 4 4 2 2 2 3 2 2 2 2" xfId="44139" xr:uid="{00000000-0005-0000-0000-0000C9790000}"/>
    <cellStyle name="Normal 4 4 2 2 2 3 2 2 2 3" xfId="30729" xr:uid="{00000000-0005-0000-0000-0000CA790000}"/>
    <cellStyle name="Normal 4 4 2 2 2 3 2 2 3" xfId="38167" xr:uid="{00000000-0005-0000-0000-0000CB790000}"/>
    <cellStyle name="Normal 4 4 2 2 2 3 2 2 4" xfId="24757" xr:uid="{00000000-0005-0000-0000-0000CC790000}"/>
    <cellStyle name="Normal 4 4 2 2 2 3 2 3" xfId="9807" xr:uid="{00000000-0005-0000-0000-0000CD790000}"/>
    <cellStyle name="Normal 4 4 2 2 2 3 2 3 2" xfId="41153" xr:uid="{00000000-0005-0000-0000-0000CE790000}"/>
    <cellStyle name="Normal 4 4 2 2 2 3 2 3 3" xfId="27743" xr:uid="{00000000-0005-0000-0000-0000CF790000}"/>
    <cellStyle name="Normal 4 4 2 2 2 3 2 4" xfId="20341" xr:uid="{00000000-0005-0000-0000-0000D0790000}"/>
    <cellStyle name="Normal 4 4 2 2 2 3 2 5" xfId="35183" xr:uid="{00000000-0005-0000-0000-0000D1790000}"/>
    <cellStyle name="Normal 4 4 2 2 2 3 2 6" xfId="17355" xr:uid="{00000000-0005-0000-0000-0000D2790000}"/>
    <cellStyle name="Normal 4 4 2 2 2 3 3" xfId="5825" xr:uid="{00000000-0005-0000-0000-0000D3790000}"/>
    <cellStyle name="Normal 4 4 2 2 2 3 3 2" xfId="11858" xr:uid="{00000000-0005-0000-0000-0000D4790000}"/>
    <cellStyle name="Normal 4 4 2 2 2 3 3 2 2" xfId="43143" xr:uid="{00000000-0005-0000-0000-0000D5790000}"/>
    <cellStyle name="Normal 4 4 2 2 2 3 3 2 3" xfId="29733" xr:uid="{00000000-0005-0000-0000-0000D6790000}"/>
    <cellStyle name="Normal 4 4 2 2 2 3 3 3" xfId="23761" xr:uid="{00000000-0005-0000-0000-0000D7790000}"/>
    <cellStyle name="Normal 4 4 2 2 2 3 3 4" xfId="34187" xr:uid="{00000000-0005-0000-0000-0000D8790000}"/>
    <cellStyle name="Normal 4 4 2 2 2 3 3 5" xfId="16359" xr:uid="{00000000-0005-0000-0000-0000D9790000}"/>
    <cellStyle name="Normal 4 4 2 2 2 3 4" xfId="3834" xr:uid="{00000000-0005-0000-0000-0000DA790000}"/>
    <cellStyle name="Normal 4 4 2 2 2 3 4 2" xfId="36613" xr:uid="{00000000-0005-0000-0000-0000DB790000}"/>
    <cellStyle name="Normal 4 4 2 2 2 3 4 3" xfId="21771" xr:uid="{00000000-0005-0000-0000-0000DC790000}"/>
    <cellStyle name="Normal 4 4 2 2 2 3 5" xfId="8811" xr:uid="{00000000-0005-0000-0000-0000DD790000}"/>
    <cellStyle name="Normal 4 4 2 2 2 3 5 2" xfId="40157" xr:uid="{00000000-0005-0000-0000-0000DE790000}"/>
    <cellStyle name="Normal 4 4 2 2 2 3 5 3" xfId="26747" xr:uid="{00000000-0005-0000-0000-0000DF790000}"/>
    <cellStyle name="Normal 4 4 2 2 2 3 6" xfId="19345" xr:uid="{00000000-0005-0000-0000-0000E0790000}"/>
    <cellStyle name="Normal 4 4 2 2 2 3 7" xfId="32197" xr:uid="{00000000-0005-0000-0000-0000E1790000}"/>
    <cellStyle name="Normal 4 4 2 2 2 3 8" xfId="14369" xr:uid="{00000000-0005-0000-0000-0000E2790000}"/>
    <cellStyle name="Normal 4 4 2 2 2 4" xfId="1842" xr:uid="{00000000-0005-0000-0000-0000E3790000}"/>
    <cellStyle name="Normal 4 4 2 2 2 4 2" xfId="6260" xr:uid="{00000000-0005-0000-0000-0000E4790000}"/>
    <cellStyle name="Normal 4 4 2 2 2 4 2 2" xfId="12293" xr:uid="{00000000-0005-0000-0000-0000E5790000}"/>
    <cellStyle name="Normal 4 4 2 2 2 4 2 2 2" xfId="43578" xr:uid="{00000000-0005-0000-0000-0000E6790000}"/>
    <cellStyle name="Normal 4 4 2 2 2 4 2 2 3" xfId="30168" xr:uid="{00000000-0005-0000-0000-0000E7790000}"/>
    <cellStyle name="Normal 4 4 2 2 2 4 2 3" xfId="37606" xr:uid="{00000000-0005-0000-0000-0000E8790000}"/>
    <cellStyle name="Normal 4 4 2 2 2 4 2 4" xfId="24196" xr:uid="{00000000-0005-0000-0000-0000E9790000}"/>
    <cellStyle name="Normal 4 4 2 2 2 4 3" xfId="9246" xr:uid="{00000000-0005-0000-0000-0000EA790000}"/>
    <cellStyle name="Normal 4 4 2 2 2 4 3 2" xfId="40592" xr:uid="{00000000-0005-0000-0000-0000EB790000}"/>
    <cellStyle name="Normal 4 4 2 2 2 4 3 3" xfId="27182" xr:uid="{00000000-0005-0000-0000-0000EC790000}"/>
    <cellStyle name="Normal 4 4 2 2 2 4 4" xfId="19780" xr:uid="{00000000-0005-0000-0000-0000ED790000}"/>
    <cellStyle name="Normal 4 4 2 2 2 4 5" xfId="34622" xr:uid="{00000000-0005-0000-0000-0000EE790000}"/>
    <cellStyle name="Normal 4 4 2 2 2 4 6" xfId="16794" xr:uid="{00000000-0005-0000-0000-0000EF790000}"/>
    <cellStyle name="Normal 4 4 2 2 2 5" xfId="4829" xr:uid="{00000000-0005-0000-0000-0000F0790000}"/>
    <cellStyle name="Normal 4 4 2 2 2 5 2" xfId="10864" xr:uid="{00000000-0005-0000-0000-0000F1790000}"/>
    <cellStyle name="Normal 4 4 2 2 2 5 2 2" xfId="42149" xr:uid="{00000000-0005-0000-0000-0000F2790000}"/>
    <cellStyle name="Normal 4 4 2 2 2 5 2 3" xfId="28739" xr:uid="{00000000-0005-0000-0000-0000F3790000}"/>
    <cellStyle name="Normal 4 4 2 2 2 5 3" xfId="22766" xr:uid="{00000000-0005-0000-0000-0000F4790000}"/>
    <cellStyle name="Normal 4 4 2 2 2 5 4" xfId="33192" xr:uid="{00000000-0005-0000-0000-0000F5790000}"/>
    <cellStyle name="Normal 4 4 2 2 2 5 5" xfId="15364" xr:uid="{00000000-0005-0000-0000-0000F6790000}"/>
    <cellStyle name="Normal 4 4 2 2 2 6" xfId="3273" xr:uid="{00000000-0005-0000-0000-0000F7790000}"/>
    <cellStyle name="Normal 4 4 2 2 2 6 2" xfId="36052" xr:uid="{00000000-0005-0000-0000-0000F8790000}"/>
    <cellStyle name="Normal 4 4 2 2 2 6 3" xfId="21210" xr:uid="{00000000-0005-0000-0000-0000F9790000}"/>
    <cellStyle name="Normal 4 4 2 2 2 7" xfId="7816" xr:uid="{00000000-0005-0000-0000-0000FA790000}"/>
    <cellStyle name="Normal 4 4 2 2 2 7 2" xfId="39162" xr:uid="{00000000-0005-0000-0000-0000FB790000}"/>
    <cellStyle name="Normal 4 4 2 2 2 7 3" xfId="25752" xr:uid="{00000000-0005-0000-0000-0000FC790000}"/>
    <cellStyle name="Normal 4 4 2 2 2 8" xfId="18350" xr:uid="{00000000-0005-0000-0000-0000FD790000}"/>
    <cellStyle name="Normal 4 4 2 2 2 9" xfId="31636" xr:uid="{00000000-0005-0000-0000-0000FE790000}"/>
    <cellStyle name="Normal 4 4 2 2 3" xfId="470" xr:uid="{00000000-0005-0000-0000-0000FF790000}"/>
    <cellStyle name="Normal 4 4 2 2 3 10" xfId="13910" xr:uid="{00000000-0005-0000-0000-0000007A0000}"/>
    <cellStyle name="Normal 4 4 2 2 3 2" xfId="904" xr:uid="{00000000-0005-0000-0000-0000017A0000}"/>
    <cellStyle name="Normal 4 4 2 2 3 2 2" xfId="2940" xr:uid="{00000000-0005-0000-0000-0000027A0000}"/>
    <cellStyle name="Normal 4 4 2 2 3 2 2 2" xfId="7357" xr:uid="{00000000-0005-0000-0000-0000037A0000}"/>
    <cellStyle name="Normal 4 4 2 2 3 2 2 2 2" xfId="13390" xr:uid="{00000000-0005-0000-0000-0000047A0000}"/>
    <cellStyle name="Normal 4 4 2 2 3 2 2 2 2 2" xfId="44675" xr:uid="{00000000-0005-0000-0000-0000057A0000}"/>
    <cellStyle name="Normal 4 4 2 2 3 2 2 2 2 3" xfId="31265" xr:uid="{00000000-0005-0000-0000-0000067A0000}"/>
    <cellStyle name="Normal 4 4 2 2 3 2 2 2 3" xfId="38703" xr:uid="{00000000-0005-0000-0000-0000077A0000}"/>
    <cellStyle name="Normal 4 4 2 2 3 2 2 2 4" xfId="25293" xr:uid="{00000000-0005-0000-0000-0000087A0000}"/>
    <cellStyle name="Normal 4 4 2 2 3 2 2 3" xfId="10343" xr:uid="{00000000-0005-0000-0000-0000097A0000}"/>
    <cellStyle name="Normal 4 4 2 2 3 2 2 3 2" xfId="41689" xr:uid="{00000000-0005-0000-0000-00000A7A0000}"/>
    <cellStyle name="Normal 4 4 2 2 3 2 2 3 3" xfId="28279" xr:uid="{00000000-0005-0000-0000-00000B7A0000}"/>
    <cellStyle name="Normal 4 4 2 2 3 2 2 4" xfId="20877" xr:uid="{00000000-0005-0000-0000-00000C7A0000}"/>
    <cellStyle name="Normal 4 4 2 2 3 2 2 5" xfId="35719" xr:uid="{00000000-0005-0000-0000-00000D7A0000}"/>
    <cellStyle name="Normal 4 4 2 2 3 2 2 6" xfId="17891" xr:uid="{00000000-0005-0000-0000-00000E7A0000}"/>
    <cellStyle name="Normal 4 4 2 2 3 2 3" xfId="5365" xr:uid="{00000000-0005-0000-0000-00000F7A0000}"/>
    <cellStyle name="Normal 4 4 2 2 3 2 3 2" xfId="11399" xr:uid="{00000000-0005-0000-0000-0000107A0000}"/>
    <cellStyle name="Normal 4 4 2 2 3 2 3 2 2" xfId="42684" xr:uid="{00000000-0005-0000-0000-0000117A0000}"/>
    <cellStyle name="Normal 4 4 2 2 3 2 3 2 3" xfId="29274" xr:uid="{00000000-0005-0000-0000-0000127A0000}"/>
    <cellStyle name="Normal 4 4 2 2 3 2 3 3" xfId="23302" xr:uid="{00000000-0005-0000-0000-0000137A0000}"/>
    <cellStyle name="Normal 4 4 2 2 3 2 3 4" xfId="33728" xr:uid="{00000000-0005-0000-0000-0000147A0000}"/>
    <cellStyle name="Normal 4 4 2 2 3 2 3 5" xfId="15900" xr:uid="{00000000-0005-0000-0000-0000157A0000}"/>
    <cellStyle name="Normal 4 4 2 2 3 2 4" xfId="4370" xr:uid="{00000000-0005-0000-0000-0000167A0000}"/>
    <cellStyle name="Normal 4 4 2 2 3 2 4 2" xfId="37149" xr:uid="{00000000-0005-0000-0000-0000177A0000}"/>
    <cellStyle name="Normal 4 4 2 2 3 2 4 3" xfId="22307" xr:uid="{00000000-0005-0000-0000-0000187A0000}"/>
    <cellStyle name="Normal 4 4 2 2 3 2 5" xfId="8352" xr:uid="{00000000-0005-0000-0000-0000197A0000}"/>
    <cellStyle name="Normal 4 4 2 2 3 2 5 2" xfId="39698" xr:uid="{00000000-0005-0000-0000-00001A7A0000}"/>
    <cellStyle name="Normal 4 4 2 2 3 2 5 3" xfId="26288" xr:uid="{00000000-0005-0000-0000-00001B7A0000}"/>
    <cellStyle name="Normal 4 4 2 2 3 2 6" xfId="18886" xr:uid="{00000000-0005-0000-0000-00001C7A0000}"/>
    <cellStyle name="Normal 4 4 2 2 3 2 7" xfId="32733" xr:uid="{00000000-0005-0000-0000-00001D7A0000}"/>
    <cellStyle name="Normal 4 4 2 2 3 2 8" xfId="14905" xr:uid="{00000000-0005-0000-0000-00001E7A0000}"/>
    <cellStyle name="Normal 4 4 2 2 3 3" xfId="1509" xr:uid="{00000000-0005-0000-0000-00001F7A0000}"/>
    <cellStyle name="Normal 4 4 2 2 3 3 2" xfId="2506" xr:uid="{00000000-0005-0000-0000-0000207A0000}"/>
    <cellStyle name="Normal 4 4 2 2 3 3 2 2" xfId="6923" xr:uid="{00000000-0005-0000-0000-0000217A0000}"/>
    <cellStyle name="Normal 4 4 2 2 3 3 2 2 2" xfId="12956" xr:uid="{00000000-0005-0000-0000-0000227A0000}"/>
    <cellStyle name="Normal 4 4 2 2 3 3 2 2 2 2" xfId="44241" xr:uid="{00000000-0005-0000-0000-0000237A0000}"/>
    <cellStyle name="Normal 4 4 2 2 3 3 2 2 2 3" xfId="30831" xr:uid="{00000000-0005-0000-0000-0000247A0000}"/>
    <cellStyle name="Normal 4 4 2 2 3 3 2 2 3" xfId="38269" xr:uid="{00000000-0005-0000-0000-0000257A0000}"/>
    <cellStyle name="Normal 4 4 2 2 3 3 2 2 4" xfId="24859" xr:uid="{00000000-0005-0000-0000-0000267A0000}"/>
    <cellStyle name="Normal 4 4 2 2 3 3 2 3" xfId="9909" xr:uid="{00000000-0005-0000-0000-0000277A0000}"/>
    <cellStyle name="Normal 4 4 2 2 3 3 2 3 2" xfId="41255" xr:uid="{00000000-0005-0000-0000-0000287A0000}"/>
    <cellStyle name="Normal 4 4 2 2 3 3 2 3 3" xfId="27845" xr:uid="{00000000-0005-0000-0000-0000297A0000}"/>
    <cellStyle name="Normal 4 4 2 2 3 3 2 4" xfId="20443" xr:uid="{00000000-0005-0000-0000-00002A7A0000}"/>
    <cellStyle name="Normal 4 4 2 2 3 3 2 5" xfId="35285" xr:uid="{00000000-0005-0000-0000-00002B7A0000}"/>
    <cellStyle name="Normal 4 4 2 2 3 3 2 6" xfId="17457" xr:uid="{00000000-0005-0000-0000-00002C7A0000}"/>
    <cellStyle name="Normal 4 4 2 2 3 3 3" xfId="5927" xr:uid="{00000000-0005-0000-0000-00002D7A0000}"/>
    <cellStyle name="Normal 4 4 2 2 3 3 3 2" xfId="11960" xr:uid="{00000000-0005-0000-0000-00002E7A0000}"/>
    <cellStyle name="Normal 4 4 2 2 3 3 3 2 2" xfId="43245" xr:uid="{00000000-0005-0000-0000-00002F7A0000}"/>
    <cellStyle name="Normal 4 4 2 2 3 3 3 2 3" xfId="29835" xr:uid="{00000000-0005-0000-0000-0000307A0000}"/>
    <cellStyle name="Normal 4 4 2 2 3 3 3 3" xfId="23863" xr:uid="{00000000-0005-0000-0000-0000317A0000}"/>
    <cellStyle name="Normal 4 4 2 2 3 3 3 4" xfId="34289" xr:uid="{00000000-0005-0000-0000-0000327A0000}"/>
    <cellStyle name="Normal 4 4 2 2 3 3 3 5" xfId="16461" xr:uid="{00000000-0005-0000-0000-0000337A0000}"/>
    <cellStyle name="Normal 4 4 2 2 3 3 4" xfId="3936" xr:uid="{00000000-0005-0000-0000-0000347A0000}"/>
    <cellStyle name="Normal 4 4 2 2 3 3 4 2" xfId="36715" xr:uid="{00000000-0005-0000-0000-0000357A0000}"/>
    <cellStyle name="Normal 4 4 2 2 3 3 4 3" xfId="21873" xr:uid="{00000000-0005-0000-0000-0000367A0000}"/>
    <cellStyle name="Normal 4 4 2 2 3 3 5" xfId="8913" xr:uid="{00000000-0005-0000-0000-0000377A0000}"/>
    <cellStyle name="Normal 4 4 2 2 3 3 5 2" xfId="40259" xr:uid="{00000000-0005-0000-0000-0000387A0000}"/>
    <cellStyle name="Normal 4 4 2 2 3 3 5 3" xfId="26849" xr:uid="{00000000-0005-0000-0000-0000397A0000}"/>
    <cellStyle name="Normal 4 4 2 2 3 3 6" xfId="19447" xr:uid="{00000000-0005-0000-0000-00003A7A0000}"/>
    <cellStyle name="Normal 4 4 2 2 3 3 7" xfId="32299" xr:uid="{00000000-0005-0000-0000-00003B7A0000}"/>
    <cellStyle name="Normal 4 4 2 2 3 3 8" xfId="14471" xr:uid="{00000000-0005-0000-0000-00003C7A0000}"/>
    <cellStyle name="Normal 4 4 2 2 3 4" xfId="1944" xr:uid="{00000000-0005-0000-0000-00003D7A0000}"/>
    <cellStyle name="Normal 4 4 2 2 3 4 2" xfId="6362" xr:uid="{00000000-0005-0000-0000-00003E7A0000}"/>
    <cellStyle name="Normal 4 4 2 2 3 4 2 2" xfId="12395" xr:uid="{00000000-0005-0000-0000-00003F7A0000}"/>
    <cellStyle name="Normal 4 4 2 2 3 4 2 2 2" xfId="43680" xr:uid="{00000000-0005-0000-0000-0000407A0000}"/>
    <cellStyle name="Normal 4 4 2 2 3 4 2 2 3" xfId="30270" xr:uid="{00000000-0005-0000-0000-0000417A0000}"/>
    <cellStyle name="Normal 4 4 2 2 3 4 2 3" xfId="37708" xr:uid="{00000000-0005-0000-0000-0000427A0000}"/>
    <cellStyle name="Normal 4 4 2 2 3 4 2 4" xfId="24298" xr:uid="{00000000-0005-0000-0000-0000437A0000}"/>
    <cellStyle name="Normal 4 4 2 2 3 4 3" xfId="9348" xr:uid="{00000000-0005-0000-0000-0000447A0000}"/>
    <cellStyle name="Normal 4 4 2 2 3 4 3 2" xfId="40694" xr:uid="{00000000-0005-0000-0000-0000457A0000}"/>
    <cellStyle name="Normal 4 4 2 2 3 4 3 3" xfId="27284" xr:uid="{00000000-0005-0000-0000-0000467A0000}"/>
    <cellStyle name="Normal 4 4 2 2 3 4 4" xfId="19882" xr:uid="{00000000-0005-0000-0000-0000477A0000}"/>
    <cellStyle name="Normal 4 4 2 2 3 4 5" xfId="34724" xr:uid="{00000000-0005-0000-0000-0000487A0000}"/>
    <cellStyle name="Normal 4 4 2 2 3 4 6" xfId="16896" xr:uid="{00000000-0005-0000-0000-0000497A0000}"/>
    <cellStyle name="Normal 4 4 2 2 3 5" xfId="4931" xr:uid="{00000000-0005-0000-0000-00004A7A0000}"/>
    <cellStyle name="Normal 4 4 2 2 3 5 2" xfId="10966" xr:uid="{00000000-0005-0000-0000-00004B7A0000}"/>
    <cellStyle name="Normal 4 4 2 2 3 5 2 2" xfId="42251" xr:uid="{00000000-0005-0000-0000-00004C7A0000}"/>
    <cellStyle name="Normal 4 4 2 2 3 5 2 3" xfId="28841" xr:uid="{00000000-0005-0000-0000-00004D7A0000}"/>
    <cellStyle name="Normal 4 4 2 2 3 5 3" xfId="22868" xr:uid="{00000000-0005-0000-0000-00004E7A0000}"/>
    <cellStyle name="Normal 4 4 2 2 3 5 4" xfId="33294" xr:uid="{00000000-0005-0000-0000-00004F7A0000}"/>
    <cellStyle name="Normal 4 4 2 2 3 5 5" xfId="15466" xr:uid="{00000000-0005-0000-0000-0000507A0000}"/>
    <cellStyle name="Normal 4 4 2 2 3 6" xfId="3375" xr:uid="{00000000-0005-0000-0000-0000517A0000}"/>
    <cellStyle name="Normal 4 4 2 2 3 6 2" xfId="36154" xr:uid="{00000000-0005-0000-0000-0000527A0000}"/>
    <cellStyle name="Normal 4 4 2 2 3 6 3" xfId="21312" xr:uid="{00000000-0005-0000-0000-0000537A0000}"/>
    <cellStyle name="Normal 4 4 2 2 3 7" xfId="7918" xr:uid="{00000000-0005-0000-0000-0000547A0000}"/>
    <cellStyle name="Normal 4 4 2 2 3 7 2" xfId="39264" xr:uid="{00000000-0005-0000-0000-0000557A0000}"/>
    <cellStyle name="Normal 4 4 2 2 3 7 3" xfId="25854" xr:uid="{00000000-0005-0000-0000-0000567A0000}"/>
    <cellStyle name="Normal 4 4 2 2 3 8" xfId="18452" xr:uid="{00000000-0005-0000-0000-0000577A0000}"/>
    <cellStyle name="Normal 4 4 2 2 3 9" xfId="31738" xr:uid="{00000000-0005-0000-0000-0000587A0000}"/>
    <cellStyle name="Normal 4 4 2 2 4" xfId="596" xr:uid="{00000000-0005-0000-0000-0000597A0000}"/>
    <cellStyle name="Normal 4 4 2 2 4 10" xfId="14036" xr:uid="{00000000-0005-0000-0000-00005A7A0000}"/>
    <cellStyle name="Normal 4 4 2 2 4 2" xfId="1030" xr:uid="{00000000-0005-0000-0000-00005B7A0000}"/>
    <cellStyle name="Normal 4 4 2 2 4 2 2" xfId="3066" xr:uid="{00000000-0005-0000-0000-00005C7A0000}"/>
    <cellStyle name="Normal 4 4 2 2 4 2 2 2" xfId="7483" xr:uid="{00000000-0005-0000-0000-00005D7A0000}"/>
    <cellStyle name="Normal 4 4 2 2 4 2 2 2 2" xfId="13516" xr:uid="{00000000-0005-0000-0000-00005E7A0000}"/>
    <cellStyle name="Normal 4 4 2 2 4 2 2 2 2 2" xfId="44801" xr:uid="{00000000-0005-0000-0000-00005F7A0000}"/>
    <cellStyle name="Normal 4 4 2 2 4 2 2 2 2 3" xfId="31391" xr:uid="{00000000-0005-0000-0000-0000607A0000}"/>
    <cellStyle name="Normal 4 4 2 2 4 2 2 2 3" xfId="38829" xr:uid="{00000000-0005-0000-0000-0000617A0000}"/>
    <cellStyle name="Normal 4 4 2 2 4 2 2 2 4" xfId="25419" xr:uid="{00000000-0005-0000-0000-0000627A0000}"/>
    <cellStyle name="Normal 4 4 2 2 4 2 2 3" xfId="10469" xr:uid="{00000000-0005-0000-0000-0000637A0000}"/>
    <cellStyle name="Normal 4 4 2 2 4 2 2 3 2" xfId="41815" xr:uid="{00000000-0005-0000-0000-0000647A0000}"/>
    <cellStyle name="Normal 4 4 2 2 4 2 2 3 3" xfId="28405" xr:uid="{00000000-0005-0000-0000-0000657A0000}"/>
    <cellStyle name="Normal 4 4 2 2 4 2 2 4" xfId="21003" xr:uid="{00000000-0005-0000-0000-0000667A0000}"/>
    <cellStyle name="Normal 4 4 2 2 4 2 2 5" xfId="35845" xr:uid="{00000000-0005-0000-0000-0000677A0000}"/>
    <cellStyle name="Normal 4 4 2 2 4 2 2 6" xfId="18017" xr:uid="{00000000-0005-0000-0000-0000687A0000}"/>
    <cellStyle name="Normal 4 4 2 2 4 2 3" xfId="5491" xr:uid="{00000000-0005-0000-0000-0000697A0000}"/>
    <cellStyle name="Normal 4 4 2 2 4 2 3 2" xfId="11525" xr:uid="{00000000-0005-0000-0000-00006A7A0000}"/>
    <cellStyle name="Normal 4 4 2 2 4 2 3 2 2" xfId="42810" xr:uid="{00000000-0005-0000-0000-00006B7A0000}"/>
    <cellStyle name="Normal 4 4 2 2 4 2 3 2 3" xfId="29400" xr:uid="{00000000-0005-0000-0000-00006C7A0000}"/>
    <cellStyle name="Normal 4 4 2 2 4 2 3 3" xfId="23428" xr:uid="{00000000-0005-0000-0000-00006D7A0000}"/>
    <cellStyle name="Normal 4 4 2 2 4 2 3 4" xfId="33854" xr:uid="{00000000-0005-0000-0000-00006E7A0000}"/>
    <cellStyle name="Normal 4 4 2 2 4 2 3 5" xfId="16026" xr:uid="{00000000-0005-0000-0000-00006F7A0000}"/>
    <cellStyle name="Normal 4 4 2 2 4 2 4" xfId="4496" xr:uid="{00000000-0005-0000-0000-0000707A0000}"/>
    <cellStyle name="Normal 4 4 2 2 4 2 4 2" xfId="37275" xr:uid="{00000000-0005-0000-0000-0000717A0000}"/>
    <cellStyle name="Normal 4 4 2 2 4 2 4 3" xfId="22433" xr:uid="{00000000-0005-0000-0000-0000727A0000}"/>
    <cellStyle name="Normal 4 4 2 2 4 2 5" xfId="8478" xr:uid="{00000000-0005-0000-0000-0000737A0000}"/>
    <cellStyle name="Normal 4 4 2 2 4 2 5 2" xfId="39824" xr:uid="{00000000-0005-0000-0000-0000747A0000}"/>
    <cellStyle name="Normal 4 4 2 2 4 2 5 3" xfId="26414" xr:uid="{00000000-0005-0000-0000-0000757A0000}"/>
    <cellStyle name="Normal 4 4 2 2 4 2 6" xfId="19012" xr:uid="{00000000-0005-0000-0000-0000767A0000}"/>
    <cellStyle name="Normal 4 4 2 2 4 2 7" xfId="32859" xr:uid="{00000000-0005-0000-0000-0000777A0000}"/>
    <cellStyle name="Normal 4 4 2 2 4 2 8" xfId="15031" xr:uid="{00000000-0005-0000-0000-0000787A0000}"/>
    <cellStyle name="Normal 4 4 2 2 4 3" xfId="1635" xr:uid="{00000000-0005-0000-0000-0000797A0000}"/>
    <cellStyle name="Normal 4 4 2 2 4 3 2" xfId="2632" xr:uid="{00000000-0005-0000-0000-00007A7A0000}"/>
    <cellStyle name="Normal 4 4 2 2 4 3 2 2" xfId="7049" xr:uid="{00000000-0005-0000-0000-00007B7A0000}"/>
    <cellStyle name="Normal 4 4 2 2 4 3 2 2 2" xfId="13082" xr:uid="{00000000-0005-0000-0000-00007C7A0000}"/>
    <cellStyle name="Normal 4 4 2 2 4 3 2 2 2 2" xfId="44367" xr:uid="{00000000-0005-0000-0000-00007D7A0000}"/>
    <cellStyle name="Normal 4 4 2 2 4 3 2 2 2 3" xfId="30957" xr:uid="{00000000-0005-0000-0000-00007E7A0000}"/>
    <cellStyle name="Normal 4 4 2 2 4 3 2 2 3" xfId="38395" xr:uid="{00000000-0005-0000-0000-00007F7A0000}"/>
    <cellStyle name="Normal 4 4 2 2 4 3 2 2 4" xfId="24985" xr:uid="{00000000-0005-0000-0000-0000807A0000}"/>
    <cellStyle name="Normal 4 4 2 2 4 3 2 3" xfId="10035" xr:uid="{00000000-0005-0000-0000-0000817A0000}"/>
    <cellStyle name="Normal 4 4 2 2 4 3 2 3 2" xfId="41381" xr:uid="{00000000-0005-0000-0000-0000827A0000}"/>
    <cellStyle name="Normal 4 4 2 2 4 3 2 3 3" xfId="27971" xr:uid="{00000000-0005-0000-0000-0000837A0000}"/>
    <cellStyle name="Normal 4 4 2 2 4 3 2 4" xfId="20569" xr:uid="{00000000-0005-0000-0000-0000847A0000}"/>
    <cellStyle name="Normal 4 4 2 2 4 3 2 5" xfId="35411" xr:uid="{00000000-0005-0000-0000-0000857A0000}"/>
    <cellStyle name="Normal 4 4 2 2 4 3 2 6" xfId="17583" xr:uid="{00000000-0005-0000-0000-0000867A0000}"/>
    <cellStyle name="Normal 4 4 2 2 4 3 3" xfId="6053" xr:uid="{00000000-0005-0000-0000-0000877A0000}"/>
    <cellStyle name="Normal 4 4 2 2 4 3 3 2" xfId="12086" xr:uid="{00000000-0005-0000-0000-0000887A0000}"/>
    <cellStyle name="Normal 4 4 2 2 4 3 3 2 2" xfId="43371" xr:uid="{00000000-0005-0000-0000-0000897A0000}"/>
    <cellStyle name="Normal 4 4 2 2 4 3 3 2 3" xfId="29961" xr:uid="{00000000-0005-0000-0000-00008A7A0000}"/>
    <cellStyle name="Normal 4 4 2 2 4 3 3 3" xfId="23989" xr:uid="{00000000-0005-0000-0000-00008B7A0000}"/>
    <cellStyle name="Normal 4 4 2 2 4 3 3 4" xfId="34415" xr:uid="{00000000-0005-0000-0000-00008C7A0000}"/>
    <cellStyle name="Normal 4 4 2 2 4 3 3 5" xfId="16587" xr:uid="{00000000-0005-0000-0000-00008D7A0000}"/>
    <cellStyle name="Normal 4 4 2 2 4 3 4" xfId="4062" xr:uid="{00000000-0005-0000-0000-00008E7A0000}"/>
    <cellStyle name="Normal 4 4 2 2 4 3 4 2" xfId="36841" xr:uid="{00000000-0005-0000-0000-00008F7A0000}"/>
    <cellStyle name="Normal 4 4 2 2 4 3 4 3" xfId="21999" xr:uid="{00000000-0005-0000-0000-0000907A0000}"/>
    <cellStyle name="Normal 4 4 2 2 4 3 5" xfId="9039" xr:uid="{00000000-0005-0000-0000-0000917A0000}"/>
    <cellStyle name="Normal 4 4 2 2 4 3 5 2" xfId="40385" xr:uid="{00000000-0005-0000-0000-0000927A0000}"/>
    <cellStyle name="Normal 4 4 2 2 4 3 5 3" xfId="26975" xr:uid="{00000000-0005-0000-0000-0000937A0000}"/>
    <cellStyle name="Normal 4 4 2 2 4 3 6" xfId="19573" xr:uid="{00000000-0005-0000-0000-0000947A0000}"/>
    <cellStyle name="Normal 4 4 2 2 4 3 7" xfId="32425" xr:uid="{00000000-0005-0000-0000-0000957A0000}"/>
    <cellStyle name="Normal 4 4 2 2 4 3 8" xfId="14597" xr:uid="{00000000-0005-0000-0000-0000967A0000}"/>
    <cellStyle name="Normal 4 4 2 2 4 4" xfId="2070" xr:uid="{00000000-0005-0000-0000-0000977A0000}"/>
    <cellStyle name="Normal 4 4 2 2 4 4 2" xfId="6488" xr:uid="{00000000-0005-0000-0000-0000987A0000}"/>
    <cellStyle name="Normal 4 4 2 2 4 4 2 2" xfId="12521" xr:uid="{00000000-0005-0000-0000-0000997A0000}"/>
    <cellStyle name="Normal 4 4 2 2 4 4 2 2 2" xfId="43806" xr:uid="{00000000-0005-0000-0000-00009A7A0000}"/>
    <cellStyle name="Normal 4 4 2 2 4 4 2 2 3" xfId="30396" xr:uid="{00000000-0005-0000-0000-00009B7A0000}"/>
    <cellStyle name="Normal 4 4 2 2 4 4 2 3" xfId="37834" xr:uid="{00000000-0005-0000-0000-00009C7A0000}"/>
    <cellStyle name="Normal 4 4 2 2 4 4 2 4" xfId="24424" xr:uid="{00000000-0005-0000-0000-00009D7A0000}"/>
    <cellStyle name="Normal 4 4 2 2 4 4 3" xfId="9474" xr:uid="{00000000-0005-0000-0000-00009E7A0000}"/>
    <cellStyle name="Normal 4 4 2 2 4 4 3 2" xfId="40820" xr:uid="{00000000-0005-0000-0000-00009F7A0000}"/>
    <cellStyle name="Normal 4 4 2 2 4 4 3 3" xfId="27410" xr:uid="{00000000-0005-0000-0000-0000A07A0000}"/>
    <cellStyle name="Normal 4 4 2 2 4 4 4" xfId="20008" xr:uid="{00000000-0005-0000-0000-0000A17A0000}"/>
    <cellStyle name="Normal 4 4 2 2 4 4 5" xfId="34850" xr:uid="{00000000-0005-0000-0000-0000A27A0000}"/>
    <cellStyle name="Normal 4 4 2 2 4 4 6" xfId="17022" xr:uid="{00000000-0005-0000-0000-0000A37A0000}"/>
    <cellStyle name="Normal 4 4 2 2 4 5" xfId="5057" xr:uid="{00000000-0005-0000-0000-0000A47A0000}"/>
    <cellStyle name="Normal 4 4 2 2 4 5 2" xfId="11092" xr:uid="{00000000-0005-0000-0000-0000A57A0000}"/>
    <cellStyle name="Normal 4 4 2 2 4 5 2 2" xfId="42377" xr:uid="{00000000-0005-0000-0000-0000A67A0000}"/>
    <cellStyle name="Normal 4 4 2 2 4 5 2 3" xfId="28967" xr:uid="{00000000-0005-0000-0000-0000A77A0000}"/>
    <cellStyle name="Normal 4 4 2 2 4 5 3" xfId="22994" xr:uid="{00000000-0005-0000-0000-0000A87A0000}"/>
    <cellStyle name="Normal 4 4 2 2 4 5 4" xfId="33420" xr:uid="{00000000-0005-0000-0000-0000A97A0000}"/>
    <cellStyle name="Normal 4 4 2 2 4 5 5" xfId="15592" xr:uid="{00000000-0005-0000-0000-0000AA7A0000}"/>
    <cellStyle name="Normal 4 4 2 2 4 6" xfId="3501" xr:uid="{00000000-0005-0000-0000-0000AB7A0000}"/>
    <cellStyle name="Normal 4 4 2 2 4 6 2" xfId="36280" xr:uid="{00000000-0005-0000-0000-0000AC7A0000}"/>
    <cellStyle name="Normal 4 4 2 2 4 6 3" xfId="21438" xr:uid="{00000000-0005-0000-0000-0000AD7A0000}"/>
    <cellStyle name="Normal 4 4 2 2 4 7" xfId="8044" xr:uid="{00000000-0005-0000-0000-0000AE7A0000}"/>
    <cellStyle name="Normal 4 4 2 2 4 7 2" xfId="39390" xr:uid="{00000000-0005-0000-0000-0000AF7A0000}"/>
    <cellStyle name="Normal 4 4 2 2 4 7 3" xfId="25980" xr:uid="{00000000-0005-0000-0000-0000B07A0000}"/>
    <cellStyle name="Normal 4 4 2 2 4 8" xfId="18578" xr:uid="{00000000-0005-0000-0000-0000B17A0000}"/>
    <cellStyle name="Normal 4 4 2 2 4 9" xfId="31864" xr:uid="{00000000-0005-0000-0000-0000B27A0000}"/>
    <cellStyle name="Normal 4 4 2 2 5" xfId="248" xr:uid="{00000000-0005-0000-0000-0000B37A0000}"/>
    <cellStyle name="Normal 4 4 2 2 5 2" xfId="1303" xr:uid="{00000000-0005-0000-0000-0000B47A0000}"/>
    <cellStyle name="Normal 4 4 2 2 5 2 2" xfId="5721" xr:uid="{00000000-0005-0000-0000-0000B57A0000}"/>
    <cellStyle name="Normal 4 4 2 2 5 2 2 2" xfId="11754" xr:uid="{00000000-0005-0000-0000-0000B67A0000}"/>
    <cellStyle name="Normal 4 4 2 2 5 2 2 2 2" xfId="43039" xr:uid="{00000000-0005-0000-0000-0000B77A0000}"/>
    <cellStyle name="Normal 4 4 2 2 5 2 2 2 3" xfId="29629" xr:uid="{00000000-0005-0000-0000-0000B87A0000}"/>
    <cellStyle name="Normal 4 4 2 2 5 2 2 3" xfId="37378" xr:uid="{00000000-0005-0000-0000-0000B97A0000}"/>
    <cellStyle name="Normal 4 4 2 2 5 2 2 4" xfId="23657" xr:uid="{00000000-0005-0000-0000-0000BA7A0000}"/>
    <cellStyle name="Normal 4 4 2 2 5 2 3" xfId="8707" xr:uid="{00000000-0005-0000-0000-0000BB7A0000}"/>
    <cellStyle name="Normal 4 4 2 2 5 2 3 2" xfId="40053" xr:uid="{00000000-0005-0000-0000-0000BC7A0000}"/>
    <cellStyle name="Normal 4 4 2 2 5 2 3 3" xfId="26643" xr:uid="{00000000-0005-0000-0000-0000BD7A0000}"/>
    <cellStyle name="Normal 4 4 2 2 5 2 4" xfId="19241" xr:uid="{00000000-0005-0000-0000-0000BE7A0000}"/>
    <cellStyle name="Normal 4 4 2 2 5 2 5" xfId="34083" xr:uid="{00000000-0005-0000-0000-0000BF7A0000}"/>
    <cellStyle name="Normal 4 4 2 2 5 2 6" xfId="16255" xr:uid="{00000000-0005-0000-0000-0000C07A0000}"/>
    <cellStyle name="Normal 4 4 2 2 5 3" xfId="2300" xr:uid="{00000000-0005-0000-0000-0000C17A0000}"/>
    <cellStyle name="Normal 4 4 2 2 5 3 2" xfId="6717" xr:uid="{00000000-0005-0000-0000-0000C27A0000}"/>
    <cellStyle name="Normal 4 4 2 2 5 3 2 2" xfId="12750" xr:uid="{00000000-0005-0000-0000-0000C37A0000}"/>
    <cellStyle name="Normal 4 4 2 2 5 3 2 2 2" xfId="44035" xr:uid="{00000000-0005-0000-0000-0000C47A0000}"/>
    <cellStyle name="Normal 4 4 2 2 5 3 2 2 3" xfId="30625" xr:uid="{00000000-0005-0000-0000-0000C57A0000}"/>
    <cellStyle name="Normal 4 4 2 2 5 3 2 3" xfId="38063" xr:uid="{00000000-0005-0000-0000-0000C67A0000}"/>
    <cellStyle name="Normal 4 4 2 2 5 3 2 4" xfId="24653" xr:uid="{00000000-0005-0000-0000-0000C77A0000}"/>
    <cellStyle name="Normal 4 4 2 2 5 3 3" xfId="9703" xr:uid="{00000000-0005-0000-0000-0000C87A0000}"/>
    <cellStyle name="Normal 4 4 2 2 5 3 3 2" xfId="41049" xr:uid="{00000000-0005-0000-0000-0000C97A0000}"/>
    <cellStyle name="Normal 4 4 2 2 5 3 3 3" xfId="27639" xr:uid="{00000000-0005-0000-0000-0000CA7A0000}"/>
    <cellStyle name="Normal 4 4 2 2 5 3 4" xfId="20237" xr:uid="{00000000-0005-0000-0000-0000CB7A0000}"/>
    <cellStyle name="Normal 4 4 2 2 5 3 5" xfId="35079" xr:uid="{00000000-0005-0000-0000-0000CC7A0000}"/>
    <cellStyle name="Normal 4 4 2 2 5 3 6" xfId="17251" xr:uid="{00000000-0005-0000-0000-0000CD7A0000}"/>
    <cellStyle name="Normal 4 4 2 2 5 4" xfId="4725" xr:uid="{00000000-0005-0000-0000-0000CE7A0000}"/>
    <cellStyle name="Normal 4 4 2 2 5 4 2" xfId="10759" xr:uid="{00000000-0005-0000-0000-0000CF7A0000}"/>
    <cellStyle name="Normal 4 4 2 2 5 4 2 2" xfId="42046" xr:uid="{00000000-0005-0000-0000-0000D07A0000}"/>
    <cellStyle name="Normal 4 4 2 2 5 4 2 3" xfId="28636" xr:uid="{00000000-0005-0000-0000-0000D17A0000}"/>
    <cellStyle name="Normal 4 4 2 2 5 4 3" xfId="22662" xr:uid="{00000000-0005-0000-0000-0000D27A0000}"/>
    <cellStyle name="Normal 4 4 2 2 5 4 4" xfId="33088" xr:uid="{00000000-0005-0000-0000-0000D37A0000}"/>
    <cellStyle name="Normal 4 4 2 2 5 4 5" xfId="15260" xr:uid="{00000000-0005-0000-0000-0000D47A0000}"/>
    <cellStyle name="Normal 4 4 2 2 5 5" xfId="3730" xr:uid="{00000000-0005-0000-0000-0000D57A0000}"/>
    <cellStyle name="Normal 4 4 2 2 5 5 2" xfId="36509" xr:uid="{00000000-0005-0000-0000-0000D67A0000}"/>
    <cellStyle name="Normal 4 4 2 2 5 5 3" xfId="21667" xr:uid="{00000000-0005-0000-0000-0000D77A0000}"/>
    <cellStyle name="Normal 4 4 2 2 5 6" xfId="7712" xr:uid="{00000000-0005-0000-0000-0000D87A0000}"/>
    <cellStyle name="Normal 4 4 2 2 5 6 2" xfId="39058" xr:uid="{00000000-0005-0000-0000-0000D97A0000}"/>
    <cellStyle name="Normal 4 4 2 2 5 6 3" xfId="25648" xr:uid="{00000000-0005-0000-0000-0000DA7A0000}"/>
    <cellStyle name="Normal 4 4 2 2 5 7" xfId="18246" xr:uid="{00000000-0005-0000-0000-0000DB7A0000}"/>
    <cellStyle name="Normal 4 4 2 2 5 8" xfId="32093" xr:uid="{00000000-0005-0000-0000-0000DC7A0000}"/>
    <cellStyle name="Normal 4 4 2 2 5 9" xfId="14265" xr:uid="{00000000-0005-0000-0000-0000DD7A0000}"/>
    <cellStyle name="Normal 4 4 2 2 6" xfId="698" xr:uid="{00000000-0005-0000-0000-0000DE7A0000}"/>
    <cellStyle name="Normal 4 4 2 2 6 2" xfId="2734" xr:uid="{00000000-0005-0000-0000-0000DF7A0000}"/>
    <cellStyle name="Normal 4 4 2 2 6 2 2" xfId="7151" xr:uid="{00000000-0005-0000-0000-0000E07A0000}"/>
    <cellStyle name="Normal 4 4 2 2 6 2 2 2" xfId="13184" xr:uid="{00000000-0005-0000-0000-0000E17A0000}"/>
    <cellStyle name="Normal 4 4 2 2 6 2 2 2 2" xfId="44469" xr:uid="{00000000-0005-0000-0000-0000E27A0000}"/>
    <cellStyle name="Normal 4 4 2 2 6 2 2 2 3" xfId="31059" xr:uid="{00000000-0005-0000-0000-0000E37A0000}"/>
    <cellStyle name="Normal 4 4 2 2 6 2 2 3" xfId="38497" xr:uid="{00000000-0005-0000-0000-0000E47A0000}"/>
    <cellStyle name="Normal 4 4 2 2 6 2 2 4" xfId="25087" xr:uid="{00000000-0005-0000-0000-0000E57A0000}"/>
    <cellStyle name="Normal 4 4 2 2 6 2 3" xfId="10137" xr:uid="{00000000-0005-0000-0000-0000E67A0000}"/>
    <cellStyle name="Normal 4 4 2 2 6 2 3 2" xfId="41483" xr:uid="{00000000-0005-0000-0000-0000E77A0000}"/>
    <cellStyle name="Normal 4 4 2 2 6 2 3 3" xfId="28073" xr:uid="{00000000-0005-0000-0000-0000E87A0000}"/>
    <cellStyle name="Normal 4 4 2 2 6 2 4" xfId="20671" xr:uid="{00000000-0005-0000-0000-0000E97A0000}"/>
    <cellStyle name="Normal 4 4 2 2 6 2 5" xfId="35513" xr:uid="{00000000-0005-0000-0000-0000EA7A0000}"/>
    <cellStyle name="Normal 4 4 2 2 6 2 6" xfId="17685" xr:uid="{00000000-0005-0000-0000-0000EB7A0000}"/>
    <cellStyle name="Normal 4 4 2 2 6 3" xfId="5159" xr:uid="{00000000-0005-0000-0000-0000EC7A0000}"/>
    <cellStyle name="Normal 4 4 2 2 6 3 2" xfId="11194" xr:uid="{00000000-0005-0000-0000-0000ED7A0000}"/>
    <cellStyle name="Normal 4 4 2 2 6 3 2 2" xfId="42479" xr:uid="{00000000-0005-0000-0000-0000EE7A0000}"/>
    <cellStyle name="Normal 4 4 2 2 6 3 2 3" xfId="29069" xr:uid="{00000000-0005-0000-0000-0000EF7A0000}"/>
    <cellStyle name="Normal 4 4 2 2 6 3 3" xfId="23096" xr:uid="{00000000-0005-0000-0000-0000F07A0000}"/>
    <cellStyle name="Normal 4 4 2 2 6 3 4" xfId="33522" xr:uid="{00000000-0005-0000-0000-0000F17A0000}"/>
    <cellStyle name="Normal 4 4 2 2 6 3 5" xfId="15694" xr:uid="{00000000-0005-0000-0000-0000F27A0000}"/>
    <cellStyle name="Normal 4 4 2 2 6 4" xfId="4164" xr:uid="{00000000-0005-0000-0000-0000F37A0000}"/>
    <cellStyle name="Normal 4 4 2 2 6 4 2" xfId="36943" xr:uid="{00000000-0005-0000-0000-0000F47A0000}"/>
    <cellStyle name="Normal 4 4 2 2 6 4 3" xfId="22101" xr:uid="{00000000-0005-0000-0000-0000F57A0000}"/>
    <cellStyle name="Normal 4 4 2 2 6 5" xfId="8146" xr:uid="{00000000-0005-0000-0000-0000F67A0000}"/>
    <cellStyle name="Normal 4 4 2 2 6 5 2" xfId="39492" xr:uid="{00000000-0005-0000-0000-0000F77A0000}"/>
    <cellStyle name="Normal 4 4 2 2 6 5 3" xfId="26082" xr:uid="{00000000-0005-0000-0000-0000F87A0000}"/>
    <cellStyle name="Normal 4 4 2 2 6 6" xfId="18680" xr:uid="{00000000-0005-0000-0000-0000F97A0000}"/>
    <cellStyle name="Normal 4 4 2 2 6 7" xfId="32527" xr:uid="{00000000-0005-0000-0000-0000FA7A0000}"/>
    <cellStyle name="Normal 4 4 2 2 6 8" xfId="14699" xr:uid="{00000000-0005-0000-0000-0000FB7A0000}"/>
    <cellStyle name="Normal 4 4 2 2 7" xfId="1201" xr:uid="{00000000-0005-0000-0000-0000FC7A0000}"/>
    <cellStyle name="Normal 4 4 2 2 7 2" xfId="2198" xr:uid="{00000000-0005-0000-0000-0000FD7A0000}"/>
    <cellStyle name="Normal 4 4 2 2 7 2 2" xfId="6615" xr:uid="{00000000-0005-0000-0000-0000FE7A0000}"/>
    <cellStyle name="Normal 4 4 2 2 7 2 2 2" xfId="12648" xr:uid="{00000000-0005-0000-0000-0000FF7A0000}"/>
    <cellStyle name="Normal 4 4 2 2 7 2 2 2 2" xfId="43933" xr:uid="{00000000-0005-0000-0000-0000007B0000}"/>
    <cellStyle name="Normal 4 4 2 2 7 2 2 2 3" xfId="30523" xr:uid="{00000000-0005-0000-0000-0000017B0000}"/>
    <cellStyle name="Normal 4 4 2 2 7 2 2 3" xfId="37961" xr:uid="{00000000-0005-0000-0000-0000027B0000}"/>
    <cellStyle name="Normal 4 4 2 2 7 2 2 4" xfId="24551" xr:uid="{00000000-0005-0000-0000-0000037B0000}"/>
    <cellStyle name="Normal 4 4 2 2 7 2 3" xfId="9601" xr:uid="{00000000-0005-0000-0000-0000047B0000}"/>
    <cellStyle name="Normal 4 4 2 2 7 2 3 2" xfId="40947" xr:uid="{00000000-0005-0000-0000-0000057B0000}"/>
    <cellStyle name="Normal 4 4 2 2 7 2 3 3" xfId="27537" xr:uid="{00000000-0005-0000-0000-0000067B0000}"/>
    <cellStyle name="Normal 4 4 2 2 7 2 4" xfId="20135" xr:uid="{00000000-0005-0000-0000-0000077B0000}"/>
    <cellStyle name="Normal 4 4 2 2 7 2 5" xfId="34977" xr:uid="{00000000-0005-0000-0000-0000087B0000}"/>
    <cellStyle name="Normal 4 4 2 2 7 2 6" xfId="17149" xr:uid="{00000000-0005-0000-0000-0000097B0000}"/>
    <cellStyle name="Normal 4 4 2 2 7 3" xfId="5619" xr:uid="{00000000-0005-0000-0000-00000A7B0000}"/>
    <cellStyle name="Normal 4 4 2 2 7 3 2" xfId="11652" xr:uid="{00000000-0005-0000-0000-00000B7B0000}"/>
    <cellStyle name="Normal 4 4 2 2 7 3 2 2" xfId="42937" xr:uid="{00000000-0005-0000-0000-00000C7B0000}"/>
    <cellStyle name="Normal 4 4 2 2 7 3 2 3" xfId="29527" xr:uid="{00000000-0005-0000-0000-00000D7B0000}"/>
    <cellStyle name="Normal 4 4 2 2 7 3 3" xfId="23555" xr:uid="{00000000-0005-0000-0000-00000E7B0000}"/>
    <cellStyle name="Normal 4 4 2 2 7 3 4" xfId="33981" xr:uid="{00000000-0005-0000-0000-00000F7B0000}"/>
    <cellStyle name="Normal 4 4 2 2 7 3 5" xfId="16153" xr:uid="{00000000-0005-0000-0000-0000107B0000}"/>
    <cellStyle name="Normal 4 4 2 2 7 4" xfId="3628" xr:uid="{00000000-0005-0000-0000-0000117B0000}"/>
    <cellStyle name="Normal 4 4 2 2 7 4 2" xfId="36407" xr:uid="{00000000-0005-0000-0000-0000127B0000}"/>
    <cellStyle name="Normal 4 4 2 2 7 4 3" xfId="21565" xr:uid="{00000000-0005-0000-0000-0000137B0000}"/>
    <cellStyle name="Normal 4 4 2 2 7 5" xfId="8605" xr:uid="{00000000-0005-0000-0000-0000147B0000}"/>
    <cellStyle name="Normal 4 4 2 2 7 5 2" xfId="39951" xr:uid="{00000000-0005-0000-0000-0000157B0000}"/>
    <cellStyle name="Normal 4 4 2 2 7 5 3" xfId="26541" xr:uid="{00000000-0005-0000-0000-0000167B0000}"/>
    <cellStyle name="Normal 4 4 2 2 7 6" xfId="19139" xr:uid="{00000000-0005-0000-0000-0000177B0000}"/>
    <cellStyle name="Normal 4 4 2 2 7 7" xfId="31991" xr:uid="{00000000-0005-0000-0000-0000187B0000}"/>
    <cellStyle name="Normal 4 4 2 2 7 8" xfId="14163" xr:uid="{00000000-0005-0000-0000-0000197B0000}"/>
    <cellStyle name="Normal 4 4 2 2 8" xfId="1738" xr:uid="{00000000-0005-0000-0000-00001A7B0000}"/>
    <cellStyle name="Normal 4 4 2 2 8 2" xfId="6156" xr:uid="{00000000-0005-0000-0000-00001B7B0000}"/>
    <cellStyle name="Normal 4 4 2 2 8 2 2" xfId="12189" xr:uid="{00000000-0005-0000-0000-00001C7B0000}"/>
    <cellStyle name="Normal 4 4 2 2 8 2 2 2" xfId="43474" xr:uid="{00000000-0005-0000-0000-00001D7B0000}"/>
    <cellStyle name="Normal 4 4 2 2 8 2 2 3" xfId="30064" xr:uid="{00000000-0005-0000-0000-00001E7B0000}"/>
    <cellStyle name="Normal 4 4 2 2 8 2 3" xfId="37502" xr:uid="{00000000-0005-0000-0000-00001F7B0000}"/>
    <cellStyle name="Normal 4 4 2 2 8 2 4" xfId="24092" xr:uid="{00000000-0005-0000-0000-0000207B0000}"/>
    <cellStyle name="Normal 4 4 2 2 8 3" xfId="9142" xr:uid="{00000000-0005-0000-0000-0000217B0000}"/>
    <cellStyle name="Normal 4 4 2 2 8 3 2" xfId="40488" xr:uid="{00000000-0005-0000-0000-0000227B0000}"/>
    <cellStyle name="Normal 4 4 2 2 8 3 3" xfId="27078" xr:uid="{00000000-0005-0000-0000-0000237B0000}"/>
    <cellStyle name="Normal 4 4 2 2 8 4" xfId="19676" xr:uid="{00000000-0005-0000-0000-0000247B0000}"/>
    <cellStyle name="Normal 4 4 2 2 8 5" xfId="34518" xr:uid="{00000000-0005-0000-0000-0000257B0000}"/>
    <cellStyle name="Normal 4 4 2 2 8 6" xfId="16690" xr:uid="{00000000-0005-0000-0000-0000267B0000}"/>
    <cellStyle name="Normal 4 4 2 2 9" xfId="4623" xr:uid="{00000000-0005-0000-0000-0000277B0000}"/>
    <cellStyle name="Normal 4 4 2 2 9 2" xfId="10657" xr:uid="{00000000-0005-0000-0000-0000287B0000}"/>
    <cellStyle name="Normal 4 4 2 2 9 2 2" xfId="41944" xr:uid="{00000000-0005-0000-0000-0000297B0000}"/>
    <cellStyle name="Normal 4 4 2 2 9 2 3" xfId="28534" xr:uid="{00000000-0005-0000-0000-00002A7B0000}"/>
    <cellStyle name="Normal 4 4 2 2 9 3" xfId="22560" xr:uid="{00000000-0005-0000-0000-00002B7B0000}"/>
    <cellStyle name="Normal 4 4 2 2 9 4" xfId="32986" xr:uid="{00000000-0005-0000-0000-00002C7B0000}"/>
    <cellStyle name="Normal 4 4 2 2 9 5" xfId="15158" xr:uid="{00000000-0005-0000-0000-00002D7B0000}"/>
    <cellStyle name="Normal 4 4 2 3" xfId="164" xr:uid="{00000000-0005-0000-0000-00002E7B0000}"/>
    <cellStyle name="Normal 4 4 2 3 10" xfId="3187" xr:uid="{00000000-0005-0000-0000-00002F7B0000}"/>
    <cellStyle name="Normal 4 4 2 3 10 2" xfId="35966" xr:uid="{00000000-0005-0000-0000-0000307B0000}"/>
    <cellStyle name="Normal 4 4 2 3 10 3" xfId="21124" xr:uid="{00000000-0005-0000-0000-0000317B0000}"/>
    <cellStyle name="Normal 4 4 2 3 11" xfId="7628" xr:uid="{00000000-0005-0000-0000-0000327B0000}"/>
    <cellStyle name="Normal 4 4 2 3 11 2" xfId="38974" xr:uid="{00000000-0005-0000-0000-0000337B0000}"/>
    <cellStyle name="Normal 4 4 2 3 11 3" xfId="25564" xr:uid="{00000000-0005-0000-0000-0000347B0000}"/>
    <cellStyle name="Normal 4 4 2 3 12" xfId="18162" xr:uid="{00000000-0005-0000-0000-0000357B0000}"/>
    <cellStyle name="Normal 4 4 2 3 13" xfId="31550" xr:uid="{00000000-0005-0000-0000-0000367B0000}"/>
    <cellStyle name="Normal 4 4 2 3 14" xfId="13722" xr:uid="{00000000-0005-0000-0000-0000377B0000}"/>
    <cellStyle name="Normal 4 4 2 3 2" xfId="386" xr:uid="{00000000-0005-0000-0000-0000387B0000}"/>
    <cellStyle name="Normal 4 4 2 3 2 10" xfId="13826" xr:uid="{00000000-0005-0000-0000-0000397B0000}"/>
    <cellStyle name="Normal 4 4 2 3 2 2" xfId="820" xr:uid="{00000000-0005-0000-0000-00003A7B0000}"/>
    <cellStyle name="Normal 4 4 2 3 2 2 2" xfId="2856" xr:uid="{00000000-0005-0000-0000-00003B7B0000}"/>
    <cellStyle name="Normal 4 4 2 3 2 2 2 2" xfId="7273" xr:uid="{00000000-0005-0000-0000-00003C7B0000}"/>
    <cellStyle name="Normal 4 4 2 3 2 2 2 2 2" xfId="13306" xr:uid="{00000000-0005-0000-0000-00003D7B0000}"/>
    <cellStyle name="Normal 4 4 2 3 2 2 2 2 2 2" xfId="44591" xr:uid="{00000000-0005-0000-0000-00003E7B0000}"/>
    <cellStyle name="Normal 4 4 2 3 2 2 2 2 2 3" xfId="31181" xr:uid="{00000000-0005-0000-0000-00003F7B0000}"/>
    <cellStyle name="Normal 4 4 2 3 2 2 2 2 3" xfId="38619" xr:uid="{00000000-0005-0000-0000-0000407B0000}"/>
    <cellStyle name="Normal 4 4 2 3 2 2 2 2 4" xfId="25209" xr:uid="{00000000-0005-0000-0000-0000417B0000}"/>
    <cellStyle name="Normal 4 4 2 3 2 2 2 3" xfId="10259" xr:uid="{00000000-0005-0000-0000-0000427B0000}"/>
    <cellStyle name="Normal 4 4 2 3 2 2 2 3 2" xfId="41605" xr:uid="{00000000-0005-0000-0000-0000437B0000}"/>
    <cellStyle name="Normal 4 4 2 3 2 2 2 3 3" xfId="28195" xr:uid="{00000000-0005-0000-0000-0000447B0000}"/>
    <cellStyle name="Normal 4 4 2 3 2 2 2 4" xfId="20793" xr:uid="{00000000-0005-0000-0000-0000457B0000}"/>
    <cellStyle name="Normal 4 4 2 3 2 2 2 5" xfId="35635" xr:uid="{00000000-0005-0000-0000-0000467B0000}"/>
    <cellStyle name="Normal 4 4 2 3 2 2 2 6" xfId="17807" xr:uid="{00000000-0005-0000-0000-0000477B0000}"/>
    <cellStyle name="Normal 4 4 2 3 2 2 3" xfId="5281" xr:uid="{00000000-0005-0000-0000-0000487B0000}"/>
    <cellStyle name="Normal 4 4 2 3 2 2 3 2" xfId="11315" xr:uid="{00000000-0005-0000-0000-0000497B0000}"/>
    <cellStyle name="Normal 4 4 2 3 2 2 3 2 2" xfId="42600" xr:uid="{00000000-0005-0000-0000-00004A7B0000}"/>
    <cellStyle name="Normal 4 4 2 3 2 2 3 2 3" xfId="29190" xr:uid="{00000000-0005-0000-0000-00004B7B0000}"/>
    <cellStyle name="Normal 4 4 2 3 2 2 3 3" xfId="23218" xr:uid="{00000000-0005-0000-0000-00004C7B0000}"/>
    <cellStyle name="Normal 4 4 2 3 2 2 3 4" xfId="33644" xr:uid="{00000000-0005-0000-0000-00004D7B0000}"/>
    <cellStyle name="Normal 4 4 2 3 2 2 3 5" xfId="15816" xr:uid="{00000000-0005-0000-0000-00004E7B0000}"/>
    <cellStyle name="Normal 4 4 2 3 2 2 4" xfId="4286" xr:uid="{00000000-0005-0000-0000-00004F7B0000}"/>
    <cellStyle name="Normal 4 4 2 3 2 2 4 2" xfId="37065" xr:uid="{00000000-0005-0000-0000-0000507B0000}"/>
    <cellStyle name="Normal 4 4 2 3 2 2 4 3" xfId="22223" xr:uid="{00000000-0005-0000-0000-0000517B0000}"/>
    <cellStyle name="Normal 4 4 2 3 2 2 5" xfId="8268" xr:uid="{00000000-0005-0000-0000-0000527B0000}"/>
    <cellStyle name="Normal 4 4 2 3 2 2 5 2" xfId="39614" xr:uid="{00000000-0005-0000-0000-0000537B0000}"/>
    <cellStyle name="Normal 4 4 2 3 2 2 5 3" xfId="26204" xr:uid="{00000000-0005-0000-0000-0000547B0000}"/>
    <cellStyle name="Normal 4 4 2 3 2 2 6" xfId="18802" xr:uid="{00000000-0005-0000-0000-0000557B0000}"/>
    <cellStyle name="Normal 4 4 2 3 2 2 7" xfId="32649" xr:uid="{00000000-0005-0000-0000-0000567B0000}"/>
    <cellStyle name="Normal 4 4 2 3 2 2 8" xfId="14821" xr:uid="{00000000-0005-0000-0000-0000577B0000}"/>
    <cellStyle name="Normal 4 4 2 3 2 3" xfId="1425" xr:uid="{00000000-0005-0000-0000-0000587B0000}"/>
    <cellStyle name="Normal 4 4 2 3 2 3 2" xfId="2422" xr:uid="{00000000-0005-0000-0000-0000597B0000}"/>
    <cellStyle name="Normal 4 4 2 3 2 3 2 2" xfId="6839" xr:uid="{00000000-0005-0000-0000-00005A7B0000}"/>
    <cellStyle name="Normal 4 4 2 3 2 3 2 2 2" xfId="12872" xr:uid="{00000000-0005-0000-0000-00005B7B0000}"/>
    <cellStyle name="Normal 4 4 2 3 2 3 2 2 2 2" xfId="44157" xr:uid="{00000000-0005-0000-0000-00005C7B0000}"/>
    <cellStyle name="Normal 4 4 2 3 2 3 2 2 2 3" xfId="30747" xr:uid="{00000000-0005-0000-0000-00005D7B0000}"/>
    <cellStyle name="Normal 4 4 2 3 2 3 2 2 3" xfId="38185" xr:uid="{00000000-0005-0000-0000-00005E7B0000}"/>
    <cellStyle name="Normal 4 4 2 3 2 3 2 2 4" xfId="24775" xr:uid="{00000000-0005-0000-0000-00005F7B0000}"/>
    <cellStyle name="Normal 4 4 2 3 2 3 2 3" xfId="9825" xr:uid="{00000000-0005-0000-0000-0000607B0000}"/>
    <cellStyle name="Normal 4 4 2 3 2 3 2 3 2" xfId="41171" xr:uid="{00000000-0005-0000-0000-0000617B0000}"/>
    <cellStyle name="Normal 4 4 2 3 2 3 2 3 3" xfId="27761" xr:uid="{00000000-0005-0000-0000-0000627B0000}"/>
    <cellStyle name="Normal 4 4 2 3 2 3 2 4" xfId="20359" xr:uid="{00000000-0005-0000-0000-0000637B0000}"/>
    <cellStyle name="Normal 4 4 2 3 2 3 2 5" xfId="35201" xr:uid="{00000000-0005-0000-0000-0000647B0000}"/>
    <cellStyle name="Normal 4 4 2 3 2 3 2 6" xfId="17373" xr:uid="{00000000-0005-0000-0000-0000657B0000}"/>
    <cellStyle name="Normal 4 4 2 3 2 3 3" xfId="5843" xr:uid="{00000000-0005-0000-0000-0000667B0000}"/>
    <cellStyle name="Normal 4 4 2 3 2 3 3 2" xfId="11876" xr:uid="{00000000-0005-0000-0000-0000677B0000}"/>
    <cellStyle name="Normal 4 4 2 3 2 3 3 2 2" xfId="43161" xr:uid="{00000000-0005-0000-0000-0000687B0000}"/>
    <cellStyle name="Normal 4 4 2 3 2 3 3 2 3" xfId="29751" xr:uid="{00000000-0005-0000-0000-0000697B0000}"/>
    <cellStyle name="Normal 4 4 2 3 2 3 3 3" xfId="23779" xr:uid="{00000000-0005-0000-0000-00006A7B0000}"/>
    <cellStyle name="Normal 4 4 2 3 2 3 3 4" xfId="34205" xr:uid="{00000000-0005-0000-0000-00006B7B0000}"/>
    <cellStyle name="Normal 4 4 2 3 2 3 3 5" xfId="16377" xr:uid="{00000000-0005-0000-0000-00006C7B0000}"/>
    <cellStyle name="Normal 4 4 2 3 2 3 4" xfId="3852" xr:uid="{00000000-0005-0000-0000-00006D7B0000}"/>
    <cellStyle name="Normal 4 4 2 3 2 3 4 2" xfId="36631" xr:uid="{00000000-0005-0000-0000-00006E7B0000}"/>
    <cellStyle name="Normal 4 4 2 3 2 3 4 3" xfId="21789" xr:uid="{00000000-0005-0000-0000-00006F7B0000}"/>
    <cellStyle name="Normal 4 4 2 3 2 3 5" xfId="8829" xr:uid="{00000000-0005-0000-0000-0000707B0000}"/>
    <cellStyle name="Normal 4 4 2 3 2 3 5 2" xfId="40175" xr:uid="{00000000-0005-0000-0000-0000717B0000}"/>
    <cellStyle name="Normal 4 4 2 3 2 3 5 3" xfId="26765" xr:uid="{00000000-0005-0000-0000-0000727B0000}"/>
    <cellStyle name="Normal 4 4 2 3 2 3 6" xfId="19363" xr:uid="{00000000-0005-0000-0000-0000737B0000}"/>
    <cellStyle name="Normal 4 4 2 3 2 3 7" xfId="32215" xr:uid="{00000000-0005-0000-0000-0000747B0000}"/>
    <cellStyle name="Normal 4 4 2 3 2 3 8" xfId="14387" xr:uid="{00000000-0005-0000-0000-0000757B0000}"/>
    <cellStyle name="Normal 4 4 2 3 2 4" xfId="1860" xr:uid="{00000000-0005-0000-0000-0000767B0000}"/>
    <cellStyle name="Normal 4 4 2 3 2 4 2" xfId="6278" xr:uid="{00000000-0005-0000-0000-0000777B0000}"/>
    <cellStyle name="Normal 4 4 2 3 2 4 2 2" xfId="12311" xr:uid="{00000000-0005-0000-0000-0000787B0000}"/>
    <cellStyle name="Normal 4 4 2 3 2 4 2 2 2" xfId="43596" xr:uid="{00000000-0005-0000-0000-0000797B0000}"/>
    <cellStyle name="Normal 4 4 2 3 2 4 2 2 3" xfId="30186" xr:uid="{00000000-0005-0000-0000-00007A7B0000}"/>
    <cellStyle name="Normal 4 4 2 3 2 4 2 3" xfId="37624" xr:uid="{00000000-0005-0000-0000-00007B7B0000}"/>
    <cellStyle name="Normal 4 4 2 3 2 4 2 4" xfId="24214" xr:uid="{00000000-0005-0000-0000-00007C7B0000}"/>
    <cellStyle name="Normal 4 4 2 3 2 4 3" xfId="9264" xr:uid="{00000000-0005-0000-0000-00007D7B0000}"/>
    <cellStyle name="Normal 4 4 2 3 2 4 3 2" xfId="40610" xr:uid="{00000000-0005-0000-0000-00007E7B0000}"/>
    <cellStyle name="Normal 4 4 2 3 2 4 3 3" xfId="27200" xr:uid="{00000000-0005-0000-0000-00007F7B0000}"/>
    <cellStyle name="Normal 4 4 2 3 2 4 4" xfId="19798" xr:uid="{00000000-0005-0000-0000-0000807B0000}"/>
    <cellStyle name="Normal 4 4 2 3 2 4 5" xfId="34640" xr:uid="{00000000-0005-0000-0000-0000817B0000}"/>
    <cellStyle name="Normal 4 4 2 3 2 4 6" xfId="16812" xr:uid="{00000000-0005-0000-0000-0000827B0000}"/>
    <cellStyle name="Normal 4 4 2 3 2 5" xfId="4847" xr:uid="{00000000-0005-0000-0000-0000837B0000}"/>
    <cellStyle name="Normal 4 4 2 3 2 5 2" xfId="10882" xr:uid="{00000000-0005-0000-0000-0000847B0000}"/>
    <cellStyle name="Normal 4 4 2 3 2 5 2 2" xfId="42167" xr:uid="{00000000-0005-0000-0000-0000857B0000}"/>
    <cellStyle name="Normal 4 4 2 3 2 5 2 3" xfId="28757" xr:uid="{00000000-0005-0000-0000-0000867B0000}"/>
    <cellStyle name="Normal 4 4 2 3 2 5 3" xfId="22784" xr:uid="{00000000-0005-0000-0000-0000877B0000}"/>
    <cellStyle name="Normal 4 4 2 3 2 5 4" xfId="33210" xr:uid="{00000000-0005-0000-0000-0000887B0000}"/>
    <cellStyle name="Normal 4 4 2 3 2 5 5" xfId="15382" xr:uid="{00000000-0005-0000-0000-0000897B0000}"/>
    <cellStyle name="Normal 4 4 2 3 2 6" xfId="3291" xr:uid="{00000000-0005-0000-0000-00008A7B0000}"/>
    <cellStyle name="Normal 4 4 2 3 2 6 2" xfId="36070" xr:uid="{00000000-0005-0000-0000-00008B7B0000}"/>
    <cellStyle name="Normal 4 4 2 3 2 6 3" xfId="21228" xr:uid="{00000000-0005-0000-0000-00008C7B0000}"/>
    <cellStyle name="Normal 4 4 2 3 2 7" xfId="7834" xr:uid="{00000000-0005-0000-0000-00008D7B0000}"/>
    <cellStyle name="Normal 4 4 2 3 2 7 2" xfId="39180" xr:uid="{00000000-0005-0000-0000-00008E7B0000}"/>
    <cellStyle name="Normal 4 4 2 3 2 7 3" xfId="25770" xr:uid="{00000000-0005-0000-0000-00008F7B0000}"/>
    <cellStyle name="Normal 4 4 2 3 2 8" xfId="18368" xr:uid="{00000000-0005-0000-0000-0000907B0000}"/>
    <cellStyle name="Normal 4 4 2 3 2 9" xfId="31654" xr:uid="{00000000-0005-0000-0000-0000917B0000}"/>
    <cellStyle name="Normal 4 4 2 3 3" xfId="488" xr:uid="{00000000-0005-0000-0000-0000927B0000}"/>
    <cellStyle name="Normal 4 4 2 3 3 10" xfId="13928" xr:uid="{00000000-0005-0000-0000-0000937B0000}"/>
    <cellStyle name="Normal 4 4 2 3 3 2" xfId="922" xr:uid="{00000000-0005-0000-0000-0000947B0000}"/>
    <cellStyle name="Normal 4 4 2 3 3 2 2" xfId="2958" xr:uid="{00000000-0005-0000-0000-0000957B0000}"/>
    <cellStyle name="Normal 4 4 2 3 3 2 2 2" xfId="7375" xr:uid="{00000000-0005-0000-0000-0000967B0000}"/>
    <cellStyle name="Normal 4 4 2 3 3 2 2 2 2" xfId="13408" xr:uid="{00000000-0005-0000-0000-0000977B0000}"/>
    <cellStyle name="Normal 4 4 2 3 3 2 2 2 2 2" xfId="44693" xr:uid="{00000000-0005-0000-0000-0000987B0000}"/>
    <cellStyle name="Normal 4 4 2 3 3 2 2 2 2 3" xfId="31283" xr:uid="{00000000-0005-0000-0000-0000997B0000}"/>
    <cellStyle name="Normal 4 4 2 3 3 2 2 2 3" xfId="38721" xr:uid="{00000000-0005-0000-0000-00009A7B0000}"/>
    <cellStyle name="Normal 4 4 2 3 3 2 2 2 4" xfId="25311" xr:uid="{00000000-0005-0000-0000-00009B7B0000}"/>
    <cellStyle name="Normal 4 4 2 3 3 2 2 3" xfId="10361" xr:uid="{00000000-0005-0000-0000-00009C7B0000}"/>
    <cellStyle name="Normal 4 4 2 3 3 2 2 3 2" xfId="41707" xr:uid="{00000000-0005-0000-0000-00009D7B0000}"/>
    <cellStyle name="Normal 4 4 2 3 3 2 2 3 3" xfId="28297" xr:uid="{00000000-0005-0000-0000-00009E7B0000}"/>
    <cellStyle name="Normal 4 4 2 3 3 2 2 4" xfId="20895" xr:uid="{00000000-0005-0000-0000-00009F7B0000}"/>
    <cellStyle name="Normal 4 4 2 3 3 2 2 5" xfId="35737" xr:uid="{00000000-0005-0000-0000-0000A07B0000}"/>
    <cellStyle name="Normal 4 4 2 3 3 2 2 6" xfId="17909" xr:uid="{00000000-0005-0000-0000-0000A17B0000}"/>
    <cellStyle name="Normal 4 4 2 3 3 2 3" xfId="5383" xr:uid="{00000000-0005-0000-0000-0000A27B0000}"/>
    <cellStyle name="Normal 4 4 2 3 3 2 3 2" xfId="11417" xr:uid="{00000000-0005-0000-0000-0000A37B0000}"/>
    <cellStyle name="Normal 4 4 2 3 3 2 3 2 2" xfId="42702" xr:uid="{00000000-0005-0000-0000-0000A47B0000}"/>
    <cellStyle name="Normal 4 4 2 3 3 2 3 2 3" xfId="29292" xr:uid="{00000000-0005-0000-0000-0000A57B0000}"/>
    <cellStyle name="Normal 4 4 2 3 3 2 3 3" xfId="23320" xr:uid="{00000000-0005-0000-0000-0000A67B0000}"/>
    <cellStyle name="Normal 4 4 2 3 3 2 3 4" xfId="33746" xr:uid="{00000000-0005-0000-0000-0000A77B0000}"/>
    <cellStyle name="Normal 4 4 2 3 3 2 3 5" xfId="15918" xr:uid="{00000000-0005-0000-0000-0000A87B0000}"/>
    <cellStyle name="Normal 4 4 2 3 3 2 4" xfId="4388" xr:uid="{00000000-0005-0000-0000-0000A97B0000}"/>
    <cellStyle name="Normal 4 4 2 3 3 2 4 2" xfId="37167" xr:uid="{00000000-0005-0000-0000-0000AA7B0000}"/>
    <cellStyle name="Normal 4 4 2 3 3 2 4 3" xfId="22325" xr:uid="{00000000-0005-0000-0000-0000AB7B0000}"/>
    <cellStyle name="Normal 4 4 2 3 3 2 5" xfId="8370" xr:uid="{00000000-0005-0000-0000-0000AC7B0000}"/>
    <cellStyle name="Normal 4 4 2 3 3 2 5 2" xfId="39716" xr:uid="{00000000-0005-0000-0000-0000AD7B0000}"/>
    <cellStyle name="Normal 4 4 2 3 3 2 5 3" xfId="26306" xr:uid="{00000000-0005-0000-0000-0000AE7B0000}"/>
    <cellStyle name="Normal 4 4 2 3 3 2 6" xfId="18904" xr:uid="{00000000-0005-0000-0000-0000AF7B0000}"/>
    <cellStyle name="Normal 4 4 2 3 3 2 7" xfId="32751" xr:uid="{00000000-0005-0000-0000-0000B07B0000}"/>
    <cellStyle name="Normal 4 4 2 3 3 2 8" xfId="14923" xr:uid="{00000000-0005-0000-0000-0000B17B0000}"/>
    <cellStyle name="Normal 4 4 2 3 3 3" xfId="1527" xr:uid="{00000000-0005-0000-0000-0000B27B0000}"/>
    <cellStyle name="Normal 4 4 2 3 3 3 2" xfId="2524" xr:uid="{00000000-0005-0000-0000-0000B37B0000}"/>
    <cellStyle name="Normal 4 4 2 3 3 3 2 2" xfId="6941" xr:uid="{00000000-0005-0000-0000-0000B47B0000}"/>
    <cellStyle name="Normal 4 4 2 3 3 3 2 2 2" xfId="12974" xr:uid="{00000000-0005-0000-0000-0000B57B0000}"/>
    <cellStyle name="Normal 4 4 2 3 3 3 2 2 2 2" xfId="44259" xr:uid="{00000000-0005-0000-0000-0000B67B0000}"/>
    <cellStyle name="Normal 4 4 2 3 3 3 2 2 2 3" xfId="30849" xr:uid="{00000000-0005-0000-0000-0000B77B0000}"/>
    <cellStyle name="Normal 4 4 2 3 3 3 2 2 3" xfId="38287" xr:uid="{00000000-0005-0000-0000-0000B87B0000}"/>
    <cellStyle name="Normal 4 4 2 3 3 3 2 2 4" xfId="24877" xr:uid="{00000000-0005-0000-0000-0000B97B0000}"/>
    <cellStyle name="Normal 4 4 2 3 3 3 2 3" xfId="9927" xr:uid="{00000000-0005-0000-0000-0000BA7B0000}"/>
    <cellStyle name="Normal 4 4 2 3 3 3 2 3 2" xfId="41273" xr:uid="{00000000-0005-0000-0000-0000BB7B0000}"/>
    <cellStyle name="Normal 4 4 2 3 3 3 2 3 3" xfId="27863" xr:uid="{00000000-0005-0000-0000-0000BC7B0000}"/>
    <cellStyle name="Normal 4 4 2 3 3 3 2 4" xfId="20461" xr:uid="{00000000-0005-0000-0000-0000BD7B0000}"/>
    <cellStyle name="Normal 4 4 2 3 3 3 2 5" xfId="35303" xr:uid="{00000000-0005-0000-0000-0000BE7B0000}"/>
    <cellStyle name="Normal 4 4 2 3 3 3 2 6" xfId="17475" xr:uid="{00000000-0005-0000-0000-0000BF7B0000}"/>
    <cellStyle name="Normal 4 4 2 3 3 3 3" xfId="5945" xr:uid="{00000000-0005-0000-0000-0000C07B0000}"/>
    <cellStyle name="Normal 4 4 2 3 3 3 3 2" xfId="11978" xr:uid="{00000000-0005-0000-0000-0000C17B0000}"/>
    <cellStyle name="Normal 4 4 2 3 3 3 3 2 2" xfId="43263" xr:uid="{00000000-0005-0000-0000-0000C27B0000}"/>
    <cellStyle name="Normal 4 4 2 3 3 3 3 2 3" xfId="29853" xr:uid="{00000000-0005-0000-0000-0000C37B0000}"/>
    <cellStyle name="Normal 4 4 2 3 3 3 3 3" xfId="23881" xr:uid="{00000000-0005-0000-0000-0000C47B0000}"/>
    <cellStyle name="Normal 4 4 2 3 3 3 3 4" xfId="34307" xr:uid="{00000000-0005-0000-0000-0000C57B0000}"/>
    <cellStyle name="Normal 4 4 2 3 3 3 3 5" xfId="16479" xr:uid="{00000000-0005-0000-0000-0000C67B0000}"/>
    <cellStyle name="Normal 4 4 2 3 3 3 4" xfId="3954" xr:uid="{00000000-0005-0000-0000-0000C77B0000}"/>
    <cellStyle name="Normal 4 4 2 3 3 3 4 2" xfId="36733" xr:uid="{00000000-0005-0000-0000-0000C87B0000}"/>
    <cellStyle name="Normal 4 4 2 3 3 3 4 3" xfId="21891" xr:uid="{00000000-0005-0000-0000-0000C97B0000}"/>
    <cellStyle name="Normal 4 4 2 3 3 3 5" xfId="8931" xr:uid="{00000000-0005-0000-0000-0000CA7B0000}"/>
    <cellStyle name="Normal 4 4 2 3 3 3 5 2" xfId="40277" xr:uid="{00000000-0005-0000-0000-0000CB7B0000}"/>
    <cellStyle name="Normal 4 4 2 3 3 3 5 3" xfId="26867" xr:uid="{00000000-0005-0000-0000-0000CC7B0000}"/>
    <cellStyle name="Normal 4 4 2 3 3 3 6" xfId="19465" xr:uid="{00000000-0005-0000-0000-0000CD7B0000}"/>
    <cellStyle name="Normal 4 4 2 3 3 3 7" xfId="32317" xr:uid="{00000000-0005-0000-0000-0000CE7B0000}"/>
    <cellStyle name="Normal 4 4 2 3 3 3 8" xfId="14489" xr:uid="{00000000-0005-0000-0000-0000CF7B0000}"/>
    <cellStyle name="Normal 4 4 2 3 3 4" xfId="1962" xr:uid="{00000000-0005-0000-0000-0000D07B0000}"/>
    <cellStyle name="Normal 4 4 2 3 3 4 2" xfId="6380" xr:uid="{00000000-0005-0000-0000-0000D17B0000}"/>
    <cellStyle name="Normal 4 4 2 3 3 4 2 2" xfId="12413" xr:uid="{00000000-0005-0000-0000-0000D27B0000}"/>
    <cellStyle name="Normal 4 4 2 3 3 4 2 2 2" xfId="43698" xr:uid="{00000000-0005-0000-0000-0000D37B0000}"/>
    <cellStyle name="Normal 4 4 2 3 3 4 2 2 3" xfId="30288" xr:uid="{00000000-0005-0000-0000-0000D47B0000}"/>
    <cellStyle name="Normal 4 4 2 3 3 4 2 3" xfId="37726" xr:uid="{00000000-0005-0000-0000-0000D57B0000}"/>
    <cellStyle name="Normal 4 4 2 3 3 4 2 4" xfId="24316" xr:uid="{00000000-0005-0000-0000-0000D67B0000}"/>
    <cellStyle name="Normal 4 4 2 3 3 4 3" xfId="9366" xr:uid="{00000000-0005-0000-0000-0000D77B0000}"/>
    <cellStyle name="Normal 4 4 2 3 3 4 3 2" xfId="40712" xr:uid="{00000000-0005-0000-0000-0000D87B0000}"/>
    <cellStyle name="Normal 4 4 2 3 3 4 3 3" xfId="27302" xr:uid="{00000000-0005-0000-0000-0000D97B0000}"/>
    <cellStyle name="Normal 4 4 2 3 3 4 4" xfId="19900" xr:uid="{00000000-0005-0000-0000-0000DA7B0000}"/>
    <cellStyle name="Normal 4 4 2 3 3 4 5" xfId="34742" xr:uid="{00000000-0005-0000-0000-0000DB7B0000}"/>
    <cellStyle name="Normal 4 4 2 3 3 4 6" xfId="16914" xr:uid="{00000000-0005-0000-0000-0000DC7B0000}"/>
    <cellStyle name="Normal 4 4 2 3 3 5" xfId="4949" xr:uid="{00000000-0005-0000-0000-0000DD7B0000}"/>
    <cellStyle name="Normal 4 4 2 3 3 5 2" xfId="10984" xr:uid="{00000000-0005-0000-0000-0000DE7B0000}"/>
    <cellStyle name="Normal 4 4 2 3 3 5 2 2" xfId="42269" xr:uid="{00000000-0005-0000-0000-0000DF7B0000}"/>
    <cellStyle name="Normal 4 4 2 3 3 5 2 3" xfId="28859" xr:uid="{00000000-0005-0000-0000-0000E07B0000}"/>
    <cellStyle name="Normal 4 4 2 3 3 5 3" xfId="22886" xr:uid="{00000000-0005-0000-0000-0000E17B0000}"/>
    <cellStyle name="Normal 4 4 2 3 3 5 4" xfId="33312" xr:uid="{00000000-0005-0000-0000-0000E27B0000}"/>
    <cellStyle name="Normal 4 4 2 3 3 5 5" xfId="15484" xr:uid="{00000000-0005-0000-0000-0000E37B0000}"/>
    <cellStyle name="Normal 4 4 2 3 3 6" xfId="3393" xr:uid="{00000000-0005-0000-0000-0000E47B0000}"/>
    <cellStyle name="Normal 4 4 2 3 3 6 2" xfId="36172" xr:uid="{00000000-0005-0000-0000-0000E57B0000}"/>
    <cellStyle name="Normal 4 4 2 3 3 6 3" xfId="21330" xr:uid="{00000000-0005-0000-0000-0000E67B0000}"/>
    <cellStyle name="Normal 4 4 2 3 3 7" xfId="7936" xr:uid="{00000000-0005-0000-0000-0000E77B0000}"/>
    <cellStyle name="Normal 4 4 2 3 3 7 2" xfId="39282" xr:uid="{00000000-0005-0000-0000-0000E87B0000}"/>
    <cellStyle name="Normal 4 4 2 3 3 7 3" xfId="25872" xr:uid="{00000000-0005-0000-0000-0000E97B0000}"/>
    <cellStyle name="Normal 4 4 2 3 3 8" xfId="18470" xr:uid="{00000000-0005-0000-0000-0000EA7B0000}"/>
    <cellStyle name="Normal 4 4 2 3 3 9" xfId="31756" xr:uid="{00000000-0005-0000-0000-0000EB7B0000}"/>
    <cellStyle name="Normal 4 4 2 3 4" xfId="614" xr:uid="{00000000-0005-0000-0000-0000EC7B0000}"/>
    <cellStyle name="Normal 4 4 2 3 4 10" xfId="14054" xr:uid="{00000000-0005-0000-0000-0000ED7B0000}"/>
    <cellStyle name="Normal 4 4 2 3 4 2" xfId="1048" xr:uid="{00000000-0005-0000-0000-0000EE7B0000}"/>
    <cellStyle name="Normal 4 4 2 3 4 2 2" xfId="3084" xr:uid="{00000000-0005-0000-0000-0000EF7B0000}"/>
    <cellStyle name="Normal 4 4 2 3 4 2 2 2" xfId="7501" xr:uid="{00000000-0005-0000-0000-0000F07B0000}"/>
    <cellStyle name="Normal 4 4 2 3 4 2 2 2 2" xfId="13534" xr:uid="{00000000-0005-0000-0000-0000F17B0000}"/>
    <cellStyle name="Normal 4 4 2 3 4 2 2 2 2 2" xfId="44819" xr:uid="{00000000-0005-0000-0000-0000F27B0000}"/>
    <cellStyle name="Normal 4 4 2 3 4 2 2 2 2 3" xfId="31409" xr:uid="{00000000-0005-0000-0000-0000F37B0000}"/>
    <cellStyle name="Normal 4 4 2 3 4 2 2 2 3" xfId="38847" xr:uid="{00000000-0005-0000-0000-0000F47B0000}"/>
    <cellStyle name="Normal 4 4 2 3 4 2 2 2 4" xfId="25437" xr:uid="{00000000-0005-0000-0000-0000F57B0000}"/>
    <cellStyle name="Normal 4 4 2 3 4 2 2 3" xfId="10487" xr:uid="{00000000-0005-0000-0000-0000F67B0000}"/>
    <cellStyle name="Normal 4 4 2 3 4 2 2 3 2" xfId="41833" xr:uid="{00000000-0005-0000-0000-0000F77B0000}"/>
    <cellStyle name="Normal 4 4 2 3 4 2 2 3 3" xfId="28423" xr:uid="{00000000-0005-0000-0000-0000F87B0000}"/>
    <cellStyle name="Normal 4 4 2 3 4 2 2 4" xfId="21021" xr:uid="{00000000-0005-0000-0000-0000F97B0000}"/>
    <cellStyle name="Normal 4 4 2 3 4 2 2 5" xfId="35863" xr:uid="{00000000-0005-0000-0000-0000FA7B0000}"/>
    <cellStyle name="Normal 4 4 2 3 4 2 2 6" xfId="18035" xr:uid="{00000000-0005-0000-0000-0000FB7B0000}"/>
    <cellStyle name="Normal 4 4 2 3 4 2 3" xfId="5509" xr:uid="{00000000-0005-0000-0000-0000FC7B0000}"/>
    <cellStyle name="Normal 4 4 2 3 4 2 3 2" xfId="11543" xr:uid="{00000000-0005-0000-0000-0000FD7B0000}"/>
    <cellStyle name="Normal 4 4 2 3 4 2 3 2 2" xfId="42828" xr:uid="{00000000-0005-0000-0000-0000FE7B0000}"/>
    <cellStyle name="Normal 4 4 2 3 4 2 3 2 3" xfId="29418" xr:uid="{00000000-0005-0000-0000-0000FF7B0000}"/>
    <cellStyle name="Normal 4 4 2 3 4 2 3 3" xfId="23446" xr:uid="{00000000-0005-0000-0000-0000007C0000}"/>
    <cellStyle name="Normal 4 4 2 3 4 2 3 4" xfId="33872" xr:uid="{00000000-0005-0000-0000-0000017C0000}"/>
    <cellStyle name="Normal 4 4 2 3 4 2 3 5" xfId="16044" xr:uid="{00000000-0005-0000-0000-0000027C0000}"/>
    <cellStyle name="Normal 4 4 2 3 4 2 4" xfId="4514" xr:uid="{00000000-0005-0000-0000-0000037C0000}"/>
    <cellStyle name="Normal 4 4 2 3 4 2 4 2" xfId="37293" xr:uid="{00000000-0005-0000-0000-0000047C0000}"/>
    <cellStyle name="Normal 4 4 2 3 4 2 4 3" xfId="22451" xr:uid="{00000000-0005-0000-0000-0000057C0000}"/>
    <cellStyle name="Normal 4 4 2 3 4 2 5" xfId="8496" xr:uid="{00000000-0005-0000-0000-0000067C0000}"/>
    <cellStyle name="Normal 4 4 2 3 4 2 5 2" xfId="39842" xr:uid="{00000000-0005-0000-0000-0000077C0000}"/>
    <cellStyle name="Normal 4 4 2 3 4 2 5 3" xfId="26432" xr:uid="{00000000-0005-0000-0000-0000087C0000}"/>
    <cellStyle name="Normal 4 4 2 3 4 2 6" xfId="19030" xr:uid="{00000000-0005-0000-0000-0000097C0000}"/>
    <cellStyle name="Normal 4 4 2 3 4 2 7" xfId="32877" xr:uid="{00000000-0005-0000-0000-00000A7C0000}"/>
    <cellStyle name="Normal 4 4 2 3 4 2 8" xfId="15049" xr:uid="{00000000-0005-0000-0000-00000B7C0000}"/>
    <cellStyle name="Normal 4 4 2 3 4 3" xfId="1653" xr:uid="{00000000-0005-0000-0000-00000C7C0000}"/>
    <cellStyle name="Normal 4 4 2 3 4 3 2" xfId="2650" xr:uid="{00000000-0005-0000-0000-00000D7C0000}"/>
    <cellStyle name="Normal 4 4 2 3 4 3 2 2" xfId="7067" xr:uid="{00000000-0005-0000-0000-00000E7C0000}"/>
    <cellStyle name="Normal 4 4 2 3 4 3 2 2 2" xfId="13100" xr:uid="{00000000-0005-0000-0000-00000F7C0000}"/>
    <cellStyle name="Normal 4 4 2 3 4 3 2 2 2 2" xfId="44385" xr:uid="{00000000-0005-0000-0000-0000107C0000}"/>
    <cellStyle name="Normal 4 4 2 3 4 3 2 2 2 3" xfId="30975" xr:uid="{00000000-0005-0000-0000-0000117C0000}"/>
    <cellStyle name="Normal 4 4 2 3 4 3 2 2 3" xfId="38413" xr:uid="{00000000-0005-0000-0000-0000127C0000}"/>
    <cellStyle name="Normal 4 4 2 3 4 3 2 2 4" xfId="25003" xr:uid="{00000000-0005-0000-0000-0000137C0000}"/>
    <cellStyle name="Normal 4 4 2 3 4 3 2 3" xfId="10053" xr:uid="{00000000-0005-0000-0000-0000147C0000}"/>
    <cellStyle name="Normal 4 4 2 3 4 3 2 3 2" xfId="41399" xr:uid="{00000000-0005-0000-0000-0000157C0000}"/>
    <cellStyle name="Normal 4 4 2 3 4 3 2 3 3" xfId="27989" xr:uid="{00000000-0005-0000-0000-0000167C0000}"/>
    <cellStyle name="Normal 4 4 2 3 4 3 2 4" xfId="20587" xr:uid="{00000000-0005-0000-0000-0000177C0000}"/>
    <cellStyle name="Normal 4 4 2 3 4 3 2 5" xfId="35429" xr:uid="{00000000-0005-0000-0000-0000187C0000}"/>
    <cellStyle name="Normal 4 4 2 3 4 3 2 6" xfId="17601" xr:uid="{00000000-0005-0000-0000-0000197C0000}"/>
    <cellStyle name="Normal 4 4 2 3 4 3 3" xfId="6071" xr:uid="{00000000-0005-0000-0000-00001A7C0000}"/>
    <cellStyle name="Normal 4 4 2 3 4 3 3 2" xfId="12104" xr:uid="{00000000-0005-0000-0000-00001B7C0000}"/>
    <cellStyle name="Normal 4 4 2 3 4 3 3 2 2" xfId="43389" xr:uid="{00000000-0005-0000-0000-00001C7C0000}"/>
    <cellStyle name="Normal 4 4 2 3 4 3 3 2 3" xfId="29979" xr:uid="{00000000-0005-0000-0000-00001D7C0000}"/>
    <cellStyle name="Normal 4 4 2 3 4 3 3 3" xfId="24007" xr:uid="{00000000-0005-0000-0000-00001E7C0000}"/>
    <cellStyle name="Normal 4 4 2 3 4 3 3 4" xfId="34433" xr:uid="{00000000-0005-0000-0000-00001F7C0000}"/>
    <cellStyle name="Normal 4 4 2 3 4 3 3 5" xfId="16605" xr:uid="{00000000-0005-0000-0000-0000207C0000}"/>
    <cellStyle name="Normal 4 4 2 3 4 3 4" xfId="4080" xr:uid="{00000000-0005-0000-0000-0000217C0000}"/>
    <cellStyle name="Normal 4 4 2 3 4 3 4 2" xfId="36859" xr:uid="{00000000-0005-0000-0000-0000227C0000}"/>
    <cellStyle name="Normal 4 4 2 3 4 3 4 3" xfId="22017" xr:uid="{00000000-0005-0000-0000-0000237C0000}"/>
    <cellStyle name="Normal 4 4 2 3 4 3 5" xfId="9057" xr:uid="{00000000-0005-0000-0000-0000247C0000}"/>
    <cellStyle name="Normal 4 4 2 3 4 3 5 2" xfId="40403" xr:uid="{00000000-0005-0000-0000-0000257C0000}"/>
    <cellStyle name="Normal 4 4 2 3 4 3 5 3" xfId="26993" xr:uid="{00000000-0005-0000-0000-0000267C0000}"/>
    <cellStyle name="Normal 4 4 2 3 4 3 6" xfId="19591" xr:uid="{00000000-0005-0000-0000-0000277C0000}"/>
    <cellStyle name="Normal 4 4 2 3 4 3 7" xfId="32443" xr:uid="{00000000-0005-0000-0000-0000287C0000}"/>
    <cellStyle name="Normal 4 4 2 3 4 3 8" xfId="14615" xr:uid="{00000000-0005-0000-0000-0000297C0000}"/>
    <cellStyle name="Normal 4 4 2 3 4 4" xfId="2088" xr:uid="{00000000-0005-0000-0000-00002A7C0000}"/>
    <cellStyle name="Normal 4 4 2 3 4 4 2" xfId="6506" xr:uid="{00000000-0005-0000-0000-00002B7C0000}"/>
    <cellStyle name="Normal 4 4 2 3 4 4 2 2" xfId="12539" xr:uid="{00000000-0005-0000-0000-00002C7C0000}"/>
    <cellStyle name="Normal 4 4 2 3 4 4 2 2 2" xfId="43824" xr:uid="{00000000-0005-0000-0000-00002D7C0000}"/>
    <cellStyle name="Normal 4 4 2 3 4 4 2 2 3" xfId="30414" xr:uid="{00000000-0005-0000-0000-00002E7C0000}"/>
    <cellStyle name="Normal 4 4 2 3 4 4 2 3" xfId="37852" xr:uid="{00000000-0005-0000-0000-00002F7C0000}"/>
    <cellStyle name="Normal 4 4 2 3 4 4 2 4" xfId="24442" xr:uid="{00000000-0005-0000-0000-0000307C0000}"/>
    <cellStyle name="Normal 4 4 2 3 4 4 3" xfId="9492" xr:uid="{00000000-0005-0000-0000-0000317C0000}"/>
    <cellStyle name="Normal 4 4 2 3 4 4 3 2" xfId="40838" xr:uid="{00000000-0005-0000-0000-0000327C0000}"/>
    <cellStyle name="Normal 4 4 2 3 4 4 3 3" xfId="27428" xr:uid="{00000000-0005-0000-0000-0000337C0000}"/>
    <cellStyle name="Normal 4 4 2 3 4 4 4" xfId="20026" xr:uid="{00000000-0005-0000-0000-0000347C0000}"/>
    <cellStyle name="Normal 4 4 2 3 4 4 5" xfId="34868" xr:uid="{00000000-0005-0000-0000-0000357C0000}"/>
    <cellStyle name="Normal 4 4 2 3 4 4 6" xfId="17040" xr:uid="{00000000-0005-0000-0000-0000367C0000}"/>
    <cellStyle name="Normal 4 4 2 3 4 5" xfId="5075" xr:uid="{00000000-0005-0000-0000-0000377C0000}"/>
    <cellStyle name="Normal 4 4 2 3 4 5 2" xfId="11110" xr:uid="{00000000-0005-0000-0000-0000387C0000}"/>
    <cellStyle name="Normal 4 4 2 3 4 5 2 2" xfId="42395" xr:uid="{00000000-0005-0000-0000-0000397C0000}"/>
    <cellStyle name="Normal 4 4 2 3 4 5 2 3" xfId="28985" xr:uid="{00000000-0005-0000-0000-00003A7C0000}"/>
    <cellStyle name="Normal 4 4 2 3 4 5 3" xfId="23012" xr:uid="{00000000-0005-0000-0000-00003B7C0000}"/>
    <cellStyle name="Normal 4 4 2 3 4 5 4" xfId="33438" xr:uid="{00000000-0005-0000-0000-00003C7C0000}"/>
    <cellStyle name="Normal 4 4 2 3 4 5 5" xfId="15610" xr:uid="{00000000-0005-0000-0000-00003D7C0000}"/>
    <cellStyle name="Normal 4 4 2 3 4 6" xfId="3519" xr:uid="{00000000-0005-0000-0000-00003E7C0000}"/>
    <cellStyle name="Normal 4 4 2 3 4 6 2" xfId="36298" xr:uid="{00000000-0005-0000-0000-00003F7C0000}"/>
    <cellStyle name="Normal 4 4 2 3 4 6 3" xfId="21456" xr:uid="{00000000-0005-0000-0000-0000407C0000}"/>
    <cellStyle name="Normal 4 4 2 3 4 7" xfId="8062" xr:uid="{00000000-0005-0000-0000-0000417C0000}"/>
    <cellStyle name="Normal 4 4 2 3 4 7 2" xfId="39408" xr:uid="{00000000-0005-0000-0000-0000427C0000}"/>
    <cellStyle name="Normal 4 4 2 3 4 7 3" xfId="25998" xr:uid="{00000000-0005-0000-0000-0000437C0000}"/>
    <cellStyle name="Normal 4 4 2 3 4 8" xfId="18596" xr:uid="{00000000-0005-0000-0000-0000447C0000}"/>
    <cellStyle name="Normal 4 4 2 3 4 9" xfId="31882" xr:uid="{00000000-0005-0000-0000-0000457C0000}"/>
    <cellStyle name="Normal 4 4 2 3 5" xfId="266" xr:uid="{00000000-0005-0000-0000-0000467C0000}"/>
    <cellStyle name="Normal 4 4 2 3 5 2" xfId="1321" xr:uid="{00000000-0005-0000-0000-0000477C0000}"/>
    <cellStyle name="Normal 4 4 2 3 5 2 2" xfId="5739" xr:uid="{00000000-0005-0000-0000-0000487C0000}"/>
    <cellStyle name="Normal 4 4 2 3 5 2 2 2" xfId="11772" xr:uid="{00000000-0005-0000-0000-0000497C0000}"/>
    <cellStyle name="Normal 4 4 2 3 5 2 2 2 2" xfId="43057" xr:uid="{00000000-0005-0000-0000-00004A7C0000}"/>
    <cellStyle name="Normal 4 4 2 3 5 2 2 2 3" xfId="29647" xr:uid="{00000000-0005-0000-0000-00004B7C0000}"/>
    <cellStyle name="Normal 4 4 2 3 5 2 2 3" xfId="37396" xr:uid="{00000000-0005-0000-0000-00004C7C0000}"/>
    <cellStyle name="Normal 4 4 2 3 5 2 2 4" xfId="23675" xr:uid="{00000000-0005-0000-0000-00004D7C0000}"/>
    <cellStyle name="Normal 4 4 2 3 5 2 3" xfId="8725" xr:uid="{00000000-0005-0000-0000-00004E7C0000}"/>
    <cellStyle name="Normal 4 4 2 3 5 2 3 2" xfId="40071" xr:uid="{00000000-0005-0000-0000-00004F7C0000}"/>
    <cellStyle name="Normal 4 4 2 3 5 2 3 3" xfId="26661" xr:uid="{00000000-0005-0000-0000-0000507C0000}"/>
    <cellStyle name="Normal 4 4 2 3 5 2 4" xfId="19259" xr:uid="{00000000-0005-0000-0000-0000517C0000}"/>
    <cellStyle name="Normal 4 4 2 3 5 2 5" xfId="34101" xr:uid="{00000000-0005-0000-0000-0000527C0000}"/>
    <cellStyle name="Normal 4 4 2 3 5 2 6" xfId="16273" xr:uid="{00000000-0005-0000-0000-0000537C0000}"/>
    <cellStyle name="Normal 4 4 2 3 5 3" xfId="2318" xr:uid="{00000000-0005-0000-0000-0000547C0000}"/>
    <cellStyle name="Normal 4 4 2 3 5 3 2" xfId="6735" xr:uid="{00000000-0005-0000-0000-0000557C0000}"/>
    <cellStyle name="Normal 4 4 2 3 5 3 2 2" xfId="12768" xr:uid="{00000000-0005-0000-0000-0000567C0000}"/>
    <cellStyle name="Normal 4 4 2 3 5 3 2 2 2" xfId="44053" xr:uid="{00000000-0005-0000-0000-0000577C0000}"/>
    <cellStyle name="Normal 4 4 2 3 5 3 2 2 3" xfId="30643" xr:uid="{00000000-0005-0000-0000-0000587C0000}"/>
    <cellStyle name="Normal 4 4 2 3 5 3 2 3" xfId="38081" xr:uid="{00000000-0005-0000-0000-0000597C0000}"/>
    <cellStyle name="Normal 4 4 2 3 5 3 2 4" xfId="24671" xr:uid="{00000000-0005-0000-0000-00005A7C0000}"/>
    <cellStyle name="Normal 4 4 2 3 5 3 3" xfId="9721" xr:uid="{00000000-0005-0000-0000-00005B7C0000}"/>
    <cellStyle name="Normal 4 4 2 3 5 3 3 2" xfId="41067" xr:uid="{00000000-0005-0000-0000-00005C7C0000}"/>
    <cellStyle name="Normal 4 4 2 3 5 3 3 3" xfId="27657" xr:uid="{00000000-0005-0000-0000-00005D7C0000}"/>
    <cellStyle name="Normal 4 4 2 3 5 3 4" xfId="20255" xr:uid="{00000000-0005-0000-0000-00005E7C0000}"/>
    <cellStyle name="Normal 4 4 2 3 5 3 5" xfId="35097" xr:uid="{00000000-0005-0000-0000-00005F7C0000}"/>
    <cellStyle name="Normal 4 4 2 3 5 3 6" xfId="17269" xr:uid="{00000000-0005-0000-0000-0000607C0000}"/>
    <cellStyle name="Normal 4 4 2 3 5 4" xfId="4743" xr:uid="{00000000-0005-0000-0000-0000617C0000}"/>
    <cellStyle name="Normal 4 4 2 3 5 4 2" xfId="10777" xr:uid="{00000000-0005-0000-0000-0000627C0000}"/>
    <cellStyle name="Normal 4 4 2 3 5 4 2 2" xfId="42064" xr:uid="{00000000-0005-0000-0000-0000637C0000}"/>
    <cellStyle name="Normal 4 4 2 3 5 4 2 3" xfId="28654" xr:uid="{00000000-0005-0000-0000-0000647C0000}"/>
    <cellStyle name="Normal 4 4 2 3 5 4 3" xfId="22680" xr:uid="{00000000-0005-0000-0000-0000657C0000}"/>
    <cellStyle name="Normal 4 4 2 3 5 4 4" xfId="33106" xr:uid="{00000000-0005-0000-0000-0000667C0000}"/>
    <cellStyle name="Normal 4 4 2 3 5 4 5" xfId="15278" xr:uid="{00000000-0005-0000-0000-0000677C0000}"/>
    <cellStyle name="Normal 4 4 2 3 5 5" xfId="3748" xr:uid="{00000000-0005-0000-0000-0000687C0000}"/>
    <cellStyle name="Normal 4 4 2 3 5 5 2" xfId="36527" xr:uid="{00000000-0005-0000-0000-0000697C0000}"/>
    <cellStyle name="Normal 4 4 2 3 5 5 3" xfId="21685" xr:uid="{00000000-0005-0000-0000-00006A7C0000}"/>
    <cellStyle name="Normal 4 4 2 3 5 6" xfId="7730" xr:uid="{00000000-0005-0000-0000-00006B7C0000}"/>
    <cellStyle name="Normal 4 4 2 3 5 6 2" xfId="39076" xr:uid="{00000000-0005-0000-0000-00006C7C0000}"/>
    <cellStyle name="Normal 4 4 2 3 5 6 3" xfId="25666" xr:uid="{00000000-0005-0000-0000-00006D7C0000}"/>
    <cellStyle name="Normal 4 4 2 3 5 7" xfId="18264" xr:uid="{00000000-0005-0000-0000-00006E7C0000}"/>
    <cellStyle name="Normal 4 4 2 3 5 8" xfId="32111" xr:uid="{00000000-0005-0000-0000-00006F7C0000}"/>
    <cellStyle name="Normal 4 4 2 3 5 9" xfId="14283" xr:uid="{00000000-0005-0000-0000-0000707C0000}"/>
    <cellStyle name="Normal 4 4 2 3 6" xfId="716" xr:uid="{00000000-0005-0000-0000-0000717C0000}"/>
    <cellStyle name="Normal 4 4 2 3 6 2" xfId="2752" xr:uid="{00000000-0005-0000-0000-0000727C0000}"/>
    <cellStyle name="Normal 4 4 2 3 6 2 2" xfId="7169" xr:uid="{00000000-0005-0000-0000-0000737C0000}"/>
    <cellStyle name="Normal 4 4 2 3 6 2 2 2" xfId="13202" xr:uid="{00000000-0005-0000-0000-0000747C0000}"/>
    <cellStyle name="Normal 4 4 2 3 6 2 2 2 2" xfId="44487" xr:uid="{00000000-0005-0000-0000-0000757C0000}"/>
    <cellStyle name="Normal 4 4 2 3 6 2 2 2 3" xfId="31077" xr:uid="{00000000-0005-0000-0000-0000767C0000}"/>
    <cellStyle name="Normal 4 4 2 3 6 2 2 3" xfId="38515" xr:uid="{00000000-0005-0000-0000-0000777C0000}"/>
    <cellStyle name="Normal 4 4 2 3 6 2 2 4" xfId="25105" xr:uid="{00000000-0005-0000-0000-0000787C0000}"/>
    <cellStyle name="Normal 4 4 2 3 6 2 3" xfId="10155" xr:uid="{00000000-0005-0000-0000-0000797C0000}"/>
    <cellStyle name="Normal 4 4 2 3 6 2 3 2" xfId="41501" xr:uid="{00000000-0005-0000-0000-00007A7C0000}"/>
    <cellStyle name="Normal 4 4 2 3 6 2 3 3" xfId="28091" xr:uid="{00000000-0005-0000-0000-00007B7C0000}"/>
    <cellStyle name="Normal 4 4 2 3 6 2 4" xfId="20689" xr:uid="{00000000-0005-0000-0000-00007C7C0000}"/>
    <cellStyle name="Normal 4 4 2 3 6 2 5" xfId="35531" xr:uid="{00000000-0005-0000-0000-00007D7C0000}"/>
    <cellStyle name="Normal 4 4 2 3 6 2 6" xfId="17703" xr:uid="{00000000-0005-0000-0000-00007E7C0000}"/>
    <cellStyle name="Normal 4 4 2 3 6 3" xfId="5177" xr:uid="{00000000-0005-0000-0000-00007F7C0000}"/>
    <cellStyle name="Normal 4 4 2 3 6 3 2" xfId="11212" xr:uid="{00000000-0005-0000-0000-0000807C0000}"/>
    <cellStyle name="Normal 4 4 2 3 6 3 2 2" xfId="42497" xr:uid="{00000000-0005-0000-0000-0000817C0000}"/>
    <cellStyle name="Normal 4 4 2 3 6 3 2 3" xfId="29087" xr:uid="{00000000-0005-0000-0000-0000827C0000}"/>
    <cellStyle name="Normal 4 4 2 3 6 3 3" xfId="23114" xr:uid="{00000000-0005-0000-0000-0000837C0000}"/>
    <cellStyle name="Normal 4 4 2 3 6 3 4" xfId="33540" xr:uid="{00000000-0005-0000-0000-0000847C0000}"/>
    <cellStyle name="Normal 4 4 2 3 6 3 5" xfId="15712" xr:uid="{00000000-0005-0000-0000-0000857C0000}"/>
    <cellStyle name="Normal 4 4 2 3 6 4" xfId="4182" xr:uid="{00000000-0005-0000-0000-0000867C0000}"/>
    <cellStyle name="Normal 4 4 2 3 6 4 2" xfId="36961" xr:uid="{00000000-0005-0000-0000-0000877C0000}"/>
    <cellStyle name="Normal 4 4 2 3 6 4 3" xfId="22119" xr:uid="{00000000-0005-0000-0000-0000887C0000}"/>
    <cellStyle name="Normal 4 4 2 3 6 5" xfId="8164" xr:uid="{00000000-0005-0000-0000-0000897C0000}"/>
    <cellStyle name="Normal 4 4 2 3 6 5 2" xfId="39510" xr:uid="{00000000-0005-0000-0000-00008A7C0000}"/>
    <cellStyle name="Normal 4 4 2 3 6 5 3" xfId="26100" xr:uid="{00000000-0005-0000-0000-00008B7C0000}"/>
    <cellStyle name="Normal 4 4 2 3 6 6" xfId="18698" xr:uid="{00000000-0005-0000-0000-00008C7C0000}"/>
    <cellStyle name="Normal 4 4 2 3 6 7" xfId="32545" xr:uid="{00000000-0005-0000-0000-00008D7C0000}"/>
    <cellStyle name="Normal 4 4 2 3 6 8" xfId="14717" xr:uid="{00000000-0005-0000-0000-00008E7C0000}"/>
    <cellStyle name="Normal 4 4 2 3 7" xfId="1219" xr:uid="{00000000-0005-0000-0000-00008F7C0000}"/>
    <cellStyle name="Normal 4 4 2 3 7 2" xfId="2216" xr:uid="{00000000-0005-0000-0000-0000907C0000}"/>
    <cellStyle name="Normal 4 4 2 3 7 2 2" xfId="6633" xr:uid="{00000000-0005-0000-0000-0000917C0000}"/>
    <cellStyle name="Normal 4 4 2 3 7 2 2 2" xfId="12666" xr:uid="{00000000-0005-0000-0000-0000927C0000}"/>
    <cellStyle name="Normal 4 4 2 3 7 2 2 2 2" xfId="43951" xr:uid="{00000000-0005-0000-0000-0000937C0000}"/>
    <cellStyle name="Normal 4 4 2 3 7 2 2 2 3" xfId="30541" xr:uid="{00000000-0005-0000-0000-0000947C0000}"/>
    <cellStyle name="Normal 4 4 2 3 7 2 2 3" xfId="37979" xr:uid="{00000000-0005-0000-0000-0000957C0000}"/>
    <cellStyle name="Normal 4 4 2 3 7 2 2 4" xfId="24569" xr:uid="{00000000-0005-0000-0000-0000967C0000}"/>
    <cellStyle name="Normal 4 4 2 3 7 2 3" xfId="9619" xr:uid="{00000000-0005-0000-0000-0000977C0000}"/>
    <cellStyle name="Normal 4 4 2 3 7 2 3 2" xfId="40965" xr:uid="{00000000-0005-0000-0000-0000987C0000}"/>
    <cellStyle name="Normal 4 4 2 3 7 2 3 3" xfId="27555" xr:uid="{00000000-0005-0000-0000-0000997C0000}"/>
    <cellStyle name="Normal 4 4 2 3 7 2 4" xfId="20153" xr:uid="{00000000-0005-0000-0000-00009A7C0000}"/>
    <cellStyle name="Normal 4 4 2 3 7 2 5" xfId="34995" xr:uid="{00000000-0005-0000-0000-00009B7C0000}"/>
    <cellStyle name="Normal 4 4 2 3 7 2 6" xfId="17167" xr:uid="{00000000-0005-0000-0000-00009C7C0000}"/>
    <cellStyle name="Normal 4 4 2 3 7 3" xfId="5637" xr:uid="{00000000-0005-0000-0000-00009D7C0000}"/>
    <cellStyle name="Normal 4 4 2 3 7 3 2" xfId="11670" xr:uid="{00000000-0005-0000-0000-00009E7C0000}"/>
    <cellStyle name="Normal 4 4 2 3 7 3 2 2" xfId="42955" xr:uid="{00000000-0005-0000-0000-00009F7C0000}"/>
    <cellStyle name="Normal 4 4 2 3 7 3 2 3" xfId="29545" xr:uid="{00000000-0005-0000-0000-0000A07C0000}"/>
    <cellStyle name="Normal 4 4 2 3 7 3 3" xfId="23573" xr:uid="{00000000-0005-0000-0000-0000A17C0000}"/>
    <cellStyle name="Normal 4 4 2 3 7 3 4" xfId="33999" xr:uid="{00000000-0005-0000-0000-0000A27C0000}"/>
    <cellStyle name="Normal 4 4 2 3 7 3 5" xfId="16171" xr:uid="{00000000-0005-0000-0000-0000A37C0000}"/>
    <cellStyle name="Normal 4 4 2 3 7 4" xfId="3646" xr:uid="{00000000-0005-0000-0000-0000A47C0000}"/>
    <cellStyle name="Normal 4 4 2 3 7 4 2" xfId="36425" xr:uid="{00000000-0005-0000-0000-0000A57C0000}"/>
    <cellStyle name="Normal 4 4 2 3 7 4 3" xfId="21583" xr:uid="{00000000-0005-0000-0000-0000A67C0000}"/>
    <cellStyle name="Normal 4 4 2 3 7 5" xfId="8623" xr:uid="{00000000-0005-0000-0000-0000A77C0000}"/>
    <cellStyle name="Normal 4 4 2 3 7 5 2" xfId="39969" xr:uid="{00000000-0005-0000-0000-0000A87C0000}"/>
    <cellStyle name="Normal 4 4 2 3 7 5 3" xfId="26559" xr:uid="{00000000-0005-0000-0000-0000A97C0000}"/>
    <cellStyle name="Normal 4 4 2 3 7 6" xfId="19157" xr:uid="{00000000-0005-0000-0000-0000AA7C0000}"/>
    <cellStyle name="Normal 4 4 2 3 7 7" xfId="32009" xr:uid="{00000000-0005-0000-0000-0000AB7C0000}"/>
    <cellStyle name="Normal 4 4 2 3 7 8" xfId="14181" xr:uid="{00000000-0005-0000-0000-0000AC7C0000}"/>
    <cellStyle name="Normal 4 4 2 3 8" xfId="1756" xr:uid="{00000000-0005-0000-0000-0000AD7C0000}"/>
    <cellStyle name="Normal 4 4 2 3 8 2" xfId="6174" xr:uid="{00000000-0005-0000-0000-0000AE7C0000}"/>
    <cellStyle name="Normal 4 4 2 3 8 2 2" xfId="12207" xr:uid="{00000000-0005-0000-0000-0000AF7C0000}"/>
    <cellStyle name="Normal 4 4 2 3 8 2 2 2" xfId="43492" xr:uid="{00000000-0005-0000-0000-0000B07C0000}"/>
    <cellStyle name="Normal 4 4 2 3 8 2 2 3" xfId="30082" xr:uid="{00000000-0005-0000-0000-0000B17C0000}"/>
    <cellStyle name="Normal 4 4 2 3 8 2 3" xfId="37520" xr:uid="{00000000-0005-0000-0000-0000B27C0000}"/>
    <cellStyle name="Normal 4 4 2 3 8 2 4" xfId="24110" xr:uid="{00000000-0005-0000-0000-0000B37C0000}"/>
    <cellStyle name="Normal 4 4 2 3 8 3" xfId="9160" xr:uid="{00000000-0005-0000-0000-0000B47C0000}"/>
    <cellStyle name="Normal 4 4 2 3 8 3 2" xfId="40506" xr:uid="{00000000-0005-0000-0000-0000B57C0000}"/>
    <cellStyle name="Normal 4 4 2 3 8 3 3" xfId="27096" xr:uid="{00000000-0005-0000-0000-0000B67C0000}"/>
    <cellStyle name="Normal 4 4 2 3 8 4" xfId="19694" xr:uid="{00000000-0005-0000-0000-0000B77C0000}"/>
    <cellStyle name="Normal 4 4 2 3 8 5" xfId="34536" xr:uid="{00000000-0005-0000-0000-0000B87C0000}"/>
    <cellStyle name="Normal 4 4 2 3 8 6" xfId="16708" xr:uid="{00000000-0005-0000-0000-0000B97C0000}"/>
    <cellStyle name="Normal 4 4 2 3 9" xfId="4641" xr:uid="{00000000-0005-0000-0000-0000BA7C0000}"/>
    <cellStyle name="Normal 4 4 2 3 9 2" xfId="10675" xr:uid="{00000000-0005-0000-0000-0000BB7C0000}"/>
    <cellStyle name="Normal 4 4 2 3 9 2 2" xfId="41962" xr:uid="{00000000-0005-0000-0000-0000BC7C0000}"/>
    <cellStyle name="Normal 4 4 2 3 9 2 3" xfId="28552" xr:uid="{00000000-0005-0000-0000-0000BD7C0000}"/>
    <cellStyle name="Normal 4 4 2 3 9 3" xfId="22578" xr:uid="{00000000-0005-0000-0000-0000BE7C0000}"/>
    <cellStyle name="Normal 4 4 2 3 9 4" xfId="33004" xr:uid="{00000000-0005-0000-0000-0000BF7C0000}"/>
    <cellStyle name="Normal 4 4 2 3 9 5" xfId="15176" xr:uid="{00000000-0005-0000-0000-0000C07C0000}"/>
    <cellStyle name="Normal 4 4 2 4" xfId="188" xr:uid="{00000000-0005-0000-0000-0000C17C0000}"/>
    <cellStyle name="Normal 4 4 2 4 10" xfId="3211" xr:uid="{00000000-0005-0000-0000-0000C27C0000}"/>
    <cellStyle name="Normal 4 4 2 4 10 2" xfId="35990" xr:uid="{00000000-0005-0000-0000-0000C37C0000}"/>
    <cellStyle name="Normal 4 4 2 4 10 3" xfId="21148" xr:uid="{00000000-0005-0000-0000-0000C47C0000}"/>
    <cellStyle name="Normal 4 4 2 4 11" xfId="7652" xr:uid="{00000000-0005-0000-0000-0000C57C0000}"/>
    <cellStyle name="Normal 4 4 2 4 11 2" xfId="38998" xr:uid="{00000000-0005-0000-0000-0000C67C0000}"/>
    <cellStyle name="Normal 4 4 2 4 11 3" xfId="25588" xr:uid="{00000000-0005-0000-0000-0000C77C0000}"/>
    <cellStyle name="Normal 4 4 2 4 12" xfId="18186" xr:uid="{00000000-0005-0000-0000-0000C87C0000}"/>
    <cellStyle name="Normal 4 4 2 4 13" xfId="31574" xr:uid="{00000000-0005-0000-0000-0000C97C0000}"/>
    <cellStyle name="Normal 4 4 2 4 14" xfId="13746" xr:uid="{00000000-0005-0000-0000-0000CA7C0000}"/>
    <cellStyle name="Normal 4 4 2 4 2" xfId="410" xr:uid="{00000000-0005-0000-0000-0000CB7C0000}"/>
    <cellStyle name="Normal 4 4 2 4 2 10" xfId="13850" xr:uid="{00000000-0005-0000-0000-0000CC7C0000}"/>
    <cellStyle name="Normal 4 4 2 4 2 2" xfId="844" xr:uid="{00000000-0005-0000-0000-0000CD7C0000}"/>
    <cellStyle name="Normal 4 4 2 4 2 2 2" xfId="2880" xr:uid="{00000000-0005-0000-0000-0000CE7C0000}"/>
    <cellStyle name="Normal 4 4 2 4 2 2 2 2" xfId="7297" xr:uid="{00000000-0005-0000-0000-0000CF7C0000}"/>
    <cellStyle name="Normal 4 4 2 4 2 2 2 2 2" xfId="13330" xr:uid="{00000000-0005-0000-0000-0000D07C0000}"/>
    <cellStyle name="Normal 4 4 2 4 2 2 2 2 2 2" xfId="44615" xr:uid="{00000000-0005-0000-0000-0000D17C0000}"/>
    <cellStyle name="Normal 4 4 2 4 2 2 2 2 2 3" xfId="31205" xr:uid="{00000000-0005-0000-0000-0000D27C0000}"/>
    <cellStyle name="Normal 4 4 2 4 2 2 2 2 3" xfId="38643" xr:uid="{00000000-0005-0000-0000-0000D37C0000}"/>
    <cellStyle name="Normal 4 4 2 4 2 2 2 2 4" xfId="25233" xr:uid="{00000000-0005-0000-0000-0000D47C0000}"/>
    <cellStyle name="Normal 4 4 2 4 2 2 2 3" xfId="10283" xr:uid="{00000000-0005-0000-0000-0000D57C0000}"/>
    <cellStyle name="Normal 4 4 2 4 2 2 2 3 2" xfId="41629" xr:uid="{00000000-0005-0000-0000-0000D67C0000}"/>
    <cellStyle name="Normal 4 4 2 4 2 2 2 3 3" xfId="28219" xr:uid="{00000000-0005-0000-0000-0000D77C0000}"/>
    <cellStyle name="Normal 4 4 2 4 2 2 2 4" xfId="20817" xr:uid="{00000000-0005-0000-0000-0000D87C0000}"/>
    <cellStyle name="Normal 4 4 2 4 2 2 2 5" xfId="35659" xr:uid="{00000000-0005-0000-0000-0000D97C0000}"/>
    <cellStyle name="Normal 4 4 2 4 2 2 2 6" xfId="17831" xr:uid="{00000000-0005-0000-0000-0000DA7C0000}"/>
    <cellStyle name="Normal 4 4 2 4 2 2 3" xfId="5305" xr:uid="{00000000-0005-0000-0000-0000DB7C0000}"/>
    <cellStyle name="Normal 4 4 2 4 2 2 3 2" xfId="11339" xr:uid="{00000000-0005-0000-0000-0000DC7C0000}"/>
    <cellStyle name="Normal 4 4 2 4 2 2 3 2 2" xfId="42624" xr:uid="{00000000-0005-0000-0000-0000DD7C0000}"/>
    <cellStyle name="Normal 4 4 2 4 2 2 3 2 3" xfId="29214" xr:uid="{00000000-0005-0000-0000-0000DE7C0000}"/>
    <cellStyle name="Normal 4 4 2 4 2 2 3 3" xfId="23242" xr:uid="{00000000-0005-0000-0000-0000DF7C0000}"/>
    <cellStyle name="Normal 4 4 2 4 2 2 3 4" xfId="33668" xr:uid="{00000000-0005-0000-0000-0000E07C0000}"/>
    <cellStyle name="Normal 4 4 2 4 2 2 3 5" xfId="15840" xr:uid="{00000000-0005-0000-0000-0000E17C0000}"/>
    <cellStyle name="Normal 4 4 2 4 2 2 4" xfId="4310" xr:uid="{00000000-0005-0000-0000-0000E27C0000}"/>
    <cellStyle name="Normal 4 4 2 4 2 2 4 2" xfId="37089" xr:uid="{00000000-0005-0000-0000-0000E37C0000}"/>
    <cellStyle name="Normal 4 4 2 4 2 2 4 3" xfId="22247" xr:uid="{00000000-0005-0000-0000-0000E47C0000}"/>
    <cellStyle name="Normal 4 4 2 4 2 2 5" xfId="8292" xr:uid="{00000000-0005-0000-0000-0000E57C0000}"/>
    <cellStyle name="Normal 4 4 2 4 2 2 5 2" xfId="39638" xr:uid="{00000000-0005-0000-0000-0000E67C0000}"/>
    <cellStyle name="Normal 4 4 2 4 2 2 5 3" xfId="26228" xr:uid="{00000000-0005-0000-0000-0000E77C0000}"/>
    <cellStyle name="Normal 4 4 2 4 2 2 6" xfId="18826" xr:uid="{00000000-0005-0000-0000-0000E87C0000}"/>
    <cellStyle name="Normal 4 4 2 4 2 2 7" xfId="32673" xr:uid="{00000000-0005-0000-0000-0000E97C0000}"/>
    <cellStyle name="Normal 4 4 2 4 2 2 8" xfId="14845" xr:uid="{00000000-0005-0000-0000-0000EA7C0000}"/>
    <cellStyle name="Normal 4 4 2 4 2 3" xfId="1449" xr:uid="{00000000-0005-0000-0000-0000EB7C0000}"/>
    <cellStyle name="Normal 4 4 2 4 2 3 2" xfId="2446" xr:uid="{00000000-0005-0000-0000-0000EC7C0000}"/>
    <cellStyle name="Normal 4 4 2 4 2 3 2 2" xfId="6863" xr:uid="{00000000-0005-0000-0000-0000ED7C0000}"/>
    <cellStyle name="Normal 4 4 2 4 2 3 2 2 2" xfId="12896" xr:uid="{00000000-0005-0000-0000-0000EE7C0000}"/>
    <cellStyle name="Normal 4 4 2 4 2 3 2 2 2 2" xfId="44181" xr:uid="{00000000-0005-0000-0000-0000EF7C0000}"/>
    <cellStyle name="Normal 4 4 2 4 2 3 2 2 2 3" xfId="30771" xr:uid="{00000000-0005-0000-0000-0000F07C0000}"/>
    <cellStyle name="Normal 4 4 2 4 2 3 2 2 3" xfId="38209" xr:uid="{00000000-0005-0000-0000-0000F17C0000}"/>
    <cellStyle name="Normal 4 4 2 4 2 3 2 2 4" xfId="24799" xr:uid="{00000000-0005-0000-0000-0000F27C0000}"/>
    <cellStyle name="Normal 4 4 2 4 2 3 2 3" xfId="9849" xr:uid="{00000000-0005-0000-0000-0000F37C0000}"/>
    <cellStyle name="Normal 4 4 2 4 2 3 2 3 2" xfId="41195" xr:uid="{00000000-0005-0000-0000-0000F47C0000}"/>
    <cellStyle name="Normal 4 4 2 4 2 3 2 3 3" xfId="27785" xr:uid="{00000000-0005-0000-0000-0000F57C0000}"/>
    <cellStyle name="Normal 4 4 2 4 2 3 2 4" xfId="20383" xr:uid="{00000000-0005-0000-0000-0000F67C0000}"/>
    <cellStyle name="Normal 4 4 2 4 2 3 2 5" xfId="35225" xr:uid="{00000000-0005-0000-0000-0000F77C0000}"/>
    <cellStyle name="Normal 4 4 2 4 2 3 2 6" xfId="17397" xr:uid="{00000000-0005-0000-0000-0000F87C0000}"/>
    <cellStyle name="Normal 4 4 2 4 2 3 3" xfId="5867" xr:uid="{00000000-0005-0000-0000-0000F97C0000}"/>
    <cellStyle name="Normal 4 4 2 4 2 3 3 2" xfId="11900" xr:uid="{00000000-0005-0000-0000-0000FA7C0000}"/>
    <cellStyle name="Normal 4 4 2 4 2 3 3 2 2" xfId="43185" xr:uid="{00000000-0005-0000-0000-0000FB7C0000}"/>
    <cellStyle name="Normal 4 4 2 4 2 3 3 2 3" xfId="29775" xr:uid="{00000000-0005-0000-0000-0000FC7C0000}"/>
    <cellStyle name="Normal 4 4 2 4 2 3 3 3" xfId="23803" xr:uid="{00000000-0005-0000-0000-0000FD7C0000}"/>
    <cellStyle name="Normal 4 4 2 4 2 3 3 4" xfId="34229" xr:uid="{00000000-0005-0000-0000-0000FE7C0000}"/>
    <cellStyle name="Normal 4 4 2 4 2 3 3 5" xfId="16401" xr:uid="{00000000-0005-0000-0000-0000FF7C0000}"/>
    <cellStyle name="Normal 4 4 2 4 2 3 4" xfId="3876" xr:uid="{00000000-0005-0000-0000-0000007D0000}"/>
    <cellStyle name="Normal 4 4 2 4 2 3 4 2" xfId="36655" xr:uid="{00000000-0005-0000-0000-0000017D0000}"/>
    <cellStyle name="Normal 4 4 2 4 2 3 4 3" xfId="21813" xr:uid="{00000000-0005-0000-0000-0000027D0000}"/>
    <cellStyle name="Normal 4 4 2 4 2 3 5" xfId="8853" xr:uid="{00000000-0005-0000-0000-0000037D0000}"/>
    <cellStyle name="Normal 4 4 2 4 2 3 5 2" xfId="40199" xr:uid="{00000000-0005-0000-0000-0000047D0000}"/>
    <cellStyle name="Normal 4 4 2 4 2 3 5 3" xfId="26789" xr:uid="{00000000-0005-0000-0000-0000057D0000}"/>
    <cellStyle name="Normal 4 4 2 4 2 3 6" xfId="19387" xr:uid="{00000000-0005-0000-0000-0000067D0000}"/>
    <cellStyle name="Normal 4 4 2 4 2 3 7" xfId="32239" xr:uid="{00000000-0005-0000-0000-0000077D0000}"/>
    <cellStyle name="Normal 4 4 2 4 2 3 8" xfId="14411" xr:uid="{00000000-0005-0000-0000-0000087D0000}"/>
    <cellStyle name="Normal 4 4 2 4 2 4" xfId="1884" xr:uid="{00000000-0005-0000-0000-0000097D0000}"/>
    <cellStyle name="Normal 4 4 2 4 2 4 2" xfId="6302" xr:uid="{00000000-0005-0000-0000-00000A7D0000}"/>
    <cellStyle name="Normal 4 4 2 4 2 4 2 2" xfId="12335" xr:uid="{00000000-0005-0000-0000-00000B7D0000}"/>
    <cellStyle name="Normal 4 4 2 4 2 4 2 2 2" xfId="43620" xr:uid="{00000000-0005-0000-0000-00000C7D0000}"/>
    <cellStyle name="Normal 4 4 2 4 2 4 2 2 3" xfId="30210" xr:uid="{00000000-0005-0000-0000-00000D7D0000}"/>
    <cellStyle name="Normal 4 4 2 4 2 4 2 3" xfId="37648" xr:uid="{00000000-0005-0000-0000-00000E7D0000}"/>
    <cellStyle name="Normal 4 4 2 4 2 4 2 4" xfId="24238" xr:uid="{00000000-0005-0000-0000-00000F7D0000}"/>
    <cellStyle name="Normal 4 4 2 4 2 4 3" xfId="9288" xr:uid="{00000000-0005-0000-0000-0000107D0000}"/>
    <cellStyle name="Normal 4 4 2 4 2 4 3 2" xfId="40634" xr:uid="{00000000-0005-0000-0000-0000117D0000}"/>
    <cellStyle name="Normal 4 4 2 4 2 4 3 3" xfId="27224" xr:uid="{00000000-0005-0000-0000-0000127D0000}"/>
    <cellStyle name="Normal 4 4 2 4 2 4 4" xfId="19822" xr:uid="{00000000-0005-0000-0000-0000137D0000}"/>
    <cellStyle name="Normal 4 4 2 4 2 4 5" xfId="34664" xr:uid="{00000000-0005-0000-0000-0000147D0000}"/>
    <cellStyle name="Normal 4 4 2 4 2 4 6" xfId="16836" xr:uid="{00000000-0005-0000-0000-0000157D0000}"/>
    <cellStyle name="Normal 4 4 2 4 2 5" xfId="4871" xr:uid="{00000000-0005-0000-0000-0000167D0000}"/>
    <cellStyle name="Normal 4 4 2 4 2 5 2" xfId="10906" xr:uid="{00000000-0005-0000-0000-0000177D0000}"/>
    <cellStyle name="Normal 4 4 2 4 2 5 2 2" xfId="42191" xr:uid="{00000000-0005-0000-0000-0000187D0000}"/>
    <cellStyle name="Normal 4 4 2 4 2 5 2 3" xfId="28781" xr:uid="{00000000-0005-0000-0000-0000197D0000}"/>
    <cellStyle name="Normal 4 4 2 4 2 5 3" xfId="22808" xr:uid="{00000000-0005-0000-0000-00001A7D0000}"/>
    <cellStyle name="Normal 4 4 2 4 2 5 4" xfId="33234" xr:uid="{00000000-0005-0000-0000-00001B7D0000}"/>
    <cellStyle name="Normal 4 4 2 4 2 5 5" xfId="15406" xr:uid="{00000000-0005-0000-0000-00001C7D0000}"/>
    <cellStyle name="Normal 4 4 2 4 2 6" xfId="3315" xr:uid="{00000000-0005-0000-0000-00001D7D0000}"/>
    <cellStyle name="Normal 4 4 2 4 2 6 2" xfId="36094" xr:uid="{00000000-0005-0000-0000-00001E7D0000}"/>
    <cellStyle name="Normal 4 4 2 4 2 6 3" xfId="21252" xr:uid="{00000000-0005-0000-0000-00001F7D0000}"/>
    <cellStyle name="Normal 4 4 2 4 2 7" xfId="7858" xr:uid="{00000000-0005-0000-0000-0000207D0000}"/>
    <cellStyle name="Normal 4 4 2 4 2 7 2" xfId="39204" xr:uid="{00000000-0005-0000-0000-0000217D0000}"/>
    <cellStyle name="Normal 4 4 2 4 2 7 3" xfId="25794" xr:uid="{00000000-0005-0000-0000-0000227D0000}"/>
    <cellStyle name="Normal 4 4 2 4 2 8" xfId="18392" xr:uid="{00000000-0005-0000-0000-0000237D0000}"/>
    <cellStyle name="Normal 4 4 2 4 2 9" xfId="31678" xr:uid="{00000000-0005-0000-0000-0000247D0000}"/>
    <cellStyle name="Normal 4 4 2 4 3" xfId="512" xr:uid="{00000000-0005-0000-0000-0000257D0000}"/>
    <cellStyle name="Normal 4 4 2 4 3 10" xfId="13952" xr:uid="{00000000-0005-0000-0000-0000267D0000}"/>
    <cellStyle name="Normal 4 4 2 4 3 2" xfId="946" xr:uid="{00000000-0005-0000-0000-0000277D0000}"/>
    <cellStyle name="Normal 4 4 2 4 3 2 2" xfId="2982" xr:uid="{00000000-0005-0000-0000-0000287D0000}"/>
    <cellStyle name="Normal 4 4 2 4 3 2 2 2" xfId="7399" xr:uid="{00000000-0005-0000-0000-0000297D0000}"/>
    <cellStyle name="Normal 4 4 2 4 3 2 2 2 2" xfId="13432" xr:uid="{00000000-0005-0000-0000-00002A7D0000}"/>
    <cellStyle name="Normal 4 4 2 4 3 2 2 2 2 2" xfId="44717" xr:uid="{00000000-0005-0000-0000-00002B7D0000}"/>
    <cellStyle name="Normal 4 4 2 4 3 2 2 2 2 3" xfId="31307" xr:uid="{00000000-0005-0000-0000-00002C7D0000}"/>
    <cellStyle name="Normal 4 4 2 4 3 2 2 2 3" xfId="38745" xr:uid="{00000000-0005-0000-0000-00002D7D0000}"/>
    <cellStyle name="Normal 4 4 2 4 3 2 2 2 4" xfId="25335" xr:uid="{00000000-0005-0000-0000-00002E7D0000}"/>
    <cellStyle name="Normal 4 4 2 4 3 2 2 3" xfId="10385" xr:uid="{00000000-0005-0000-0000-00002F7D0000}"/>
    <cellStyle name="Normal 4 4 2 4 3 2 2 3 2" xfId="41731" xr:uid="{00000000-0005-0000-0000-0000307D0000}"/>
    <cellStyle name="Normal 4 4 2 4 3 2 2 3 3" xfId="28321" xr:uid="{00000000-0005-0000-0000-0000317D0000}"/>
    <cellStyle name="Normal 4 4 2 4 3 2 2 4" xfId="20919" xr:uid="{00000000-0005-0000-0000-0000327D0000}"/>
    <cellStyle name="Normal 4 4 2 4 3 2 2 5" xfId="35761" xr:uid="{00000000-0005-0000-0000-0000337D0000}"/>
    <cellStyle name="Normal 4 4 2 4 3 2 2 6" xfId="17933" xr:uid="{00000000-0005-0000-0000-0000347D0000}"/>
    <cellStyle name="Normal 4 4 2 4 3 2 3" xfId="5407" xr:uid="{00000000-0005-0000-0000-0000357D0000}"/>
    <cellStyle name="Normal 4 4 2 4 3 2 3 2" xfId="11441" xr:uid="{00000000-0005-0000-0000-0000367D0000}"/>
    <cellStyle name="Normal 4 4 2 4 3 2 3 2 2" xfId="42726" xr:uid="{00000000-0005-0000-0000-0000377D0000}"/>
    <cellStyle name="Normal 4 4 2 4 3 2 3 2 3" xfId="29316" xr:uid="{00000000-0005-0000-0000-0000387D0000}"/>
    <cellStyle name="Normal 4 4 2 4 3 2 3 3" xfId="23344" xr:uid="{00000000-0005-0000-0000-0000397D0000}"/>
    <cellStyle name="Normal 4 4 2 4 3 2 3 4" xfId="33770" xr:uid="{00000000-0005-0000-0000-00003A7D0000}"/>
    <cellStyle name="Normal 4 4 2 4 3 2 3 5" xfId="15942" xr:uid="{00000000-0005-0000-0000-00003B7D0000}"/>
    <cellStyle name="Normal 4 4 2 4 3 2 4" xfId="4412" xr:uid="{00000000-0005-0000-0000-00003C7D0000}"/>
    <cellStyle name="Normal 4 4 2 4 3 2 4 2" xfId="37191" xr:uid="{00000000-0005-0000-0000-00003D7D0000}"/>
    <cellStyle name="Normal 4 4 2 4 3 2 4 3" xfId="22349" xr:uid="{00000000-0005-0000-0000-00003E7D0000}"/>
    <cellStyle name="Normal 4 4 2 4 3 2 5" xfId="8394" xr:uid="{00000000-0005-0000-0000-00003F7D0000}"/>
    <cellStyle name="Normal 4 4 2 4 3 2 5 2" xfId="39740" xr:uid="{00000000-0005-0000-0000-0000407D0000}"/>
    <cellStyle name="Normal 4 4 2 4 3 2 5 3" xfId="26330" xr:uid="{00000000-0005-0000-0000-0000417D0000}"/>
    <cellStyle name="Normal 4 4 2 4 3 2 6" xfId="18928" xr:uid="{00000000-0005-0000-0000-0000427D0000}"/>
    <cellStyle name="Normal 4 4 2 4 3 2 7" xfId="32775" xr:uid="{00000000-0005-0000-0000-0000437D0000}"/>
    <cellStyle name="Normal 4 4 2 4 3 2 8" xfId="14947" xr:uid="{00000000-0005-0000-0000-0000447D0000}"/>
    <cellStyle name="Normal 4 4 2 4 3 3" xfId="1551" xr:uid="{00000000-0005-0000-0000-0000457D0000}"/>
    <cellStyle name="Normal 4 4 2 4 3 3 2" xfId="2548" xr:uid="{00000000-0005-0000-0000-0000467D0000}"/>
    <cellStyle name="Normal 4 4 2 4 3 3 2 2" xfId="6965" xr:uid="{00000000-0005-0000-0000-0000477D0000}"/>
    <cellStyle name="Normal 4 4 2 4 3 3 2 2 2" xfId="12998" xr:uid="{00000000-0005-0000-0000-0000487D0000}"/>
    <cellStyle name="Normal 4 4 2 4 3 3 2 2 2 2" xfId="44283" xr:uid="{00000000-0005-0000-0000-0000497D0000}"/>
    <cellStyle name="Normal 4 4 2 4 3 3 2 2 2 3" xfId="30873" xr:uid="{00000000-0005-0000-0000-00004A7D0000}"/>
    <cellStyle name="Normal 4 4 2 4 3 3 2 2 3" xfId="38311" xr:uid="{00000000-0005-0000-0000-00004B7D0000}"/>
    <cellStyle name="Normal 4 4 2 4 3 3 2 2 4" xfId="24901" xr:uid="{00000000-0005-0000-0000-00004C7D0000}"/>
    <cellStyle name="Normal 4 4 2 4 3 3 2 3" xfId="9951" xr:uid="{00000000-0005-0000-0000-00004D7D0000}"/>
    <cellStyle name="Normal 4 4 2 4 3 3 2 3 2" xfId="41297" xr:uid="{00000000-0005-0000-0000-00004E7D0000}"/>
    <cellStyle name="Normal 4 4 2 4 3 3 2 3 3" xfId="27887" xr:uid="{00000000-0005-0000-0000-00004F7D0000}"/>
    <cellStyle name="Normal 4 4 2 4 3 3 2 4" xfId="20485" xr:uid="{00000000-0005-0000-0000-0000507D0000}"/>
    <cellStyle name="Normal 4 4 2 4 3 3 2 5" xfId="35327" xr:uid="{00000000-0005-0000-0000-0000517D0000}"/>
    <cellStyle name="Normal 4 4 2 4 3 3 2 6" xfId="17499" xr:uid="{00000000-0005-0000-0000-0000527D0000}"/>
    <cellStyle name="Normal 4 4 2 4 3 3 3" xfId="5969" xr:uid="{00000000-0005-0000-0000-0000537D0000}"/>
    <cellStyle name="Normal 4 4 2 4 3 3 3 2" xfId="12002" xr:uid="{00000000-0005-0000-0000-0000547D0000}"/>
    <cellStyle name="Normal 4 4 2 4 3 3 3 2 2" xfId="43287" xr:uid="{00000000-0005-0000-0000-0000557D0000}"/>
    <cellStyle name="Normal 4 4 2 4 3 3 3 2 3" xfId="29877" xr:uid="{00000000-0005-0000-0000-0000567D0000}"/>
    <cellStyle name="Normal 4 4 2 4 3 3 3 3" xfId="23905" xr:uid="{00000000-0005-0000-0000-0000577D0000}"/>
    <cellStyle name="Normal 4 4 2 4 3 3 3 4" xfId="34331" xr:uid="{00000000-0005-0000-0000-0000587D0000}"/>
    <cellStyle name="Normal 4 4 2 4 3 3 3 5" xfId="16503" xr:uid="{00000000-0005-0000-0000-0000597D0000}"/>
    <cellStyle name="Normal 4 4 2 4 3 3 4" xfId="3978" xr:uid="{00000000-0005-0000-0000-00005A7D0000}"/>
    <cellStyle name="Normal 4 4 2 4 3 3 4 2" xfId="36757" xr:uid="{00000000-0005-0000-0000-00005B7D0000}"/>
    <cellStyle name="Normal 4 4 2 4 3 3 4 3" xfId="21915" xr:uid="{00000000-0005-0000-0000-00005C7D0000}"/>
    <cellStyle name="Normal 4 4 2 4 3 3 5" xfId="8955" xr:uid="{00000000-0005-0000-0000-00005D7D0000}"/>
    <cellStyle name="Normal 4 4 2 4 3 3 5 2" xfId="40301" xr:uid="{00000000-0005-0000-0000-00005E7D0000}"/>
    <cellStyle name="Normal 4 4 2 4 3 3 5 3" xfId="26891" xr:uid="{00000000-0005-0000-0000-00005F7D0000}"/>
    <cellStyle name="Normal 4 4 2 4 3 3 6" xfId="19489" xr:uid="{00000000-0005-0000-0000-0000607D0000}"/>
    <cellStyle name="Normal 4 4 2 4 3 3 7" xfId="32341" xr:uid="{00000000-0005-0000-0000-0000617D0000}"/>
    <cellStyle name="Normal 4 4 2 4 3 3 8" xfId="14513" xr:uid="{00000000-0005-0000-0000-0000627D0000}"/>
    <cellStyle name="Normal 4 4 2 4 3 4" xfId="1986" xr:uid="{00000000-0005-0000-0000-0000637D0000}"/>
    <cellStyle name="Normal 4 4 2 4 3 4 2" xfId="6404" xr:uid="{00000000-0005-0000-0000-0000647D0000}"/>
    <cellStyle name="Normal 4 4 2 4 3 4 2 2" xfId="12437" xr:uid="{00000000-0005-0000-0000-0000657D0000}"/>
    <cellStyle name="Normal 4 4 2 4 3 4 2 2 2" xfId="43722" xr:uid="{00000000-0005-0000-0000-0000667D0000}"/>
    <cellStyle name="Normal 4 4 2 4 3 4 2 2 3" xfId="30312" xr:uid="{00000000-0005-0000-0000-0000677D0000}"/>
    <cellStyle name="Normal 4 4 2 4 3 4 2 3" xfId="37750" xr:uid="{00000000-0005-0000-0000-0000687D0000}"/>
    <cellStyle name="Normal 4 4 2 4 3 4 2 4" xfId="24340" xr:uid="{00000000-0005-0000-0000-0000697D0000}"/>
    <cellStyle name="Normal 4 4 2 4 3 4 3" xfId="9390" xr:uid="{00000000-0005-0000-0000-00006A7D0000}"/>
    <cellStyle name="Normal 4 4 2 4 3 4 3 2" xfId="40736" xr:uid="{00000000-0005-0000-0000-00006B7D0000}"/>
    <cellStyle name="Normal 4 4 2 4 3 4 3 3" xfId="27326" xr:uid="{00000000-0005-0000-0000-00006C7D0000}"/>
    <cellStyle name="Normal 4 4 2 4 3 4 4" xfId="19924" xr:uid="{00000000-0005-0000-0000-00006D7D0000}"/>
    <cellStyle name="Normal 4 4 2 4 3 4 5" xfId="34766" xr:uid="{00000000-0005-0000-0000-00006E7D0000}"/>
    <cellStyle name="Normal 4 4 2 4 3 4 6" xfId="16938" xr:uid="{00000000-0005-0000-0000-00006F7D0000}"/>
    <cellStyle name="Normal 4 4 2 4 3 5" xfId="4973" xr:uid="{00000000-0005-0000-0000-0000707D0000}"/>
    <cellStyle name="Normal 4 4 2 4 3 5 2" xfId="11008" xr:uid="{00000000-0005-0000-0000-0000717D0000}"/>
    <cellStyle name="Normal 4 4 2 4 3 5 2 2" xfId="42293" xr:uid="{00000000-0005-0000-0000-0000727D0000}"/>
    <cellStyle name="Normal 4 4 2 4 3 5 2 3" xfId="28883" xr:uid="{00000000-0005-0000-0000-0000737D0000}"/>
    <cellStyle name="Normal 4 4 2 4 3 5 3" xfId="22910" xr:uid="{00000000-0005-0000-0000-0000747D0000}"/>
    <cellStyle name="Normal 4 4 2 4 3 5 4" xfId="33336" xr:uid="{00000000-0005-0000-0000-0000757D0000}"/>
    <cellStyle name="Normal 4 4 2 4 3 5 5" xfId="15508" xr:uid="{00000000-0005-0000-0000-0000767D0000}"/>
    <cellStyle name="Normal 4 4 2 4 3 6" xfId="3417" xr:uid="{00000000-0005-0000-0000-0000777D0000}"/>
    <cellStyle name="Normal 4 4 2 4 3 6 2" xfId="36196" xr:uid="{00000000-0005-0000-0000-0000787D0000}"/>
    <cellStyle name="Normal 4 4 2 4 3 6 3" xfId="21354" xr:uid="{00000000-0005-0000-0000-0000797D0000}"/>
    <cellStyle name="Normal 4 4 2 4 3 7" xfId="7960" xr:uid="{00000000-0005-0000-0000-00007A7D0000}"/>
    <cellStyle name="Normal 4 4 2 4 3 7 2" xfId="39306" xr:uid="{00000000-0005-0000-0000-00007B7D0000}"/>
    <cellStyle name="Normal 4 4 2 4 3 7 3" xfId="25896" xr:uid="{00000000-0005-0000-0000-00007C7D0000}"/>
    <cellStyle name="Normal 4 4 2 4 3 8" xfId="18494" xr:uid="{00000000-0005-0000-0000-00007D7D0000}"/>
    <cellStyle name="Normal 4 4 2 4 3 9" xfId="31780" xr:uid="{00000000-0005-0000-0000-00007E7D0000}"/>
    <cellStyle name="Normal 4 4 2 4 4" xfId="638" xr:uid="{00000000-0005-0000-0000-00007F7D0000}"/>
    <cellStyle name="Normal 4 4 2 4 4 10" xfId="14078" xr:uid="{00000000-0005-0000-0000-0000807D0000}"/>
    <cellStyle name="Normal 4 4 2 4 4 2" xfId="1072" xr:uid="{00000000-0005-0000-0000-0000817D0000}"/>
    <cellStyle name="Normal 4 4 2 4 4 2 2" xfId="3108" xr:uid="{00000000-0005-0000-0000-0000827D0000}"/>
    <cellStyle name="Normal 4 4 2 4 4 2 2 2" xfId="7525" xr:uid="{00000000-0005-0000-0000-0000837D0000}"/>
    <cellStyle name="Normal 4 4 2 4 4 2 2 2 2" xfId="13558" xr:uid="{00000000-0005-0000-0000-0000847D0000}"/>
    <cellStyle name="Normal 4 4 2 4 4 2 2 2 2 2" xfId="44843" xr:uid="{00000000-0005-0000-0000-0000857D0000}"/>
    <cellStyle name="Normal 4 4 2 4 4 2 2 2 2 3" xfId="31433" xr:uid="{00000000-0005-0000-0000-0000867D0000}"/>
    <cellStyle name="Normal 4 4 2 4 4 2 2 2 3" xfId="38871" xr:uid="{00000000-0005-0000-0000-0000877D0000}"/>
    <cellStyle name="Normal 4 4 2 4 4 2 2 2 4" xfId="25461" xr:uid="{00000000-0005-0000-0000-0000887D0000}"/>
    <cellStyle name="Normal 4 4 2 4 4 2 2 3" xfId="10511" xr:uid="{00000000-0005-0000-0000-0000897D0000}"/>
    <cellStyle name="Normal 4 4 2 4 4 2 2 3 2" xfId="41857" xr:uid="{00000000-0005-0000-0000-00008A7D0000}"/>
    <cellStyle name="Normal 4 4 2 4 4 2 2 3 3" xfId="28447" xr:uid="{00000000-0005-0000-0000-00008B7D0000}"/>
    <cellStyle name="Normal 4 4 2 4 4 2 2 4" xfId="21045" xr:uid="{00000000-0005-0000-0000-00008C7D0000}"/>
    <cellStyle name="Normal 4 4 2 4 4 2 2 5" xfId="35887" xr:uid="{00000000-0005-0000-0000-00008D7D0000}"/>
    <cellStyle name="Normal 4 4 2 4 4 2 2 6" xfId="18059" xr:uid="{00000000-0005-0000-0000-00008E7D0000}"/>
    <cellStyle name="Normal 4 4 2 4 4 2 3" xfId="5533" xr:uid="{00000000-0005-0000-0000-00008F7D0000}"/>
    <cellStyle name="Normal 4 4 2 4 4 2 3 2" xfId="11567" xr:uid="{00000000-0005-0000-0000-0000907D0000}"/>
    <cellStyle name="Normal 4 4 2 4 4 2 3 2 2" xfId="42852" xr:uid="{00000000-0005-0000-0000-0000917D0000}"/>
    <cellStyle name="Normal 4 4 2 4 4 2 3 2 3" xfId="29442" xr:uid="{00000000-0005-0000-0000-0000927D0000}"/>
    <cellStyle name="Normal 4 4 2 4 4 2 3 3" xfId="23470" xr:uid="{00000000-0005-0000-0000-0000937D0000}"/>
    <cellStyle name="Normal 4 4 2 4 4 2 3 4" xfId="33896" xr:uid="{00000000-0005-0000-0000-0000947D0000}"/>
    <cellStyle name="Normal 4 4 2 4 4 2 3 5" xfId="16068" xr:uid="{00000000-0005-0000-0000-0000957D0000}"/>
    <cellStyle name="Normal 4 4 2 4 4 2 4" xfId="4538" xr:uid="{00000000-0005-0000-0000-0000967D0000}"/>
    <cellStyle name="Normal 4 4 2 4 4 2 4 2" xfId="37317" xr:uid="{00000000-0005-0000-0000-0000977D0000}"/>
    <cellStyle name="Normal 4 4 2 4 4 2 4 3" xfId="22475" xr:uid="{00000000-0005-0000-0000-0000987D0000}"/>
    <cellStyle name="Normal 4 4 2 4 4 2 5" xfId="8520" xr:uid="{00000000-0005-0000-0000-0000997D0000}"/>
    <cellStyle name="Normal 4 4 2 4 4 2 5 2" xfId="39866" xr:uid="{00000000-0005-0000-0000-00009A7D0000}"/>
    <cellStyle name="Normal 4 4 2 4 4 2 5 3" xfId="26456" xr:uid="{00000000-0005-0000-0000-00009B7D0000}"/>
    <cellStyle name="Normal 4 4 2 4 4 2 6" xfId="19054" xr:uid="{00000000-0005-0000-0000-00009C7D0000}"/>
    <cellStyle name="Normal 4 4 2 4 4 2 7" xfId="32901" xr:uid="{00000000-0005-0000-0000-00009D7D0000}"/>
    <cellStyle name="Normal 4 4 2 4 4 2 8" xfId="15073" xr:uid="{00000000-0005-0000-0000-00009E7D0000}"/>
    <cellStyle name="Normal 4 4 2 4 4 3" xfId="1677" xr:uid="{00000000-0005-0000-0000-00009F7D0000}"/>
    <cellStyle name="Normal 4 4 2 4 4 3 2" xfId="2674" xr:uid="{00000000-0005-0000-0000-0000A07D0000}"/>
    <cellStyle name="Normal 4 4 2 4 4 3 2 2" xfId="7091" xr:uid="{00000000-0005-0000-0000-0000A17D0000}"/>
    <cellStyle name="Normal 4 4 2 4 4 3 2 2 2" xfId="13124" xr:uid="{00000000-0005-0000-0000-0000A27D0000}"/>
    <cellStyle name="Normal 4 4 2 4 4 3 2 2 2 2" xfId="44409" xr:uid="{00000000-0005-0000-0000-0000A37D0000}"/>
    <cellStyle name="Normal 4 4 2 4 4 3 2 2 2 3" xfId="30999" xr:uid="{00000000-0005-0000-0000-0000A47D0000}"/>
    <cellStyle name="Normal 4 4 2 4 4 3 2 2 3" xfId="38437" xr:uid="{00000000-0005-0000-0000-0000A57D0000}"/>
    <cellStyle name="Normal 4 4 2 4 4 3 2 2 4" xfId="25027" xr:uid="{00000000-0005-0000-0000-0000A67D0000}"/>
    <cellStyle name="Normal 4 4 2 4 4 3 2 3" xfId="10077" xr:uid="{00000000-0005-0000-0000-0000A77D0000}"/>
    <cellStyle name="Normal 4 4 2 4 4 3 2 3 2" xfId="41423" xr:uid="{00000000-0005-0000-0000-0000A87D0000}"/>
    <cellStyle name="Normal 4 4 2 4 4 3 2 3 3" xfId="28013" xr:uid="{00000000-0005-0000-0000-0000A97D0000}"/>
    <cellStyle name="Normal 4 4 2 4 4 3 2 4" xfId="20611" xr:uid="{00000000-0005-0000-0000-0000AA7D0000}"/>
    <cellStyle name="Normal 4 4 2 4 4 3 2 5" xfId="35453" xr:uid="{00000000-0005-0000-0000-0000AB7D0000}"/>
    <cellStyle name="Normal 4 4 2 4 4 3 2 6" xfId="17625" xr:uid="{00000000-0005-0000-0000-0000AC7D0000}"/>
    <cellStyle name="Normal 4 4 2 4 4 3 3" xfId="6095" xr:uid="{00000000-0005-0000-0000-0000AD7D0000}"/>
    <cellStyle name="Normal 4 4 2 4 4 3 3 2" xfId="12128" xr:uid="{00000000-0005-0000-0000-0000AE7D0000}"/>
    <cellStyle name="Normal 4 4 2 4 4 3 3 2 2" xfId="43413" xr:uid="{00000000-0005-0000-0000-0000AF7D0000}"/>
    <cellStyle name="Normal 4 4 2 4 4 3 3 2 3" xfId="30003" xr:uid="{00000000-0005-0000-0000-0000B07D0000}"/>
    <cellStyle name="Normal 4 4 2 4 4 3 3 3" xfId="24031" xr:uid="{00000000-0005-0000-0000-0000B17D0000}"/>
    <cellStyle name="Normal 4 4 2 4 4 3 3 4" xfId="34457" xr:uid="{00000000-0005-0000-0000-0000B27D0000}"/>
    <cellStyle name="Normal 4 4 2 4 4 3 3 5" xfId="16629" xr:uid="{00000000-0005-0000-0000-0000B37D0000}"/>
    <cellStyle name="Normal 4 4 2 4 4 3 4" xfId="4104" xr:uid="{00000000-0005-0000-0000-0000B47D0000}"/>
    <cellStyle name="Normal 4 4 2 4 4 3 4 2" xfId="36883" xr:uid="{00000000-0005-0000-0000-0000B57D0000}"/>
    <cellStyle name="Normal 4 4 2 4 4 3 4 3" xfId="22041" xr:uid="{00000000-0005-0000-0000-0000B67D0000}"/>
    <cellStyle name="Normal 4 4 2 4 4 3 5" xfId="9081" xr:uid="{00000000-0005-0000-0000-0000B77D0000}"/>
    <cellStyle name="Normal 4 4 2 4 4 3 5 2" xfId="40427" xr:uid="{00000000-0005-0000-0000-0000B87D0000}"/>
    <cellStyle name="Normal 4 4 2 4 4 3 5 3" xfId="27017" xr:uid="{00000000-0005-0000-0000-0000B97D0000}"/>
    <cellStyle name="Normal 4 4 2 4 4 3 6" xfId="19615" xr:uid="{00000000-0005-0000-0000-0000BA7D0000}"/>
    <cellStyle name="Normal 4 4 2 4 4 3 7" xfId="32467" xr:uid="{00000000-0005-0000-0000-0000BB7D0000}"/>
    <cellStyle name="Normal 4 4 2 4 4 3 8" xfId="14639" xr:uid="{00000000-0005-0000-0000-0000BC7D0000}"/>
    <cellStyle name="Normal 4 4 2 4 4 4" xfId="2112" xr:uid="{00000000-0005-0000-0000-0000BD7D0000}"/>
    <cellStyle name="Normal 4 4 2 4 4 4 2" xfId="6530" xr:uid="{00000000-0005-0000-0000-0000BE7D0000}"/>
    <cellStyle name="Normal 4 4 2 4 4 4 2 2" xfId="12563" xr:uid="{00000000-0005-0000-0000-0000BF7D0000}"/>
    <cellStyle name="Normal 4 4 2 4 4 4 2 2 2" xfId="43848" xr:uid="{00000000-0005-0000-0000-0000C07D0000}"/>
    <cellStyle name="Normal 4 4 2 4 4 4 2 2 3" xfId="30438" xr:uid="{00000000-0005-0000-0000-0000C17D0000}"/>
    <cellStyle name="Normal 4 4 2 4 4 4 2 3" xfId="37876" xr:uid="{00000000-0005-0000-0000-0000C27D0000}"/>
    <cellStyle name="Normal 4 4 2 4 4 4 2 4" xfId="24466" xr:uid="{00000000-0005-0000-0000-0000C37D0000}"/>
    <cellStyle name="Normal 4 4 2 4 4 4 3" xfId="9516" xr:uid="{00000000-0005-0000-0000-0000C47D0000}"/>
    <cellStyle name="Normal 4 4 2 4 4 4 3 2" xfId="40862" xr:uid="{00000000-0005-0000-0000-0000C57D0000}"/>
    <cellStyle name="Normal 4 4 2 4 4 4 3 3" xfId="27452" xr:uid="{00000000-0005-0000-0000-0000C67D0000}"/>
    <cellStyle name="Normal 4 4 2 4 4 4 4" xfId="20050" xr:uid="{00000000-0005-0000-0000-0000C77D0000}"/>
    <cellStyle name="Normal 4 4 2 4 4 4 5" xfId="34892" xr:uid="{00000000-0005-0000-0000-0000C87D0000}"/>
    <cellStyle name="Normal 4 4 2 4 4 4 6" xfId="17064" xr:uid="{00000000-0005-0000-0000-0000C97D0000}"/>
    <cellStyle name="Normal 4 4 2 4 4 5" xfId="5099" xr:uid="{00000000-0005-0000-0000-0000CA7D0000}"/>
    <cellStyle name="Normal 4 4 2 4 4 5 2" xfId="11134" xr:uid="{00000000-0005-0000-0000-0000CB7D0000}"/>
    <cellStyle name="Normal 4 4 2 4 4 5 2 2" xfId="42419" xr:uid="{00000000-0005-0000-0000-0000CC7D0000}"/>
    <cellStyle name="Normal 4 4 2 4 4 5 2 3" xfId="29009" xr:uid="{00000000-0005-0000-0000-0000CD7D0000}"/>
    <cellStyle name="Normal 4 4 2 4 4 5 3" xfId="23036" xr:uid="{00000000-0005-0000-0000-0000CE7D0000}"/>
    <cellStyle name="Normal 4 4 2 4 4 5 4" xfId="33462" xr:uid="{00000000-0005-0000-0000-0000CF7D0000}"/>
    <cellStyle name="Normal 4 4 2 4 4 5 5" xfId="15634" xr:uid="{00000000-0005-0000-0000-0000D07D0000}"/>
    <cellStyle name="Normal 4 4 2 4 4 6" xfId="3543" xr:uid="{00000000-0005-0000-0000-0000D17D0000}"/>
    <cellStyle name="Normal 4 4 2 4 4 6 2" xfId="36322" xr:uid="{00000000-0005-0000-0000-0000D27D0000}"/>
    <cellStyle name="Normal 4 4 2 4 4 6 3" xfId="21480" xr:uid="{00000000-0005-0000-0000-0000D37D0000}"/>
    <cellStyle name="Normal 4 4 2 4 4 7" xfId="8086" xr:uid="{00000000-0005-0000-0000-0000D47D0000}"/>
    <cellStyle name="Normal 4 4 2 4 4 7 2" xfId="39432" xr:uid="{00000000-0005-0000-0000-0000D57D0000}"/>
    <cellStyle name="Normal 4 4 2 4 4 7 3" xfId="26022" xr:uid="{00000000-0005-0000-0000-0000D67D0000}"/>
    <cellStyle name="Normal 4 4 2 4 4 8" xfId="18620" xr:uid="{00000000-0005-0000-0000-0000D77D0000}"/>
    <cellStyle name="Normal 4 4 2 4 4 9" xfId="31906" xr:uid="{00000000-0005-0000-0000-0000D87D0000}"/>
    <cellStyle name="Normal 4 4 2 4 5" xfId="290" xr:uid="{00000000-0005-0000-0000-0000D97D0000}"/>
    <cellStyle name="Normal 4 4 2 4 5 2" xfId="1345" xr:uid="{00000000-0005-0000-0000-0000DA7D0000}"/>
    <cellStyle name="Normal 4 4 2 4 5 2 2" xfId="5763" xr:uid="{00000000-0005-0000-0000-0000DB7D0000}"/>
    <cellStyle name="Normal 4 4 2 4 5 2 2 2" xfId="11796" xr:uid="{00000000-0005-0000-0000-0000DC7D0000}"/>
    <cellStyle name="Normal 4 4 2 4 5 2 2 2 2" xfId="43081" xr:uid="{00000000-0005-0000-0000-0000DD7D0000}"/>
    <cellStyle name="Normal 4 4 2 4 5 2 2 2 3" xfId="29671" xr:uid="{00000000-0005-0000-0000-0000DE7D0000}"/>
    <cellStyle name="Normal 4 4 2 4 5 2 2 3" xfId="37420" xr:uid="{00000000-0005-0000-0000-0000DF7D0000}"/>
    <cellStyle name="Normal 4 4 2 4 5 2 2 4" xfId="23699" xr:uid="{00000000-0005-0000-0000-0000E07D0000}"/>
    <cellStyle name="Normal 4 4 2 4 5 2 3" xfId="8749" xr:uid="{00000000-0005-0000-0000-0000E17D0000}"/>
    <cellStyle name="Normal 4 4 2 4 5 2 3 2" xfId="40095" xr:uid="{00000000-0005-0000-0000-0000E27D0000}"/>
    <cellStyle name="Normal 4 4 2 4 5 2 3 3" xfId="26685" xr:uid="{00000000-0005-0000-0000-0000E37D0000}"/>
    <cellStyle name="Normal 4 4 2 4 5 2 4" xfId="19283" xr:uid="{00000000-0005-0000-0000-0000E47D0000}"/>
    <cellStyle name="Normal 4 4 2 4 5 2 5" xfId="34125" xr:uid="{00000000-0005-0000-0000-0000E57D0000}"/>
    <cellStyle name="Normal 4 4 2 4 5 2 6" xfId="16297" xr:uid="{00000000-0005-0000-0000-0000E67D0000}"/>
    <cellStyle name="Normal 4 4 2 4 5 3" xfId="2342" xr:uid="{00000000-0005-0000-0000-0000E77D0000}"/>
    <cellStyle name="Normal 4 4 2 4 5 3 2" xfId="6759" xr:uid="{00000000-0005-0000-0000-0000E87D0000}"/>
    <cellStyle name="Normal 4 4 2 4 5 3 2 2" xfId="12792" xr:uid="{00000000-0005-0000-0000-0000E97D0000}"/>
    <cellStyle name="Normal 4 4 2 4 5 3 2 2 2" xfId="44077" xr:uid="{00000000-0005-0000-0000-0000EA7D0000}"/>
    <cellStyle name="Normal 4 4 2 4 5 3 2 2 3" xfId="30667" xr:uid="{00000000-0005-0000-0000-0000EB7D0000}"/>
    <cellStyle name="Normal 4 4 2 4 5 3 2 3" xfId="38105" xr:uid="{00000000-0005-0000-0000-0000EC7D0000}"/>
    <cellStyle name="Normal 4 4 2 4 5 3 2 4" xfId="24695" xr:uid="{00000000-0005-0000-0000-0000ED7D0000}"/>
    <cellStyle name="Normal 4 4 2 4 5 3 3" xfId="9745" xr:uid="{00000000-0005-0000-0000-0000EE7D0000}"/>
    <cellStyle name="Normal 4 4 2 4 5 3 3 2" xfId="41091" xr:uid="{00000000-0005-0000-0000-0000EF7D0000}"/>
    <cellStyle name="Normal 4 4 2 4 5 3 3 3" xfId="27681" xr:uid="{00000000-0005-0000-0000-0000F07D0000}"/>
    <cellStyle name="Normal 4 4 2 4 5 3 4" xfId="20279" xr:uid="{00000000-0005-0000-0000-0000F17D0000}"/>
    <cellStyle name="Normal 4 4 2 4 5 3 5" xfId="35121" xr:uid="{00000000-0005-0000-0000-0000F27D0000}"/>
    <cellStyle name="Normal 4 4 2 4 5 3 6" xfId="17293" xr:uid="{00000000-0005-0000-0000-0000F37D0000}"/>
    <cellStyle name="Normal 4 4 2 4 5 4" xfId="4767" xr:uid="{00000000-0005-0000-0000-0000F47D0000}"/>
    <cellStyle name="Normal 4 4 2 4 5 4 2" xfId="10801" xr:uid="{00000000-0005-0000-0000-0000F57D0000}"/>
    <cellStyle name="Normal 4 4 2 4 5 4 2 2" xfId="42088" xr:uid="{00000000-0005-0000-0000-0000F67D0000}"/>
    <cellStyle name="Normal 4 4 2 4 5 4 2 3" xfId="28678" xr:uid="{00000000-0005-0000-0000-0000F77D0000}"/>
    <cellStyle name="Normal 4 4 2 4 5 4 3" xfId="22704" xr:uid="{00000000-0005-0000-0000-0000F87D0000}"/>
    <cellStyle name="Normal 4 4 2 4 5 4 4" xfId="33130" xr:uid="{00000000-0005-0000-0000-0000F97D0000}"/>
    <cellStyle name="Normal 4 4 2 4 5 4 5" xfId="15302" xr:uid="{00000000-0005-0000-0000-0000FA7D0000}"/>
    <cellStyle name="Normal 4 4 2 4 5 5" xfId="3772" xr:uid="{00000000-0005-0000-0000-0000FB7D0000}"/>
    <cellStyle name="Normal 4 4 2 4 5 5 2" xfId="36551" xr:uid="{00000000-0005-0000-0000-0000FC7D0000}"/>
    <cellStyle name="Normal 4 4 2 4 5 5 3" xfId="21709" xr:uid="{00000000-0005-0000-0000-0000FD7D0000}"/>
    <cellStyle name="Normal 4 4 2 4 5 6" xfId="7754" xr:uid="{00000000-0005-0000-0000-0000FE7D0000}"/>
    <cellStyle name="Normal 4 4 2 4 5 6 2" xfId="39100" xr:uid="{00000000-0005-0000-0000-0000FF7D0000}"/>
    <cellStyle name="Normal 4 4 2 4 5 6 3" xfId="25690" xr:uid="{00000000-0005-0000-0000-0000007E0000}"/>
    <cellStyle name="Normal 4 4 2 4 5 7" xfId="18288" xr:uid="{00000000-0005-0000-0000-0000017E0000}"/>
    <cellStyle name="Normal 4 4 2 4 5 8" xfId="32135" xr:uid="{00000000-0005-0000-0000-0000027E0000}"/>
    <cellStyle name="Normal 4 4 2 4 5 9" xfId="14307" xr:uid="{00000000-0005-0000-0000-0000037E0000}"/>
    <cellStyle name="Normal 4 4 2 4 6" xfId="740" xr:uid="{00000000-0005-0000-0000-0000047E0000}"/>
    <cellStyle name="Normal 4 4 2 4 6 2" xfId="2776" xr:uid="{00000000-0005-0000-0000-0000057E0000}"/>
    <cellStyle name="Normal 4 4 2 4 6 2 2" xfId="7193" xr:uid="{00000000-0005-0000-0000-0000067E0000}"/>
    <cellStyle name="Normal 4 4 2 4 6 2 2 2" xfId="13226" xr:uid="{00000000-0005-0000-0000-0000077E0000}"/>
    <cellStyle name="Normal 4 4 2 4 6 2 2 2 2" xfId="44511" xr:uid="{00000000-0005-0000-0000-0000087E0000}"/>
    <cellStyle name="Normal 4 4 2 4 6 2 2 2 3" xfId="31101" xr:uid="{00000000-0005-0000-0000-0000097E0000}"/>
    <cellStyle name="Normal 4 4 2 4 6 2 2 3" xfId="38539" xr:uid="{00000000-0005-0000-0000-00000A7E0000}"/>
    <cellStyle name="Normal 4 4 2 4 6 2 2 4" xfId="25129" xr:uid="{00000000-0005-0000-0000-00000B7E0000}"/>
    <cellStyle name="Normal 4 4 2 4 6 2 3" xfId="10179" xr:uid="{00000000-0005-0000-0000-00000C7E0000}"/>
    <cellStyle name="Normal 4 4 2 4 6 2 3 2" xfId="41525" xr:uid="{00000000-0005-0000-0000-00000D7E0000}"/>
    <cellStyle name="Normal 4 4 2 4 6 2 3 3" xfId="28115" xr:uid="{00000000-0005-0000-0000-00000E7E0000}"/>
    <cellStyle name="Normal 4 4 2 4 6 2 4" xfId="20713" xr:uid="{00000000-0005-0000-0000-00000F7E0000}"/>
    <cellStyle name="Normal 4 4 2 4 6 2 5" xfId="35555" xr:uid="{00000000-0005-0000-0000-0000107E0000}"/>
    <cellStyle name="Normal 4 4 2 4 6 2 6" xfId="17727" xr:uid="{00000000-0005-0000-0000-0000117E0000}"/>
    <cellStyle name="Normal 4 4 2 4 6 3" xfId="5201" xr:uid="{00000000-0005-0000-0000-0000127E0000}"/>
    <cellStyle name="Normal 4 4 2 4 6 3 2" xfId="11236" xr:uid="{00000000-0005-0000-0000-0000137E0000}"/>
    <cellStyle name="Normal 4 4 2 4 6 3 2 2" xfId="42521" xr:uid="{00000000-0005-0000-0000-0000147E0000}"/>
    <cellStyle name="Normal 4 4 2 4 6 3 2 3" xfId="29111" xr:uid="{00000000-0005-0000-0000-0000157E0000}"/>
    <cellStyle name="Normal 4 4 2 4 6 3 3" xfId="23138" xr:uid="{00000000-0005-0000-0000-0000167E0000}"/>
    <cellStyle name="Normal 4 4 2 4 6 3 4" xfId="33564" xr:uid="{00000000-0005-0000-0000-0000177E0000}"/>
    <cellStyle name="Normal 4 4 2 4 6 3 5" xfId="15736" xr:uid="{00000000-0005-0000-0000-0000187E0000}"/>
    <cellStyle name="Normal 4 4 2 4 6 4" xfId="4206" xr:uid="{00000000-0005-0000-0000-0000197E0000}"/>
    <cellStyle name="Normal 4 4 2 4 6 4 2" xfId="36985" xr:uid="{00000000-0005-0000-0000-00001A7E0000}"/>
    <cellStyle name="Normal 4 4 2 4 6 4 3" xfId="22143" xr:uid="{00000000-0005-0000-0000-00001B7E0000}"/>
    <cellStyle name="Normal 4 4 2 4 6 5" xfId="8188" xr:uid="{00000000-0005-0000-0000-00001C7E0000}"/>
    <cellStyle name="Normal 4 4 2 4 6 5 2" xfId="39534" xr:uid="{00000000-0005-0000-0000-00001D7E0000}"/>
    <cellStyle name="Normal 4 4 2 4 6 5 3" xfId="26124" xr:uid="{00000000-0005-0000-0000-00001E7E0000}"/>
    <cellStyle name="Normal 4 4 2 4 6 6" xfId="18722" xr:uid="{00000000-0005-0000-0000-00001F7E0000}"/>
    <cellStyle name="Normal 4 4 2 4 6 7" xfId="32569" xr:uid="{00000000-0005-0000-0000-0000207E0000}"/>
    <cellStyle name="Normal 4 4 2 4 6 8" xfId="14741" xr:uid="{00000000-0005-0000-0000-0000217E0000}"/>
    <cellStyle name="Normal 4 4 2 4 7" xfId="1243" xr:uid="{00000000-0005-0000-0000-0000227E0000}"/>
    <cellStyle name="Normal 4 4 2 4 7 2" xfId="2240" xr:uid="{00000000-0005-0000-0000-0000237E0000}"/>
    <cellStyle name="Normal 4 4 2 4 7 2 2" xfId="6657" xr:uid="{00000000-0005-0000-0000-0000247E0000}"/>
    <cellStyle name="Normal 4 4 2 4 7 2 2 2" xfId="12690" xr:uid="{00000000-0005-0000-0000-0000257E0000}"/>
    <cellStyle name="Normal 4 4 2 4 7 2 2 2 2" xfId="43975" xr:uid="{00000000-0005-0000-0000-0000267E0000}"/>
    <cellStyle name="Normal 4 4 2 4 7 2 2 2 3" xfId="30565" xr:uid="{00000000-0005-0000-0000-0000277E0000}"/>
    <cellStyle name="Normal 4 4 2 4 7 2 2 3" xfId="38003" xr:uid="{00000000-0005-0000-0000-0000287E0000}"/>
    <cellStyle name="Normal 4 4 2 4 7 2 2 4" xfId="24593" xr:uid="{00000000-0005-0000-0000-0000297E0000}"/>
    <cellStyle name="Normal 4 4 2 4 7 2 3" xfId="9643" xr:uid="{00000000-0005-0000-0000-00002A7E0000}"/>
    <cellStyle name="Normal 4 4 2 4 7 2 3 2" xfId="40989" xr:uid="{00000000-0005-0000-0000-00002B7E0000}"/>
    <cellStyle name="Normal 4 4 2 4 7 2 3 3" xfId="27579" xr:uid="{00000000-0005-0000-0000-00002C7E0000}"/>
    <cellStyle name="Normal 4 4 2 4 7 2 4" xfId="20177" xr:uid="{00000000-0005-0000-0000-00002D7E0000}"/>
    <cellStyle name="Normal 4 4 2 4 7 2 5" xfId="35019" xr:uid="{00000000-0005-0000-0000-00002E7E0000}"/>
    <cellStyle name="Normal 4 4 2 4 7 2 6" xfId="17191" xr:uid="{00000000-0005-0000-0000-00002F7E0000}"/>
    <cellStyle name="Normal 4 4 2 4 7 3" xfId="5661" xr:uid="{00000000-0005-0000-0000-0000307E0000}"/>
    <cellStyle name="Normal 4 4 2 4 7 3 2" xfId="11694" xr:uid="{00000000-0005-0000-0000-0000317E0000}"/>
    <cellStyle name="Normal 4 4 2 4 7 3 2 2" xfId="42979" xr:uid="{00000000-0005-0000-0000-0000327E0000}"/>
    <cellStyle name="Normal 4 4 2 4 7 3 2 3" xfId="29569" xr:uid="{00000000-0005-0000-0000-0000337E0000}"/>
    <cellStyle name="Normal 4 4 2 4 7 3 3" xfId="23597" xr:uid="{00000000-0005-0000-0000-0000347E0000}"/>
    <cellStyle name="Normal 4 4 2 4 7 3 4" xfId="34023" xr:uid="{00000000-0005-0000-0000-0000357E0000}"/>
    <cellStyle name="Normal 4 4 2 4 7 3 5" xfId="16195" xr:uid="{00000000-0005-0000-0000-0000367E0000}"/>
    <cellStyle name="Normal 4 4 2 4 7 4" xfId="3670" xr:uid="{00000000-0005-0000-0000-0000377E0000}"/>
    <cellStyle name="Normal 4 4 2 4 7 4 2" xfId="36449" xr:uid="{00000000-0005-0000-0000-0000387E0000}"/>
    <cellStyle name="Normal 4 4 2 4 7 4 3" xfId="21607" xr:uid="{00000000-0005-0000-0000-0000397E0000}"/>
    <cellStyle name="Normal 4 4 2 4 7 5" xfId="8647" xr:uid="{00000000-0005-0000-0000-00003A7E0000}"/>
    <cellStyle name="Normal 4 4 2 4 7 5 2" xfId="39993" xr:uid="{00000000-0005-0000-0000-00003B7E0000}"/>
    <cellStyle name="Normal 4 4 2 4 7 5 3" xfId="26583" xr:uid="{00000000-0005-0000-0000-00003C7E0000}"/>
    <cellStyle name="Normal 4 4 2 4 7 6" xfId="19181" xr:uid="{00000000-0005-0000-0000-00003D7E0000}"/>
    <cellStyle name="Normal 4 4 2 4 7 7" xfId="32033" xr:uid="{00000000-0005-0000-0000-00003E7E0000}"/>
    <cellStyle name="Normal 4 4 2 4 7 8" xfId="14205" xr:uid="{00000000-0005-0000-0000-00003F7E0000}"/>
    <cellStyle name="Normal 4 4 2 4 8" xfId="1780" xr:uid="{00000000-0005-0000-0000-0000407E0000}"/>
    <cellStyle name="Normal 4 4 2 4 8 2" xfId="6198" xr:uid="{00000000-0005-0000-0000-0000417E0000}"/>
    <cellStyle name="Normal 4 4 2 4 8 2 2" xfId="12231" xr:uid="{00000000-0005-0000-0000-0000427E0000}"/>
    <cellStyle name="Normal 4 4 2 4 8 2 2 2" xfId="43516" xr:uid="{00000000-0005-0000-0000-0000437E0000}"/>
    <cellStyle name="Normal 4 4 2 4 8 2 2 3" xfId="30106" xr:uid="{00000000-0005-0000-0000-0000447E0000}"/>
    <cellStyle name="Normal 4 4 2 4 8 2 3" xfId="37544" xr:uid="{00000000-0005-0000-0000-0000457E0000}"/>
    <cellStyle name="Normal 4 4 2 4 8 2 4" xfId="24134" xr:uid="{00000000-0005-0000-0000-0000467E0000}"/>
    <cellStyle name="Normal 4 4 2 4 8 3" xfId="9184" xr:uid="{00000000-0005-0000-0000-0000477E0000}"/>
    <cellStyle name="Normal 4 4 2 4 8 3 2" xfId="40530" xr:uid="{00000000-0005-0000-0000-0000487E0000}"/>
    <cellStyle name="Normal 4 4 2 4 8 3 3" xfId="27120" xr:uid="{00000000-0005-0000-0000-0000497E0000}"/>
    <cellStyle name="Normal 4 4 2 4 8 4" xfId="19718" xr:uid="{00000000-0005-0000-0000-00004A7E0000}"/>
    <cellStyle name="Normal 4 4 2 4 8 5" xfId="34560" xr:uid="{00000000-0005-0000-0000-00004B7E0000}"/>
    <cellStyle name="Normal 4 4 2 4 8 6" xfId="16732" xr:uid="{00000000-0005-0000-0000-00004C7E0000}"/>
    <cellStyle name="Normal 4 4 2 4 9" xfId="4665" xr:uid="{00000000-0005-0000-0000-00004D7E0000}"/>
    <cellStyle name="Normal 4 4 2 4 9 2" xfId="10699" xr:uid="{00000000-0005-0000-0000-00004E7E0000}"/>
    <cellStyle name="Normal 4 4 2 4 9 2 2" xfId="41986" xr:uid="{00000000-0005-0000-0000-00004F7E0000}"/>
    <cellStyle name="Normal 4 4 2 4 9 2 3" xfId="28576" xr:uid="{00000000-0005-0000-0000-0000507E0000}"/>
    <cellStyle name="Normal 4 4 2 4 9 3" xfId="22602" xr:uid="{00000000-0005-0000-0000-0000517E0000}"/>
    <cellStyle name="Normal 4 4 2 4 9 4" xfId="33028" xr:uid="{00000000-0005-0000-0000-0000527E0000}"/>
    <cellStyle name="Normal 4 4 2 4 9 5" xfId="15200" xr:uid="{00000000-0005-0000-0000-0000537E0000}"/>
    <cellStyle name="Normal 4 4 2 5" xfId="212" xr:uid="{00000000-0005-0000-0000-0000547E0000}"/>
    <cellStyle name="Normal 4 4 2 5 10" xfId="3235" xr:uid="{00000000-0005-0000-0000-0000557E0000}"/>
    <cellStyle name="Normal 4 4 2 5 10 2" xfId="36014" xr:uid="{00000000-0005-0000-0000-0000567E0000}"/>
    <cellStyle name="Normal 4 4 2 5 10 3" xfId="21172" xr:uid="{00000000-0005-0000-0000-0000577E0000}"/>
    <cellStyle name="Normal 4 4 2 5 11" xfId="7676" xr:uid="{00000000-0005-0000-0000-0000587E0000}"/>
    <cellStyle name="Normal 4 4 2 5 11 2" xfId="39022" xr:uid="{00000000-0005-0000-0000-0000597E0000}"/>
    <cellStyle name="Normal 4 4 2 5 11 3" xfId="25612" xr:uid="{00000000-0005-0000-0000-00005A7E0000}"/>
    <cellStyle name="Normal 4 4 2 5 12" xfId="18210" xr:uid="{00000000-0005-0000-0000-00005B7E0000}"/>
    <cellStyle name="Normal 4 4 2 5 13" xfId="31598" xr:uid="{00000000-0005-0000-0000-00005C7E0000}"/>
    <cellStyle name="Normal 4 4 2 5 14" xfId="13770" xr:uid="{00000000-0005-0000-0000-00005D7E0000}"/>
    <cellStyle name="Normal 4 4 2 5 2" xfId="434" xr:uid="{00000000-0005-0000-0000-00005E7E0000}"/>
    <cellStyle name="Normal 4 4 2 5 2 10" xfId="13874" xr:uid="{00000000-0005-0000-0000-00005F7E0000}"/>
    <cellStyle name="Normal 4 4 2 5 2 2" xfId="868" xr:uid="{00000000-0005-0000-0000-0000607E0000}"/>
    <cellStyle name="Normal 4 4 2 5 2 2 2" xfId="2904" xr:uid="{00000000-0005-0000-0000-0000617E0000}"/>
    <cellStyle name="Normal 4 4 2 5 2 2 2 2" xfId="7321" xr:uid="{00000000-0005-0000-0000-0000627E0000}"/>
    <cellStyle name="Normal 4 4 2 5 2 2 2 2 2" xfId="13354" xr:uid="{00000000-0005-0000-0000-0000637E0000}"/>
    <cellStyle name="Normal 4 4 2 5 2 2 2 2 2 2" xfId="44639" xr:uid="{00000000-0005-0000-0000-0000647E0000}"/>
    <cellStyle name="Normal 4 4 2 5 2 2 2 2 2 3" xfId="31229" xr:uid="{00000000-0005-0000-0000-0000657E0000}"/>
    <cellStyle name="Normal 4 4 2 5 2 2 2 2 3" xfId="38667" xr:uid="{00000000-0005-0000-0000-0000667E0000}"/>
    <cellStyle name="Normal 4 4 2 5 2 2 2 2 4" xfId="25257" xr:uid="{00000000-0005-0000-0000-0000677E0000}"/>
    <cellStyle name="Normal 4 4 2 5 2 2 2 3" xfId="10307" xr:uid="{00000000-0005-0000-0000-0000687E0000}"/>
    <cellStyle name="Normal 4 4 2 5 2 2 2 3 2" xfId="41653" xr:uid="{00000000-0005-0000-0000-0000697E0000}"/>
    <cellStyle name="Normal 4 4 2 5 2 2 2 3 3" xfId="28243" xr:uid="{00000000-0005-0000-0000-00006A7E0000}"/>
    <cellStyle name="Normal 4 4 2 5 2 2 2 4" xfId="20841" xr:uid="{00000000-0005-0000-0000-00006B7E0000}"/>
    <cellStyle name="Normal 4 4 2 5 2 2 2 5" xfId="35683" xr:uid="{00000000-0005-0000-0000-00006C7E0000}"/>
    <cellStyle name="Normal 4 4 2 5 2 2 2 6" xfId="17855" xr:uid="{00000000-0005-0000-0000-00006D7E0000}"/>
    <cellStyle name="Normal 4 4 2 5 2 2 3" xfId="5329" xr:uid="{00000000-0005-0000-0000-00006E7E0000}"/>
    <cellStyle name="Normal 4 4 2 5 2 2 3 2" xfId="11363" xr:uid="{00000000-0005-0000-0000-00006F7E0000}"/>
    <cellStyle name="Normal 4 4 2 5 2 2 3 2 2" xfId="42648" xr:uid="{00000000-0005-0000-0000-0000707E0000}"/>
    <cellStyle name="Normal 4 4 2 5 2 2 3 2 3" xfId="29238" xr:uid="{00000000-0005-0000-0000-0000717E0000}"/>
    <cellStyle name="Normal 4 4 2 5 2 2 3 3" xfId="23266" xr:uid="{00000000-0005-0000-0000-0000727E0000}"/>
    <cellStyle name="Normal 4 4 2 5 2 2 3 4" xfId="33692" xr:uid="{00000000-0005-0000-0000-0000737E0000}"/>
    <cellStyle name="Normal 4 4 2 5 2 2 3 5" xfId="15864" xr:uid="{00000000-0005-0000-0000-0000747E0000}"/>
    <cellStyle name="Normal 4 4 2 5 2 2 4" xfId="4334" xr:uid="{00000000-0005-0000-0000-0000757E0000}"/>
    <cellStyle name="Normal 4 4 2 5 2 2 4 2" xfId="37113" xr:uid="{00000000-0005-0000-0000-0000767E0000}"/>
    <cellStyle name="Normal 4 4 2 5 2 2 4 3" xfId="22271" xr:uid="{00000000-0005-0000-0000-0000777E0000}"/>
    <cellStyle name="Normal 4 4 2 5 2 2 5" xfId="8316" xr:uid="{00000000-0005-0000-0000-0000787E0000}"/>
    <cellStyle name="Normal 4 4 2 5 2 2 5 2" xfId="39662" xr:uid="{00000000-0005-0000-0000-0000797E0000}"/>
    <cellStyle name="Normal 4 4 2 5 2 2 5 3" xfId="26252" xr:uid="{00000000-0005-0000-0000-00007A7E0000}"/>
    <cellStyle name="Normal 4 4 2 5 2 2 6" xfId="18850" xr:uid="{00000000-0005-0000-0000-00007B7E0000}"/>
    <cellStyle name="Normal 4 4 2 5 2 2 7" xfId="32697" xr:uid="{00000000-0005-0000-0000-00007C7E0000}"/>
    <cellStyle name="Normal 4 4 2 5 2 2 8" xfId="14869" xr:uid="{00000000-0005-0000-0000-00007D7E0000}"/>
    <cellStyle name="Normal 4 4 2 5 2 3" xfId="1473" xr:uid="{00000000-0005-0000-0000-00007E7E0000}"/>
    <cellStyle name="Normal 4 4 2 5 2 3 2" xfId="2470" xr:uid="{00000000-0005-0000-0000-00007F7E0000}"/>
    <cellStyle name="Normal 4 4 2 5 2 3 2 2" xfId="6887" xr:uid="{00000000-0005-0000-0000-0000807E0000}"/>
    <cellStyle name="Normal 4 4 2 5 2 3 2 2 2" xfId="12920" xr:uid="{00000000-0005-0000-0000-0000817E0000}"/>
    <cellStyle name="Normal 4 4 2 5 2 3 2 2 2 2" xfId="44205" xr:uid="{00000000-0005-0000-0000-0000827E0000}"/>
    <cellStyle name="Normal 4 4 2 5 2 3 2 2 2 3" xfId="30795" xr:uid="{00000000-0005-0000-0000-0000837E0000}"/>
    <cellStyle name="Normal 4 4 2 5 2 3 2 2 3" xfId="38233" xr:uid="{00000000-0005-0000-0000-0000847E0000}"/>
    <cellStyle name="Normal 4 4 2 5 2 3 2 2 4" xfId="24823" xr:uid="{00000000-0005-0000-0000-0000857E0000}"/>
    <cellStyle name="Normal 4 4 2 5 2 3 2 3" xfId="9873" xr:uid="{00000000-0005-0000-0000-0000867E0000}"/>
    <cellStyle name="Normal 4 4 2 5 2 3 2 3 2" xfId="41219" xr:uid="{00000000-0005-0000-0000-0000877E0000}"/>
    <cellStyle name="Normal 4 4 2 5 2 3 2 3 3" xfId="27809" xr:uid="{00000000-0005-0000-0000-0000887E0000}"/>
    <cellStyle name="Normal 4 4 2 5 2 3 2 4" xfId="20407" xr:uid="{00000000-0005-0000-0000-0000897E0000}"/>
    <cellStyle name="Normal 4 4 2 5 2 3 2 5" xfId="35249" xr:uid="{00000000-0005-0000-0000-00008A7E0000}"/>
    <cellStyle name="Normal 4 4 2 5 2 3 2 6" xfId="17421" xr:uid="{00000000-0005-0000-0000-00008B7E0000}"/>
    <cellStyle name="Normal 4 4 2 5 2 3 3" xfId="5891" xr:uid="{00000000-0005-0000-0000-00008C7E0000}"/>
    <cellStyle name="Normal 4 4 2 5 2 3 3 2" xfId="11924" xr:uid="{00000000-0005-0000-0000-00008D7E0000}"/>
    <cellStyle name="Normal 4 4 2 5 2 3 3 2 2" xfId="43209" xr:uid="{00000000-0005-0000-0000-00008E7E0000}"/>
    <cellStyle name="Normal 4 4 2 5 2 3 3 2 3" xfId="29799" xr:uid="{00000000-0005-0000-0000-00008F7E0000}"/>
    <cellStyle name="Normal 4 4 2 5 2 3 3 3" xfId="23827" xr:uid="{00000000-0005-0000-0000-0000907E0000}"/>
    <cellStyle name="Normal 4 4 2 5 2 3 3 4" xfId="34253" xr:uid="{00000000-0005-0000-0000-0000917E0000}"/>
    <cellStyle name="Normal 4 4 2 5 2 3 3 5" xfId="16425" xr:uid="{00000000-0005-0000-0000-0000927E0000}"/>
    <cellStyle name="Normal 4 4 2 5 2 3 4" xfId="3900" xr:uid="{00000000-0005-0000-0000-0000937E0000}"/>
    <cellStyle name="Normal 4 4 2 5 2 3 4 2" xfId="36679" xr:uid="{00000000-0005-0000-0000-0000947E0000}"/>
    <cellStyle name="Normal 4 4 2 5 2 3 4 3" xfId="21837" xr:uid="{00000000-0005-0000-0000-0000957E0000}"/>
    <cellStyle name="Normal 4 4 2 5 2 3 5" xfId="8877" xr:uid="{00000000-0005-0000-0000-0000967E0000}"/>
    <cellStyle name="Normal 4 4 2 5 2 3 5 2" xfId="40223" xr:uid="{00000000-0005-0000-0000-0000977E0000}"/>
    <cellStyle name="Normal 4 4 2 5 2 3 5 3" xfId="26813" xr:uid="{00000000-0005-0000-0000-0000987E0000}"/>
    <cellStyle name="Normal 4 4 2 5 2 3 6" xfId="19411" xr:uid="{00000000-0005-0000-0000-0000997E0000}"/>
    <cellStyle name="Normal 4 4 2 5 2 3 7" xfId="32263" xr:uid="{00000000-0005-0000-0000-00009A7E0000}"/>
    <cellStyle name="Normal 4 4 2 5 2 3 8" xfId="14435" xr:uid="{00000000-0005-0000-0000-00009B7E0000}"/>
    <cellStyle name="Normal 4 4 2 5 2 4" xfId="1908" xr:uid="{00000000-0005-0000-0000-00009C7E0000}"/>
    <cellStyle name="Normal 4 4 2 5 2 4 2" xfId="6326" xr:uid="{00000000-0005-0000-0000-00009D7E0000}"/>
    <cellStyle name="Normal 4 4 2 5 2 4 2 2" xfId="12359" xr:uid="{00000000-0005-0000-0000-00009E7E0000}"/>
    <cellStyle name="Normal 4 4 2 5 2 4 2 2 2" xfId="43644" xr:uid="{00000000-0005-0000-0000-00009F7E0000}"/>
    <cellStyle name="Normal 4 4 2 5 2 4 2 2 3" xfId="30234" xr:uid="{00000000-0005-0000-0000-0000A07E0000}"/>
    <cellStyle name="Normal 4 4 2 5 2 4 2 3" xfId="37672" xr:uid="{00000000-0005-0000-0000-0000A17E0000}"/>
    <cellStyle name="Normal 4 4 2 5 2 4 2 4" xfId="24262" xr:uid="{00000000-0005-0000-0000-0000A27E0000}"/>
    <cellStyle name="Normal 4 4 2 5 2 4 3" xfId="9312" xr:uid="{00000000-0005-0000-0000-0000A37E0000}"/>
    <cellStyle name="Normal 4 4 2 5 2 4 3 2" xfId="40658" xr:uid="{00000000-0005-0000-0000-0000A47E0000}"/>
    <cellStyle name="Normal 4 4 2 5 2 4 3 3" xfId="27248" xr:uid="{00000000-0005-0000-0000-0000A57E0000}"/>
    <cellStyle name="Normal 4 4 2 5 2 4 4" xfId="19846" xr:uid="{00000000-0005-0000-0000-0000A67E0000}"/>
    <cellStyle name="Normal 4 4 2 5 2 4 5" xfId="34688" xr:uid="{00000000-0005-0000-0000-0000A77E0000}"/>
    <cellStyle name="Normal 4 4 2 5 2 4 6" xfId="16860" xr:uid="{00000000-0005-0000-0000-0000A87E0000}"/>
    <cellStyle name="Normal 4 4 2 5 2 5" xfId="4895" xr:uid="{00000000-0005-0000-0000-0000A97E0000}"/>
    <cellStyle name="Normal 4 4 2 5 2 5 2" xfId="10930" xr:uid="{00000000-0005-0000-0000-0000AA7E0000}"/>
    <cellStyle name="Normal 4 4 2 5 2 5 2 2" xfId="42215" xr:uid="{00000000-0005-0000-0000-0000AB7E0000}"/>
    <cellStyle name="Normal 4 4 2 5 2 5 2 3" xfId="28805" xr:uid="{00000000-0005-0000-0000-0000AC7E0000}"/>
    <cellStyle name="Normal 4 4 2 5 2 5 3" xfId="22832" xr:uid="{00000000-0005-0000-0000-0000AD7E0000}"/>
    <cellStyle name="Normal 4 4 2 5 2 5 4" xfId="33258" xr:uid="{00000000-0005-0000-0000-0000AE7E0000}"/>
    <cellStyle name="Normal 4 4 2 5 2 5 5" xfId="15430" xr:uid="{00000000-0005-0000-0000-0000AF7E0000}"/>
    <cellStyle name="Normal 4 4 2 5 2 6" xfId="3339" xr:uid="{00000000-0005-0000-0000-0000B07E0000}"/>
    <cellStyle name="Normal 4 4 2 5 2 6 2" xfId="36118" xr:uid="{00000000-0005-0000-0000-0000B17E0000}"/>
    <cellStyle name="Normal 4 4 2 5 2 6 3" xfId="21276" xr:uid="{00000000-0005-0000-0000-0000B27E0000}"/>
    <cellStyle name="Normal 4 4 2 5 2 7" xfId="7882" xr:uid="{00000000-0005-0000-0000-0000B37E0000}"/>
    <cellStyle name="Normal 4 4 2 5 2 7 2" xfId="39228" xr:uid="{00000000-0005-0000-0000-0000B47E0000}"/>
    <cellStyle name="Normal 4 4 2 5 2 7 3" xfId="25818" xr:uid="{00000000-0005-0000-0000-0000B57E0000}"/>
    <cellStyle name="Normal 4 4 2 5 2 8" xfId="18416" xr:uid="{00000000-0005-0000-0000-0000B67E0000}"/>
    <cellStyle name="Normal 4 4 2 5 2 9" xfId="31702" xr:uid="{00000000-0005-0000-0000-0000B77E0000}"/>
    <cellStyle name="Normal 4 4 2 5 3" xfId="536" xr:uid="{00000000-0005-0000-0000-0000B87E0000}"/>
    <cellStyle name="Normal 4 4 2 5 3 10" xfId="13976" xr:uid="{00000000-0005-0000-0000-0000B97E0000}"/>
    <cellStyle name="Normal 4 4 2 5 3 2" xfId="970" xr:uid="{00000000-0005-0000-0000-0000BA7E0000}"/>
    <cellStyle name="Normal 4 4 2 5 3 2 2" xfId="3006" xr:uid="{00000000-0005-0000-0000-0000BB7E0000}"/>
    <cellStyle name="Normal 4 4 2 5 3 2 2 2" xfId="7423" xr:uid="{00000000-0005-0000-0000-0000BC7E0000}"/>
    <cellStyle name="Normal 4 4 2 5 3 2 2 2 2" xfId="13456" xr:uid="{00000000-0005-0000-0000-0000BD7E0000}"/>
    <cellStyle name="Normal 4 4 2 5 3 2 2 2 2 2" xfId="44741" xr:uid="{00000000-0005-0000-0000-0000BE7E0000}"/>
    <cellStyle name="Normal 4 4 2 5 3 2 2 2 2 3" xfId="31331" xr:uid="{00000000-0005-0000-0000-0000BF7E0000}"/>
    <cellStyle name="Normal 4 4 2 5 3 2 2 2 3" xfId="38769" xr:uid="{00000000-0005-0000-0000-0000C07E0000}"/>
    <cellStyle name="Normal 4 4 2 5 3 2 2 2 4" xfId="25359" xr:uid="{00000000-0005-0000-0000-0000C17E0000}"/>
    <cellStyle name="Normal 4 4 2 5 3 2 2 3" xfId="10409" xr:uid="{00000000-0005-0000-0000-0000C27E0000}"/>
    <cellStyle name="Normal 4 4 2 5 3 2 2 3 2" xfId="41755" xr:uid="{00000000-0005-0000-0000-0000C37E0000}"/>
    <cellStyle name="Normal 4 4 2 5 3 2 2 3 3" xfId="28345" xr:uid="{00000000-0005-0000-0000-0000C47E0000}"/>
    <cellStyle name="Normal 4 4 2 5 3 2 2 4" xfId="20943" xr:uid="{00000000-0005-0000-0000-0000C57E0000}"/>
    <cellStyle name="Normal 4 4 2 5 3 2 2 5" xfId="35785" xr:uid="{00000000-0005-0000-0000-0000C67E0000}"/>
    <cellStyle name="Normal 4 4 2 5 3 2 2 6" xfId="17957" xr:uid="{00000000-0005-0000-0000-0000C77E0000}"/>
    <cellStyle name="Normal 4 4 2 5 3 2 3" xfId="5431" xr:uid="{00000000-0005-0000-0000-0000C87E0000}"/>
    <cellStyle name="Normal 4 4 2 5 3 2 3 2" xfId="11465" xr:uid="{00000000-0005-0000-0000-0000C97E0000}"/>
    <cellStyle name="Normal 4 4 2 5 3 2 3 2 2" xfId="42750" xr:uid="{00000000-0005-0000-0000-0000CA7E0000}"/>
    <cellStyle name="Normal 4 4 2 5 3 2 3 2 3" xfId="29340" xr:uid="{00000000-0005-0000-0000-0000CB7E0000}"/>
    <cellStyle name="Normal 4 4 2 5 3 2 3 3" xfId="23368" xr:uid="{00000000-0005-0000-0000-0000CC7E0000}"/>
    <cellStyle name="Normal 4 4 2 5 3 2 3 4" xfId="33794" xr:uid="{00000000-0005-0000-0000-0000CD7E0000}"/>
    <cellStyle name="Normal 4 4 2 5 3 2 3 5" xfId="15966" xr:uid="{00000000-0005-0000-0000-0000CE7E0000}"/>
    <cellStyle name="Normal 4 4 2 5 3 2 4" xfId="4436" xr:uid="{00000000-0005-0000-0000-0000CF7E0000}"/>
    <cellStyle name="Normal 4 4 2 5 3 2 4 2" xfId="37215" xr:uid="{00000000-0005-0000-0000-0000D07E0000}"/>
    <cellStyle name="Normal 4 4 2 5 3 2 4 3" xfId="22373" xr:uid="{00000000-0005-0000-0000-0000D17E0000}"/>
    <cellStyle name="Normal 4 4 2 5 3 2 5" xfId="8418" xr:uid="{00000000-0005-0000-0000-0000D27E0000}"/>
    <cellStyle name="Normal 4 4 2 5 3 2 5 2" xfId="39764" xr:uid="{00000000-0005-0000-0000-0000D37E0000}"/>
    <cellStyle name="Normal 4 4 2 5 3 2 5 3" xfId="26354" xr:uid="{00000000-0005-0000-0000-0000D47E0000}"/>
    <cellStyle name="Normal 4 4 2 5 3 2 6" xfId="18952" xr:uid="{00000000-0005-0000-0000-0000D57E0000}"/>
    <cellStyle name="Normal 4 4 2 5 3 2 7" xfId="32799" xr:uid="{00000000-0005-0000-0000-0000D67E0000}"/>
    <cellStyle name="Normal 4 4 2 5 3 2 8" xfId="14971" xr:uid="{00000000-0005-0000-0000-0000D77E0000}"/>
    <cellStyle name="Normal 4 4 2 5 3 3" xfId="1575" xr:uid="{00000000-0005-0000-0000-0000D87E0000}"/>
    <cellStyle name="Normal 4 4 2 5 3 3 2" xfId="2572" xr:uid="{00000000-0005-0000-0000-0000D97E0000}"/>
    <cellStyle name="Normal 4 4 2 5 3 3 2 2" xfId="6989" xr:uid="{00000000-0005-0000-0000-0000DA7E0000}"/>
    <cellStyle name="Normal 4 4 2 5 3 3 2 2 2" xfId="13022" xr:uid="{00000000-0005-0000-0000-0000DB7E0000}"/>
    <cellStyle name="Normal 4 4 2 5 3 3 2 2 2 2" xfId="44307" xr:uid="{00000000-0005-0000-0000-0000DC7E0000}"/>
    <cellStyle name="Normal 4 4 2 5 3 3 2 2 2 3" xfId="30897" xr:uid="{00000000-0005-0000-0000-0000DD7E0000}"/>
    <cellStyle name="Normal 4 4 2 5 3 3 2 2 3" xfId="38335" xr:uid="{00000000-0005-0000-0000-0000DE7E0000}"/>
    <cellStyle name="Normal 4 4 2 5 3 3 2 2 4" xfId="24925" xr:uid="{00000000-0005-0000-0000-0000DF7E0000}"/>
    <cellStyle name="Normal 4 4 2 5 3 3 2 3" xfId="9975" xr:uid="{00000000-0005-0000-0000-0000E07E0000}"/>
    <cellStyle name="Normal 4 4 2 5 3 3 2 3 2" xfId="41321" xr:uid="{00000000-0005-0000-0000-0000E17E0000}"/>
    <cellStyle name="Normal 4 4 2 5 3 3 2 3 3" xfId="27911" xr:uid="{00000000-0005-0000-0000-0000E27E0000}"/>
    <cellStyle name="Normal 4 4 2 5 3 3 2 4" xfId="20509" xr:uid="{00000000-0005-0000-0000-0000E37E0000}"/>
    <cellStyle name="Normal 4 4 2 5 3 3 2 5" xfId="35351" xr:uid="{00000000-0005-0000-0000-0000E47E0000}"/>
    <cellStyle name="Normal 4 4 2 5 3 3 2 6" xfId="17523" xr:uid="{00000000-0005-0000-0000-0000E57E0000}"/>
    <cellStyle name="Normal 4 4 2 5 3 3 3" xfId="5993" xr:uid="{00000000-0005-0000-0000-0000E67E0000}"/>
    <cellStyle name="Normal 4 4 2 5 3 3 3 2" xfId="12026" xr:uid="{00000000-0005-0000-0000-0000E77E0000}"/>
    <cellStyle name="Normal 4 4 2 5 3 3 3 2 2" xfId="43311" xr:uid="{00000000-0005-0000-0000-0000E87E0000}"/>
    <cellStyle name="Normal 4 4 2 5 3 3 3 2 3" xfId="29901" xr:uid="{00000000-0005-0000-0000-0000E97E0000}"/>
    <cellStyle name="Normal 4 4 2 5 3 3 3 3" xfId="23929" xr:uid="{00000000-0005-0000-0000-0000EA7E0000}"/>
    <cellStyle name="Normal 4 4 2 5 3 3 3 4" xfId="34355" xr:uid="{00000000-0005-0000-0000-0000EB7E0000}"/>
    <cellStyle name="Normal 4 4 2 5 3 3 3 5" xfId="16527" xr:uid="{00000000-0005-0000-0000-0000EC7E0000}"/>
    <cellStyle name="Normal 4 4 2 5 3 3 4" xfId="4002" xr:uid="{00000000-0005-0000-0000-0000ED7E0000}"/>
    <cellStyle name="Normal 4 4 2 5 3 3 4 2" xfId="36781" xr:uid="{00000000-0005-0000-0000-0000EE7E0000}"/>
    <cellStyle name="Normal 4 4 2 5 3 3 4 3" xfId="21939" xr:uid="{00000000-0005-0000-0000-0000EF7E0000}"/>
    <cellStyle name="Normal 4 4 2 5 3 3 5" xfId="8979" xr:uid="{00000000-0005-0000-0000-0000F07E0000}"/>
    <cellStyle name="Normal 4 4 2 5 3 3 5 2" xfId="40325" xr:uid="{00000000-0005-0000-0000-0000F17E0000}"/>
    <cellStyle name="Normal 4 4 2 5 3 3 5 3" xfId="26915" xr:uid="{00000000-0005-0000-0000-0000F27E0000}"/>
    <cellStyle name="Normal 4 4 2 5 3 3 6" xfId="19513" xr:uid="{00000000-0005-0000-0000-0000F37E0000}"/>
    <cellStyle name="Normal 4 4 2 5 3 3 7" xfId="32365" xr:uid="{00000000-0005-0000-0000-0000F47E0000}"/>
    <cellStyle name="Normal 4 4 2 5 3 3 8" xfId="14537" xr:uid="{00000000-0005-0000-0000-0000F57E0000}"/>
    <cellStyle name="Normal 4 4 2 5 3 4" xfId="2010" xr:uid="{00000000-0005-0000-0000-0000F67E0000}"/>
    <cellStyle name="Normal 4 4 2 5 3 4 2" xfId="6428" xr:uid="{00000000-0005-0000-0000-0000F77E0000}"/>
    <cellStyle name="Normal 4 4 2 5 3 4 2 2" xfId="12461" xr:uid="{00000000-0005-0000-0000-0000F87E0000}"/>
    <cellStyle name="Normal 4 4 2 5 3 4 2 2 2" xfId="43746" xr:uid="{00000000-0005-0000-0000-0000F97E0000}"/>
    <cellStyle name="Normal 4 4 2 5 3 4 2 2 3" xfId="30336" xr:uid="{00000000-0005-0000-0000-0000FA7E0000}"/>
    <cellStyle name="Normal 4 4 2 5 3 4 2 3" xfId="37774" xr:uid="{00000000-0005-0000-0000-0000FB7E0000}"/>
    <cellStyle name="Normal 4 4 2 5 3 4 2 4" xfId="24364" xr:uid="{00000000-0005-0000-0000-0000FC7E0000}"/>
    <cellStyle name="Normal 4 4 2 5 3 4 3" xfId="9414" xr:uid="{00000000-0005-0000-0000-0000FD7E0000}"/>
    <cellStyle name="Normal 4 4 2 5 3 4 3 2" xfId="40760" xr:uid="{00000000-0005-0000-0000-0000FE7E0000}"/>
    <cellStyle name="Normal 4 4 2 5 3 4 3 3" xfId="27350" xr:uid="{00000000-0005-0000-0000-0000FF7E0000}"/>
    <cellStyle name="Normal 4 4 2 5 3 4 4" xfId="19948" xr:uid="{00000000-0005-0000-0000-0000007F0000}"/>
    <cellStyle name="Normal 4 4 2 5 3 4 5" xfId="34790" xr:uid="{00000000-0005-0000-0000-0000017F0000}"/>
    <cellStyle name="Normal 4 4 2 5 3 4 6" xfId="16962" xr:uid="{00000000-0005-0000-0000-0000027F0000}"/>
    <cellStyle name="Normal 4 4 2 5 3 5" xfId="4997" xr:uid="{00000000-0005-0000-0000-0000037F0000}"/>
    <cellStyle name="Normal 4 4 2 5 3 5 2" xfId="11032" xr:uid="{00000000-0005-0000-0000-0000047F0000}"/>
    <cellStyle name="Normal 4 4 2 5 3 5 2 2" xfId="42317" xr:uid="{00000000-0005-0000-0000-0000057F0000}"/>
    <cellStyle name="Normal 4 4 2 5 3 5 2 3" xfId="28907" xr:uid="{00000000-0005-0000-0000-0000067F0000}"/>
    <cellStyle name="Normal 4 4 2 5 3 5 3" xfId="22934" xr:uid="{00000000-0005-0000-0000-0000077F0000}"/>
    <cellStyle name="Normal 4 4 2 5 3 5 4" xfId="33360" xr:uid="{00000000-0005-0000-0000-0000087F0000}"/>
    <cellStyle name="Normal 4 4 2 5 3 5 5" xfId="15532" xr:uid="{00000000-0005-0000-0000-0000097F0000}"/>
    <cellStyle name="Normal 4 4 2 5 3 6" xfId="3441" xr:uid="{00000000-0005-0000-0000-00000A7F0000}"/>
    <cellStyle name="Normal 4 4 2 5 3 6 2" xfId="36220" xr:uid="{00000000-0005-0000-0000-00000B7F0000}"/>
    <cellStyle name="Normal 4 4 2 5 3 6 3" xfId="21378" xr:uid="{00000000-0005-0000-0000-00000C7F0000}"/>
    <cellStyle name="Normal 4 4 2 5 3 7" xfId="7984" xr:uid="{00000000-0005-0000-0000-00000D7F0000}"/>
    <cellStyle name="Normal 4 4 2 5 3 7 2" xfId="39330" xr:uid="{00000000-0005-0000-0000-00000E7F0000}"/>
    <cellStyle name="Normal 4 4 2 5 3 7 3" xfId="25920" xr:uid="{00000000-0005-0000-0000-00000F7F0000}"/>
    <cellStyle name="Normal 4 4 2 5 3 8" xfId="18518" xr:uid="{00000000-0005-0000-0000-0000107F0000}"/>
    <cellStyle name="Normal 4 4 2 5 3 9" xfId="31804" xr:uid="{00000000-0005-0000-0000-0000117F0000}"/>
    <cellStyle name="Normal 4 4 2 5 4" xfId="662" xr:uid="{00000000-0005-0000-0000-0000127F0000}"/>
    <cellStyle name="Normal 4 4 2 5 4 10" xfId="14102" xr:uid="{00000000-0005-0000-0000-0000137F0000}"/>
    <cellStyle name="Normal 4 4 2 5 4 2" xfId="1096" xr:uid="{00000000-0005-0000-0000-0000147F0000}"/>
    <cellStyle name="Normal 4 4 2 5 4 2 2" xfId="3132" xr:uid="{00000000-0005-0000-0000-0000157F0000}"/>
    <cellStyle name="Normal 4 4 2 5 4 2 2 2" xfId="7549" xr:uid="{00000000-0005-0000-0000-0000167F0000}"/>
    <cellStyle name="Normal 4 4 2 5 4 2 2 2 2" xfId="13582" xr:uid="{00000000-0005-0000-0000-0000177F0000}"/>
    <cellStyle name="Normal 4 4 2 5 4 2 2 2 2 2" xfId="44867" xr:uid="{00000000-0005-0000-0000-0000187F0000}"/>
    <cellStyle name="Normal 4 4 2 5 4 2 2 2 2 3" xfId="31457" xr:uid="{00000000-0005-0000-0000-0000197F0000}"/>
    <cellStyle name="Normal 4 4 2 5 4 2 2 2 3" xfId="38895" xr:uid="{00000000-0005-0000-0000-00001A7F0000}"/>
    <cellStyle name="Normal 4 4 2 5 4 2 2 2 4" xfId="25485" xr:uid="{00000000-0005-0000-0000-00001B7F0000}"/>
    <cellStyle name="Normal 4 4 2 5 4 2 2 3" xfId="10535" xr:uid="{00000000-0005-0000-0000-00001C7F0000}"/>
    <cellStyle name="Normal 4 4 2 5 4 2 2 3 2" xfId="41881" xr:uid="{00000000-0005-0000-0000-00001D7F0000}"/>
    <cellStyle name="Normal 4 4 2 5 4 2 2 3 3" xfId="28471" xr:uid="{00000000-0005-0000-0000-00001E7F0000}"/>
    <cellStyle name="Normal 4 4 2 5 4 2 2 4" xfId="21069" xr:uid="{00000000-0005-0000-0000-00001F7F0000}"/>
    <cellStyle name="Normal 4 4 2 5 4 2 2 5" xfId="35911" xr:uid="{00000000-0005-0000-0000-0000207F0000}"/>
    <cellStyle name="Normal 4 4 2 5 4 2 2 6" xfId="18083" xr:uid="{00000000-0005-0000-0000-0000217F0000}"/>
    <cellStyle name="Normal 4 4 2 5 4 2 3" xfId="5557" xr:uid="{00000000-0005-0000-0000-0000227F0000}"/>
    <cellStyle name="Normal 4 4 2 5 4 2 3 2" xfId="11591" xr:uid="{00000000-0005-0000-0000-0000237F0000}"/>
    <cellStyle name="Normal 4 4 2 5 4 2 3 2 2" xfId="42876" xr:uid="{00000000-0005-0000-0000-0000247F0000}"/>
    <cellStyle name="Normal 4 4 2 5 4 2 3 2 3" xfId="29466" xr:uid="{00000000-0005-0000-0000-0000257F0000}"/>
    <cellStyle name="Normal 4 4 2 5 4 2 3 3" xfId="23494" xr:uid="{00000000-0005-0000-0000-0000267F0000}"/>
    <cellStyle name="Normal 4 4 2 5 4 2 3 4" xfId="33920" xr:uid="{00000000-0005-0000-0000-0000277F0000}"/>
    <cellStyle name="Normal 4 4 2 5 4 2 3 5" xfId="16092" xr:uid="{00000000-0005-0000-0000-0000287F0000}"/>
    <cellStyle name="Normal 4 4 2 5 4 2 4" xfId="4562" xr:uid="{00000000-0005-0000-0000-0000297F0000}"/>
    <cellStyle name="Normal 4 4 2 5 4 2 4 2" xfId="37341" xr:uid="{00000000-0005-0000-0000-00002A7F0000}"/>
    <cellStyle name="Normal 4 4 2 5 4 2 4 3" xfId="22499" xr:uid="{00000000-0005-0000-0000-00002B7F0000}"/>
    <cellStyle name="Normal 4 4 2 5 4 2 5" xfId="8544" xr:uid="{00000000-0005-0000-0000-00002C7F0000}"/>
    <cellStyle name="Normal 4 4 2 5 4 2 5 2" xfId="39890" xr:uid="{00000000-0005-0000-0000-00002D7F0000}"/>
    <cellStyle name="Normal 4 4 2 5 4 2 5 3" xfId="26480" xr:uid="{00000000-0005-0000-0000-00002E7F0000}"/>
    <cellStyle name="Normal 4 4 2 5 4 2 6" xfId="19078" xr:uid="{00000000-0005-0000-0000-00002F7F0000}"/>
    <cellStyle name="Normal 4 4 2 5 4 2 7" xfId="32925" xr:uid="{00000000-0005-0000-0000-0000307F0000}"/>
    <cellStyle name="Normal 4 4 2 5 4 2 8" xfId="15097" xr:uid="{00000000-0005-0000-0000-0000317F0000}"/>
    <cellStyle name="Normal 4 4 2 5 4 3" xfId="1701" xr:uid="{00000000-0005-0000-0000-0000327F0000}"/>
    <cellStyle name="Normal 4 4 2 5 4 3 2" xfId="2698" xr:uid="{00000000-0005-0000-0000-0000337F0000}"/>
    <cellStyle name="Normal 4 4 2 5 4 3 2 2" xfId="7115" xr:uid="{00000000-0005-0000-0000-0000347F0000}"/>
    <cellStyle name="Normal 4 4 2 5 4 3 2 2 2" xfId="13148" xr:uid="{00000000-0005-0000-0000-0000357F0000}"/>
    <cellStyle name="Normal 4 4 2 5 4 3 2 2 2 2" xfId="44433" xr:uid="{00000000-0005-0000-0000-0000367F0000}"/>
    <cellStyle name="Normal 4 4 2 5 4 3 2 2 2 3" xfId="31023" xr:uid="{00000000-0005-0000-0000-0000377F0000}"/>
    <cellStyle name="Normal 4 4 2 5 4 3 2 2 3" xfId="38461" xr:uid="{00000000-0005-0000-0000-0000387F0000}"/>
    <cellStyle name="Normal 4 4 2 5 4 3 2 2 4" xfId="25051" xr:uid="{00000000-0005-0000-0000-0000397F0000}"/>
    <cellStyle name="Normal 4 4 2 5 4 3 2 3" xfId="10101" xr:uid="{00000000-0005-0000-0000-00003A7F0000}"/>
    <cellStyle name="Normal 4 4 2 5 4 3 2 3 2" xfId="41447" xr:uid="{00000000-0005-0000-0000-00003B7F0000}"/>
    <cellStyle name="Normal 4 4 2 5 4 3 2 3 3" xfId="28037" xr:uid="{00000000-0005-0000-0000-00003C7F0000}"/>
    <cellStyle name="Normal 4 4 2 5 4 3 2 4" xfId="20635" xr:uid="{00000000-0005-0000-0000-00003D7F0000}"/>
    <cellStyle name="Normal 4 4 2 5 4 3 2 5" xfId="35477" xr:uid="{00000000-0005-0000-0000-00003E7F0000}"/>
    <cellStyle name="Normal 4 4 2 5 4 3 2 6" xfId="17649" xr:uid="{00000000-0005-0000-0000-00003F7F0000}"/>
    <cellStyle name="Normal 4 4 2 5 4 3 3" xfId="6119" xr:uid="{00000000-0005-0000-0000-0000407F0000}"/>
    <cellStyle name="Normal 4 4 2 5 4 3 3 2" xfId="12152" xr:uid="{00000000-0005-0000-0000-0000417F0000}"/>
    <cellStyle name="Normal 4 4 2 5 4 3 3 2 2" xfId="43437" xr:uid="{00000000-0005-0000-0000-0000427F0000}"/>
    <cellStyle name="Normal 4 4 2 5 4 3 3 2 3" xfId="30027" xr:uid="{00000000-0005-0000-0000-0000437F0000}"/>
    <cellStyle name="Normal 4 4 2 5 4 3 3 3" xfId="24055" xr:uid="{00000000-0005-0000-0000-0000447F0000}"/>
    <cellStyle name="Normal 4 4 2 5 4 3 3 4" xfId="34481" xr:uid="{00000000-0005-0000-0000-0000457F0000}"/>
    <cellStyle name="Normal 4 4 2 5 4 3 3 5" xfId="16653" xr:uid="{00000000-0005-0000-0000-0000467F0000}"/>
    <cellStyle name="Normal 4 4 2 5 4 3 4" xfId="4128" xr:uid="{00000000-0005-0000-0000-0000477F0000}"/>
    <cellStyle name="Normal 4 4 2 5 4 3 4 2" xfId="36907" xr:uid="{00000000-0005-0000-0000-0000487F0000}"/>
    <cellStyle name="Normal 4 4 2 5 4 3 4 3" xfId="22065" xr:uid="{00000000-0005-0000-0000-0000497F0000}"/>
    <cellStyle name="Normal 4 4 2 5 4 3 5" xfId="9105" xr:uid="{00000000-0005-0000-0000-00004A7F0000}"/>
    <cellStyle name="Normal 4 4 2 5 4 3 5 2" xfId="40451" xr:uid="{00000000-0005-0000-0000-00004B7F0000}"/>
    <cellStyle name="Normal 4 4 2 5 4 3 5 3" xfId="27041" xr:uid="{00000000-0005-0000-0000-00004C7F0000}"/>
    <cellStyle name="Normal 4 4 2 5 4 3 6" xfId="19639" xr:uid="{00000000-0005-0000-0000-00004D7F0000}"/>
    <cellStyle name="Normal 4 4 2 5 4 3 7" xfId="32491" xr:uid="{00000000-0005-0000-0000-00004E7F0000}"/>
    <cellStyle name="Normal 4 4 2 5 4 3 8" xfId="14663" xr:uid="{00000000-0005-0000-0000-00004F7F0000}"/>
    <cellStyle name="Normal 4 4 2 5 4 4" xfId="2136" xr:uid="{00000000-0005-0000-0000-0000507F0000}"/>
    <cellStyle name="Normal 4 4 2 5 4 4 2" xfId="6554" xr:uid="{00000000-0005-0000-0000-0000517F0000}"/>
    <cellStyle name="Normal 4 4 2 5 4 4 2 2" xfId="12587" xr:uid="{00000000-0005-0000-0000-0000527F0000}"/>
    <cellStyle name="Normal 4 4 2 5 4 4 2 2 2" xfId="43872" xr:uid="{00000000-0005-0000-0000-0000537F0000}"/>
    <cellStyle name="Normal 4 4 2 5 4 4 2 2 3" xfId="30462" xr:uid="{00000000-0005-0000-0000-0000547F0000}"/>
    <cellStyle name="Normal 4 4 2 5 4 4 2 3" xfId="37900" xr:uid="{00000000-0005-0000-0000-0000557F0000}"/>
    <cellStyle name="Normal 4 4 2 5 4 4 2 4" xfId="24490" xr:uid="{00000000-0005-0000-0000-0000567F0000}"/>
    <cellStyle name="Normal 4 4 2 5 4 4 3" xfId="9540" xr:uid="{00000000-0005-0000-0000-0000577F0000}"/>
    <cellStyle name="Normal 4 4 2 5 4 4 3 2" xfId="40886" xr:uid="{00000000-0005-0000-0000-0000587F0000}"/>
    <cellStyle name="Normal 4 4 2 5 4 4 3 3" xfId="27476" xr:uid="{00000000-0005-0000-0000-0000597F0000}"/>
    <cellStyle name="Normal 4 4 2 5 4 4 4" xfId="20074" xr:uid="{00000000-0005-0000-0000-00005A7F0000}"/>
    <cellStyle name="Normal 4 4 2 5 4 4 5" xfId="34916" xr:uid="{00000000-0005-0000-0000-00005B7F0000}"/>
    <cellStyle name="Normal 4 4 2 5 4 4 6" xfId="17088" xr:uid="{00000000-0005-0000-0000-00005C7F0000}"/>
    <cellStyle name="Normal 4 4 2 5 4 5" xfId="5123" xr:uid="{00000000-0005-0000-0000-00005D7F0000}"/>
    <cellStyle name="Normal 4 4 2 5 4 5 2" xfId="11158" xr:uid="{00000000-0005-0000-0000-00005E7F0000}"/>
    <cellStyle name="Normal 4 4 2 5 4 5 2 2" xfId="42443" xr:uid="{00000000-0005-0000-0000-00005F7F0000}"/>
    <cellStyle name="Normal 4 4 2 5 4 5 2 3" xfId="29033" xr:uid="{00000000-0005-0000-0000-0000607F0000}"/>
    <cellStyle name="Normal 4 4 2 5 4 5 3" xfId="23060" xr:uid="{00000000-0005-0000-0000-0000617F0000}"/>
    <cellStyle name="Normal 4 4 2 5 4 5 4" xfId="33486" xr:uid="{00000000-0005-0000-0000-0000627F0000}"/>
    <cellStyle name="Normal 4 4 2 5 4 5 5" xfId="15658" xr:uid="{00000000-0005-0000-0000-0000637F0000}"/>
    <cellStyle name="Normal 4 4 2 5 4 6" xfId="3567" xr:uid="{00000000-0005-0000-0000-0000647F0000}"/>
    <cellStyle name="Normal 4 4 2 5 4 6 2" xfId="36346" xr:uid="{00000000-0005-0000-0000-0000657F0000}"/>
    <cellStyle name="Normal 4 4 2 5 4 6 3" xfId="21504" xr:uid="{00000000-0005-0000-0000-0000667F0000}"/>
    <cellStyle name="Normal 4 4 2 5 4 7" xfId="8110" xr:uid="{00000000-0005-0000-0000-0000677F0000}"/>
    <cellStyle name="Normal 4 4 2 5 4 7 2" xfId="39456" xr:uid="{00000000-0005-0000-0000-0000687F0000}"/>
    <cellStyle name="Normal 4 4 2 5 4 7 3" xfId="26046" xr:uid="{00000000-0005-0000-0000-0000697F0000}"/>
    <cellStyle name="Normal 4 4 2 5 4 8" xfId="18644" xr:uid="{00000000-0005-0000-0000-00006A7F0000}"/>
    <cellStyle name="Normal 4 4 2 5 4 9" xfId="31930" xr:uid="{00000000-0005-0000-0000-00006B7F0000}"/>
    <cellStyle name="Normal 4 4 2 5 5" xfId="314" xr:uid="{00000000-0005-0000-0000-00006C7F0000}"/>
    <cellStyle name="Normal 4 4 2 5 5 2" xfId="1369" xr:uid="{00000000-0005-0000-0000-00006D7F0000}"/>
    <cellStyle name="Normal 4 4 2 5 5 2 2" xfId="5787" xr:uid="{00000000-0005-0000-0000-00006E7F0000}"/>
    <cellStyle name="Normal 4 4 2 5 5 2 2 2" xfId="11820" xr:uid="{00000000-0005-0000-0000-00006F7F0000}"/>
    <cellStyle name="Normal 4 4 2 5 5 2 2 2 2" xfId="43105" xr:uid="{00000000-0005-0000-0000-0000707F0000}"/>
    <cellStyle name="Normal 4 4 2 5 5 2 2 2 3" xfId="29695" xr:uid="{00000000-0005-0000-0000-0000717F0000}"/>
    <cellStyle name="Normal 4 4 2 5 5 2 2 3" xfId="37444" xr:uid="{00000000-0005-0000-0000-0000727F0000}"/>
    <cellStyle name="Normal 4 4 2 5 5 2 2 4" xfId="23723" xr:uid="{00000000-0005-0000-0000-0000737F0000}"/>
    <cellStyle name="Normal 4 4 2 5 5 2 3" xfId="8773" xr:uid="{00000000-0005-0000-0000-0000747F0000}"/>
    <cellStyle name="Normal 4 4 2 5 5 2 3 2" xfId="40119" xr:uid="{00000000-0005-0000-0000-0000757F0000}"/>
    <cellStyle name="Normal 4 4 2 5 5 2 3 3" xfId="26709" xr:uid="{00000000-0005-0000-0000-0000767F0000}"/>
    <cellStyle name="Normal 4 4 2 5 5 2 4" xfId="19307" xr:uid="{00000000-0005-0000-0000-0000777F0000}"/>
    <cellStyle name="Normal 4 4 2 5 5 2 5" xfId="34149" xr:uid="{00000000-0005-0000-0000-0000787F0000}"/>
    <cellStyle name="Normal 4 4 2 5 5 2 6" xfId="16321" xr:uid="{00000000-0005-0000-0000-0000797F0000}"/>
    <cellStyle name="Normal 4 4 2 5 5 3" xfId="2366" xr:uid="{00000000-0005-0000-0000-00007A7F0000}"/>
    <cellStyle name="Normal 4 4 2 5 5 3 2" xfId="6783" xr:uid="{00000000-0005-0000-0000-00007B7F0000}"/>
    <cellStyle name="Normal 4 4 2 5 5 3 2 2" xfId="12816" xr:uid="{00000000-0005-0000-0000-00007C7F0000}"/>
    <cellStyle name="Normal 4 4 2 5 5 3 2 2 2" xfId="44101" xr:uid="{00000000-0005-0000-0000-00007D7F0000}"/>
    <cellStyle name="Normal 4 4 2 5 5 3 2 2 3" xfId="30691" xr:uid="{00000000-0005-0000-0000-00007E7F0000}"/>
    <cellStyle name="Normal 4 4 2 5 5 3 2 3" xfId="38129" xr:uid="{00000000-0005-0000-0000-00007F7F0000}"/>
    <cellStyle name="Normal 4 4 2 5 5 3 2 4" xfId="24719" xr:uid="{00000000-0005-0000-0000-0000807F0000}"/>
    <cellStyle name="Normal 4 4 2 5 5 3 3" xfId="9769" xr:uid="{00000000-0005-0000-0000-0000817F0000}"/>
    <cellStyle name="Normal 4 4 2 5 5 3 3 2" xfId="41115" xr:uid="{00000000-0005-0000-0000-0000827F0000}"/>
    <cellStyle name="Normal 4 4 2 5 5 3 3 3" xfId="27705" xr:uid="{00000000-0005-0000-0000-0000837F0000}"/>
    <cellStyle name="Normal 4 4 2 5 5 3 4" xfId="20303" xr:uid="{00000000-0005-0000-0000-0000847F0000}"/>
    <cellStyle name="Normal 4 4 2 5 5 3 5" xfId="35145" xr:uid="{00000000-0005-0000-0000-0000857F0000}"/>
    <cellStyle name="Normal 4 4 2 5 5 3 6" xfId="17317" xr:uid="{00000000-0005-0000-0000-0000867F0000}"/>
    <cellStyle name="Normal 4 4 2 5 5 4" xfId="4791" xr:uid="{00000000-0005-0000-0000-0000877F0000}"/>
    <cellStyle name="Normal 4 4 2 5 5 4 2" xfId="10825" xr:uid="{00000000-0005-0000-0000-0000887F0000}"/>
    <cellStyle name="Normal 4 4 2 5 5 4 2 2" xfId="42112" xr:uid="{00000000-0005-0000-0000-0000897F0000}"/>
    <cellStyle name="Normal 4 4 2 5 5 4 2 3" xfId="28702" xr:uid="{00000000-0005-0000-0000-00008A7F0000}"/>
    <cellStyle name="Normal 4 4 2 5 5 4 3" xfId="22728" xr:uid="{00000000-0005-0000-0000-00008B7F0000}"/>
    <cellStyle name="Normal 4 4 2 5 5 4 4" xfId="33154" xr:uid="{00000000-0005-0000-0000-00008C7F0000}"/>
    <cellStyle name="Normal 4 4 2 5 5 4 5" xfId="15326" xr:uid="{00000000-0005-0000-0000-00008D7F0000}"/>
    <cellStyle name="Normal 4 4 2 5 5 5" xfId="3796" xr:uid="{00000000-0005-0000-0000-00008E7F0000}"/>
    <cellStyle name="Normal 4 4 2 5 5 5 2" xfId="36575" xr:uid="{00000000-0005-0000-0000-00008F7F0000}"/>
    <cellStyle name="Normal 4 4 2 5 5 5 3" xfId="21733" xr:uid="{00000000-0005-0000-0000-0000907F0000}"/>
    <cellStyle name="Normal 4 4 2 5 5 6" xfId="7778" xr:uid="{00000000-0005-0000-0000-0000917F0000}"/>
    <cellStyle name="Normal 4 4 2 5 5 6 2" xfId="39124" xr:uid="{00000000-0005-0000-0000-0000927F0000}"/>
    <cellStyle name="Normal 4 4 2 5 5 6 3" xfId="25714" xr:uid="{00000000-0005-0000-0000-0000937F0000}"/>
    <cellStyle name="Normal 4 4 2 5 5 7" xfId="18312" xr:uid="{00000000-0005-0000-0000-0000947F0000}"/>
    <cellStyle name="Normal 4 4 2 5 5 8" xfId="32159" xr:uid="{00000000-0005-0000-0000-0000957F0000}"/>
    <cellStyle name="Normal 4 4 2 5 5 9" xfId="14331" xr:uid="{00000000-0005-0000-0000-0000967F0000}"/>
    <cellStyle name="Normal 4 4 2 5 6" xfId="764" xr:uid="{00000000-0005-0000-0000-0000977F0000}"/>
    <cellStyle name="Normal 4 4 2 5 6 2" xfId="2800" xr:uid="{00000000-0005-0000-0000-0000987F0000}"/>
    <cellStyle name="Normal 4 4 2 5 6 2 2" xfId="7217" xr:uid="{00000000-0005-0000-0000-0000997F0000}"/>
    <cellStyle name="Normal 4 4 2 5 6 2 2 2" xfId="13250" xr:uid="{00000000-0005-0000-0000-00009A7F0000}"/>
    <cellStyle name="Normal 4 4 2 5 6 2 2 2 2" xfId="44535" xr:uid="{00000000-0005-0000-0000-00009B7F0000}"/>
    <cellStyle name="Normal 4 4 2 5 6 2 2 2 3" xfId="31125" xr:uid="{00000000-0005-0000-0000-00009C7F0000}"/>
    <cellStyle name="Normal 4 4 2 5 6 2 2 3" xfId="38563" xr:uid="{00000000-0005-0000-0000-00009D7F0000}"/>
    <cellStyle name="Normal 4 4 2 5 6 2 2 4" xfId="25153" xr:uid="{00000000-0005-0000-0000-00009E7F0000}"/>
    <cellStyle name="Normal 4 4 2 5 6 2 3" xfId="10203" xr:uid="{00000000-0005-0000-0000-00009F7F0000}"/>
    <cellStyle name="Normal 4 4 2 5 6 2 3 2" xfId="41549" xr:uid="{00000000-0005-0000-0000-0000A07F0000}"/>
    <cellStyle name="Normal 4 4 2 5 6 2 3 3" xfId="28139" xr:uid="{00000000-0005-0000-0000-0000A17F0000}"/>
    <cellStyle name="Normal 4 4 2 5 6 2 4" xfId="20737" xr:uid="{00000000-0005-0000-0000-0000A27F0000}"/>
    <cellStyle name="Normal 4 4 2 5 6 2 5" xfId="35579" xr:uid="{00000000-0005-0000-0000-0000A37F0000}"/>
    <cellStyle name="Normal 4 4 2 5 6 2 6" xfId="17751" xr:uid="{00000000-0005-0000-0000-0000A47F0000}"/>
    <cellStyle name="Normal 4 4 2 5 6 3" xfId="5225" xr:uid="{00000000-0005-0000-0000-0000A57F0000}"/>
    <cellStyle name="Normal 4 4 2 5 6 3 2" xfId="11260" xr:uid="{00000000-0005-0000-0000-0000A67F0000}"/>
    <cellStyle name="Normal 4 4 2 5 6 3 2 2" xfId="42545" xr:uid="{00000000-0005-0000-0000-0000A77F0000}"/>
    <cellStyle name="Normal 4 4 2 5 6 3 2 3" xfId="29135" xr:uid="{00000000-0005-0000-0000-0000A87F0000}"/>
    <cellStyle name="Normal 4 4 2 5 6 3 3" xfId="23162" xr:uid="{00000000-0005-0000-0000-0000A97F0000}"/>
    <cellStyle name="Normal 4 4 2 5 6 3 4" xfId="33588" xr:uid="{00000000-0005-0000-0000-0000AA7F0000}"/>
    <cellStyle name="Normal 4 4 2 5 6 3 5" xfId="15760" xr:uid="{00000000-0005-0000-0000-0000AB7F0000}"/>
    <cellStyle name="Normal 4 4 2 5 6 4" xfId="4230" xr:uid="{00000000-0005-0000-0000-0000AC7F0000}"/>
    <cellStyle name="Normal 4 4 2 5 6 4 2" xfId="37009" xr:uid="{00000000-0005-0000-0000-0000AD7F0000}"/>
    <cellStyle name="Normal 4 4 2 5 6 4 3" xfId="22167" xr:uid="{00000000-0005-0000-0000-0000AE7F0000}"/>
    <cellStyle name="Normal 4 4 2 5 6 5" xfId="8212" xr:uid="{00000000-0005-0000-0000-0000AF7F0000}"/>
    <cellStyle name="Normal 4 4 2 5 6 5 2" xfId="39558" xr:uid="{00000000-0005-0000-0000-0000B07F0000}"/>
    <cellStyle name="Normal 4 4 2 5 6 5 3" xfId="26148" xr:uid="{00000000-0005-0000-0000-0000B17F0000}"/>
    <cellStyle name="Normal 4 4 2 5 6 6" xfId="18746" xr:uid="{00000000-0005-0000-0000-0000B27F0000}"/>
    <cellStyle name="Normal 4 4 2 5 6 7" xfId="32593" xr:uid="{00000000-0005-0000-0000-0000B37F0000}"/>
    <cellStyle name="Normal 4 4 2 5 6 8" xfId="14765" xr:uid="{00000000-0005-0000-0000-0000B47F0000}"/>
    <cellStyle name="Normal 4 4 2 5 7" xfId="1267" xr:uid="{00000000-0005-0000-0000-0000B57F0000}"/>
    <cellStyle name="Normal 4 4 2 5 7 2" xfId="2264" xr:uid="{00000000-0005-0000-0000-0000B67F0000}"/>
    <cellStyle name="Normal 4 4 2 5 7 2 2" xfId="6681" xr:uid="{00000000-0005-0000-0000-0000B77F0000}"/>
    <cellStyle name="Normal 4 4 2 5 7 2 2 2" xfId="12714" xr:uid="{00000000-0005-0000-0000-0000B87F0000}"/>
    <cellStyle name="Normal 4 4 2 5 7 2 2 2 2" xfId="43999" xr:uid="{00000000-0005-0000-0000-0000B97F0000}"/>
    <cellStyle name="Normal 4 4 2 5 7 2 2 2 3" xfId="30589" xr:uid="{00000000-0005-0000-0000-0000BA7F0000}"/>
    <cellStyle name="Normal 4 4 2 5 7 2 2 3" xfId="38027" xr:uid="{00000000-0005-0000-0000-0000BB7F0000}"/>
    <cellStyle name="Normal 4 4 2 5 7 2 2 4" xfId="24617" xr:uid="{00000000-0005-0000-0000-0000BC7F0000}"/>
    <cellStyle name="Normal 4 4 2 5 7 2 3" xfId="9667" xr:uid="{00000000-0005-0000-0000-0000BD7F0000}"/>
    <cellStyle name="Normal 4 4 2 5 7 2 3 2" xfId="41013" xr:uid="{00000000-0005-0000-0000-0000BE7F0000}"/>
    <cellStyle name="Normal 4 4 2 5 7 2 3 3" xfId="27603" xr:uid="{00000000-0005-0000-0000-0000BF7F0000}"/>
    <cellStyle name="Normal 4 4 2 5 7 2 4" xfId="20201" xr:uid="{00000000-0005-0000-0000-0000C07F0000}"/>
    <cellStyle name="Normal 4 4 2 5 7 2 5" xfId="35043" xr:uid="{00000000-0005-0000-0000-0000C17F0000}"/>
    <cellStyle name="Normal 4 4 2 5 7 2 6" xfId="17215" xr:uid="{00000000-0005-0000-0000-0000C27F0000}"/>
    <cellStyle name="Normal 4 4 2 5 7 3" xfId="5685" xr:uid="{00000000-0005-0000-0000-0000C37F0000}"/>
    <cellStyle name="Normal 4 4 2 5 7 3 2" xfId="11718" xr:uid="{00000000-0005-0000-0000-0000C47F0000}"/>
    <cellStyle name="Normal 4 4 2 5 7 3 2 2" xfId="43003" xr:uid="{00000000-0005-0000-0000-0000C57F0000}"/>
    <cellStyle name="Normal 4 4 2 5 7 3 2 3" xfId="29593" xr:uid="{00000000-0005-0000-0000-0000C67F0000}"/>
    <cellStyle name="Normal 4 4 2 5 7 3 3" xfId="23621" xr:uid="{00000000-0005-0000-0000-0000C77F0000}"/>
    <cellStyle name="Normal 4 4 2 5 7 3 4" xfId="34047" xr:uid="{00000000-0005-0000-0000-0000C87F0000}"/>
    <cellStyle name="Normal 4 4 2 5 7 3 5" xfId="16219" xr:uid="{00000000-0005-0000-0000-0000C97F0000}"/>
    <cellStyle name="Normal 4 4 2 5 7 4" xfId="3694" xr:uid="{00000000-0005-0000-0000-0000CA7F0000}"/>
    <cellStyle name="Normal 4 4 2 5 7 4 2" xfId="36473" xr:uid="{00000000-0005-0000-0000-0000CB7F0000}"/>
    <cellStyle name="Normal 4 4 2 5 7 4 3" xfId="21631" xr:uid="{00000000-0005-0000-0000-0000CC7F0000}"/>
    <cellStyle name="Normal 4 4 2 5 7 5" xfId="8671" xr:uid="{00000000-0005-0000-0000-0000CD7F0000}"/>
    <cellStyle name="Normal 4 4 2 5 7 5 2" xfId="40017" xr:uid="{00000000-0005-0000-0000-0000CE7F0000}"/>
    <cellStyle name="Normal 4 4 2 5 7 5 3" xfId="26607" xr:uid="{00000000-0005-0000-0000-0000CF7F0000}"/>
    <cellStyle name="Normal 4 4 2 5 7 6" xfId="19205" xr:uid="{00000000-0005-0000-0000-0000D07F0000}"/>
    <cellStyle name="Normal 4 4 2 5 7 7" xfId="32057" xr:uid="{00000000-0005-0000-0000-0000D17F0000}"/>
    <cellStyle name="Normal 4 4 2 5 7 8" xfId="14229" xr:uid="{00000000-0005-0000-0000-0000D27F0000}"/>
    <cellStyle name="Normal 4 4 2 5 8" xfId="1804" xr:uid="{00000000-0005-0000-0000-0000D37F0000}"/>
    <cellStyle name="Normal 4 4 2 5 8 2" xfId="6222" xr:uid="{00000000-0005-0000-0000-0000D47F0000}"/>
    <cellStyle name="Normal 4 4 2 5 8 2 2" xfId="12255" xr:uid="{00000000-0005-0000-0000-0000D57F0000}"/>
    <cellStyle name="Normal 4 4 2 5 8 2 2 2" xfId="43540" xr:uid="{00000000-0005-0000-0000-0000D67F0000}"/>
    <cellStyle name="Normal 4 4 2 5 8 2 2 3" xfId="30130" xr:uid="{00000000-0005-0000-0000-0000D77F0000}"/>
    <cellStyle name="Normal 4 4 2 5 8 2 3" xfId="37568" xr:uid="{00000000-0005-0000-0000-0000D87F0000}"/>
    <cellStyle name="Normal 4 4 2 5 8 2 4" xfId="24158" xr:uid="{00000000-0005-0000-0000-0000D97F0000}"/>
    <cellStyle name="Normal 4 4 2 5 8 3" xfId="9208" xr:uid="{00000000-0005-0000-0000-0000DA7F0000}"/>
    <cellStyle name="Normal 4 4 2 5 8 3 2" xfId="40554" xr:uid="{00000000-0005-0000-0000-0000DB7F0000}"/>
    <cellStyle name="Normal 4 4 2 5 8 3 3" xfId="27144" xr:uid="{00000000-0005-0000-0000-0000DC7F0000}"/>
    <cellStyle name="Normal 4 4 2 5 8 4" xfId="19742" xr:uid="{00000000-0005-0000-0000-0000DD7F0000}"/>
    <cellStyle name="Normal 4 4 2 5 8 5" xfId="34584" xr:uid="{00000000-0005-0000-0000-0000DE7F0000}"/>
    <cellStyle name="Normal 4 4 2 5 8 6" xfId="16756" xr:uid="{00000000-0005-0000-0000-0000DF7F0000}"/>
    <cellStyle name="Normal 4 4 2 5 9" xfId="4689" xr:uid="{00000000-0005-0000-0000-0000E07F0000}"/>
    <cellStyle name="Normal 4 4 2 5 9 2" xfId="10723" xr:uid="{00000000-0005-0000-0000-0000E17F0000}"/>
    <cellStyle name="Normal 4 4 2 5 9 2 2" xfId="42010" xr:uid="{00000000-0005-0000-0000-0000E27F0000}"/>
    <cellStyle name="Normal 4 4 2 5 9 2 3" xfId="28600" xr:uid="{00000000-0005-0000-0000-0000E37F0000}"/>
    <cellStyle name="Normal 4 4 2 5 9 3" xfId="22626" xr:uid="{00000000-0005-0000-0000-0000E47F0000}"/>
    <cellStyle name="Normal 4 4 2 5 9 4" xfId="33052" xr:uid="{00000000-0005-0000-0000-0000E57F0000}"/>
    <cellStyle name="Normal 4 4 2 5 9 5" xfId="15224" xr:uid="{00000000-0005-0000-0000-0000E67F0000}"/>
    <cellStyle name="Normal 4 4 2 6" xfId="128" xr:uid="{00000000-0005-0000-0000-0000E77F0000}"/>
    <cellStyle name="Normal 4 4 2 6 10" xfId="18126" xr:uid="{00000000-0005-0000-0000-0000E87F0000}"/>
    <cellStyle name="Normal 4 4 2 6 11" xfId="31618" xr:uid="{00000000-0005-0000-0000-0000E97F0000}"/>
    <cellStyle name="Normal 4 4 2 6 12" xfId="13790" xr:uid="{00000000-0005-0000-0000-0000EA7F0000}"/>
    <cellStyle name="Normal 4 4 2 6 2" xfId="578" xr:uid="{00000000-0005-0000-0000-0000EB7F0000}"/>
    <cellStyle name="Normal 4 4 2 6 2 10" xfId="14018" xr:uid="{00000000-0005-0000-0000-0000EC7F0000}"/>
    <cellStyle name="Normal 4 4 2 6 2 2" xfId="1012" xr:uid="{00000000-0005-0000-0000-0000ED7F0000}"/>
    <cellStyle name="Normal 4 4 2 6 2 2 2" xfId="3048" xr:uid="{00000000-0005-0000-0000-0000EE7F0000}"/>
    <cellStyle name="Normal 4 4 2 6 2 2 2 2" xfId="7465" xr:uid="{00000000-0005-0000-0000-0000EF7F0000}"/>
    <cellStyle name="Normal 4 4 2 6 2 2 2 2 2" xfId="13498" xr:uid="{00000000-0005-0000-0000-0000F07F0000}"/>
    <cellStyle name="Normal 4 4 2 6 2 2 2 2 2 2" xfId="44783" xr:uid="{00000000-0005-0000-0000-0000F17F0000}"/>
    <cellStyle name="Normal 4 4 2 6 2 2 2 2 2 3" xfId="31373" xr:uid="{00000000-0005-0000-0000-0000F27F0000}"/>
    <cellStyle name="Normal 4 4 2 6 2 2 2 2 3" xfId="38811" xr:uid="{00000000-0005-0000-0000-0000F37F0000}"/>
    <cellStyle name="Normal 4 4 2 6 2 2 2 2 4" xfId="25401" xr:uid="{00000000-0005-0000-0000-0000F47F0000}"/>
    <cellStyle name="Normal 4 4 2 6 2 2 2 3" xfId="10451" xr:uid="{00000000-0005-0000-0000-0000F57F0000}"/>
    <cellStyle name="Normal 4 4 2 6 2 2 2 3 2" xfId="41797" xr:uid="{00000000-0005-0000-0000-0000F67F0000}"/>
    <cellStyle name="Normal 4 4 2 6 2 2 2 3 3" xfId="28387" xr:uid="{00000000-0005-0000-0000-0000F77F0000}"/>
    <cellStyle name="Normal 4 4 2 6 2 2 2 4" xfId="20985" xr:uid="{00000000-0005-0000-0000-0000F87F0000}"/>
    <cellStyle name="Normal 4 4 2 6 2 2 2 5" xfId="35827" xr:uid="{00000000-0005-0000-0000-0000F97F0000}"/>
    <cellStyle name="Normal 4 4 2 6 2 2 2 6" xfId="17999" xr:uid="{00000000-0005-0000-0000-0000FA7F0000}"/>
    <cellStyle name="Normal 4 4 2 6 2 2 3" xfId="5473" xr:uid="{00000000-0005-0000-0000-0000FB7F0000}"/>
    <cellStyle name="Normal 4 4 2 6 2 2 3 2" xfId="11507" xr:uid="{00000000-0005-0000-0000-0000FC7F0000}"/>
    <cellStyle name="Normal 4 4 2 6 2 2 3 2 2" xfId="42792" xr:uid="{00000000-0005-0000-0000-0000FD7F0000}"/>
    <cellStyle name="Normal 4 4 2 6 2 2 3 2 3" xfId="29382" xr:uid="{00000000-0005-0000-0000-0000FE7F0000}"/>
    <cellStyle name="Normal 4 4 2 6 2 2 3 3" xfId="23410" xr:uid="{00000000-0005-0000-0000-0000FF7F0000}"/>
    <cellStyle name="Normal 4 4 2 6 2 2 3 4" xfId="33836" xr:uid="{00000000-0005-0000-0000-000000800000}"/>
    <cellStyle name="Normal 4 4 2 6 2 2 3 5" xfId="16008" xr:uid="{00000000-0005-0000-0000-000001800000}"/>
    <cellStyle name="Normal 4 4 2 6 2 2 4" xfId="4478" xr:uid="{00000000-0005-0000-0000-000002800000}"/>
    <cellStyle name="Normal 4 4 2 6 2 2 4 2" xfId="37257" xr:uid="{00000000-0005-0000-0000-000003800000}"/>
    <cellStyle name="Normal 4 4 2 6 2 2 4 3" xfId="22415" xr:uid="{00000000-0005-0000-0000-000004800000}"/>
    <cellStyle name="Normal 4 4 2 6 2 2 5" xfId="8460" xr:uid="{00000000-0005-0000-0000-000005800000}"/>
    <cellStyle name="Normal 4 4 2 6 2 2 5 2" xfId="39806" xr:uid="{00000000-0005-0000-0000-000006800000}"/>
    <cellStyle name="Normal 4 4 2 6 2 2 5 3" xfId="26396" xr:uid="{00000000-0005-0000-0000-000007800000}"/>
    <cellStyle name="Normal 4 4 2 6 2 2 6" xfId="18994" xr:uid="{00000000-0005-0000-0000-000008800000}"/>
    <cellStyle name="Normal 4 4 2 6 2 2 7" xfId="32841" xr:uid="{00000000-0005-0000-0000-000009800000}"/>
    <cellStyle name="Normal 4 4 2 6 2 2 8" xfId="15013" xr:uid="{00000000-0005-0000-0000-00000A800000}"/>
    <cellStyle name="Normal 4 4 2 6 2 3" xfId="1617" xr:uid="{00000000-0005-0000-0000-00000B800000}"/>
    <cellStyle name="Normal 4 4 2 6 2 3 2" xfId="2614" xr:uid="{00000000-0005-0000-0000-00000C800000}"/>
    <cellStyle name="Normal 4 4 2 6 2 3 2 2" xfId="7031" xr:uid="{00000000-0005-0000-0000-00000D800000}"/>
    <cellStyle name="Normal 4 4 2 6 2 3 2 2 2" xfId="13064" xr:uid="{00000000-0005-0000-0000-00000E800000}"/>
    <cellStyle name="Normal 4 4 2 6 2 3 2 2 2 2" xfId="44349" xr:uid="{00000000-0005-0000-0000-00000F800000}"/>
    <cellStyle name="Normal 4 4 2 6 2 3 2 2 2 3" xfId="30939" xr:uid="{00000000-0005-0000-0000-000010800000}"/>
    <cellStyle name="Normal 4 4 2 6 2 3 2 2 3" xfId="38377" xr:uid="{00000000-0005-0000-0000-000011800000}"/>
    <cellStyle name="Normal 4 4 2 6 2 3 2 2 4" xfId="24967" xr:uid="{00000000-0005-0000-0000-000012800000}"/>
    <cellStyle name="Normal 4 4 2 6 2 3 2 3" xfId="10017" xr:uid="{00000000-0005-0000-0000-000013800000}"/>
    <cellStyle name="Normal 4 4 2 6 2 3 2 3 2" xfId="41363" xr:uid="{00000000-0005-0000-0000-000014800000}"/>
    <cellStyle name="Normal 4 4 2 6 2 3 2 3 3" xfId="27953" xr:uid="{00000000-0005-0000-0000-000015800000}"/>
    <cellStyle name="Normal 4 4 2 6 2 3 2 4" xfId="20551" xr:uid="{00000000-0005-0000-0000-000016800000}"/>
    <cellStyle name="Normal 4 4 2 6 2 3 2 5" xfId="35393" xr:uid="{00000000-0005-0000-0000-000017800000}"/>
    <cellStyle name="Normal 4 4 2 6 2 3 2 6" xfId="17565" xr:uid="{00000000-0005-0000-0000-000018800000}"/>
    <cellStyle name="Normal 4 4 2 6 2 3 3" xfId="6035" xr:uid="{00000000-0005-0000-0000-000019800000}"/>
    <cellStyle name="Normal 4 4 2 6 2 3 3 2" xfId="12068" xr:uid="{00000000-0005-0000-0000-00001A800000}"/>
    <cellStyle name="Normal 4 4 2 6 2 3 3 2 2" xfId="43353" xr:uid="{00000000-0005-0000-0000-00001B800000}"/>
    <cellStyle name="Normal 4 4 2 6 2 3 3 2 3" xfId="29943" xr:uid="{00000000-0005-0000-0000-00001C800000}"/>
    <cellStyle name="Normal 4 4 2 6 2 3 3 3" xfId="23971" xr:uid="{00000000-0005-0000-0000-00001D800000}"/>
    <cellStyle name="Normal 4 4 2 6 2 3 3 4" xfId="34397" xr:uid="{00000000-0005-0000-0000-00001E800000}"/>
    <cellStyle name="Normal 4 4 2 6 2 3 3 5" xfId="16569" xr:uid="{00000000-0005-0000-0000-00001F800000}"/>
    <cellStyle name="Normal 4 4 2 6 2 3 4" xfId="4044" xr:uid="{00000000-0005-0000-0000-000020800000}"/>
    <cellStyle name="Normal 4 4 2 6 2 3 4 2" xfId="36823" xr:uid="{00000000-0005-0000-0000-000021800000}"/>
    <cellStyle name="Normal 4 4 2 6 2 3 4 3" xfId="21981" xr:uid="{00000000-0005-0000-0000-000022800000}"/>
    <cellStyle name="Normal 4 4 2 6 2 3 5" xfId="9021" xr:uid="{00000000-0005-0000-0000-000023800000}"/>
    <cellStyle name="Normal 4 4 2 6 2 3 5 2" xfId="40367" xr:uid="{00000000-0005-0000-0000-000024800000}"/>
    <cellStyle name="Normal 4 4 2 6 2 3 5 3" xfId="26957" xr:uid="{00000000-0005-0000-0000-000025800000}"/>
    <cellStyle name="Normal 4 4 2 6 2 3 6" xfId="19555" xr:uid="{00000000-0005-0000-0000-000026800000}"/>
    <cellStyle name="Normal 4 4 2 6 2 3 7" xfId="32407" xr:uid="{00000000-0005-0000-0000-000027800000}"/>
    <cellStyle name="Normal 4 4 2 6 2 3 8" xfId="14579" xr:uid="{00000000-0005-0000-0000-000028800000}"/>
    <cellStyle name="Normal 4 4 2 6 2 4" xfId="2052" xr:uid="{00000000-0005-0000-0000-000029800000}"/>
    <cellStyle name="Normal 4 4 2 6 2 4 2" xfId="6470" xr:uid="{00000000-0005-0000-0000-00002A800000}"/>
    <cellStyle name="Normal 4 4 2 6 2 4 2 2" xfId="12503" xr:uid="{00000000-0005-0000-0000-00002B800000}"/>
    <cellStyle name="Normal 4 4 2 6 2 4 2 2 2" xfId="43788" xr:uid="{00000000-0005-0000-0000-00002C800000}"/>
    <cellStyle name="Normal 4 4 2 6 2 4 2 2 3" xfId="30378" xr:uid="{00000000-0005-0000-0000-00002D800000}"/>
    <cellStyle name="Normal 4 4 2 6 2 4 2 3" xfId="37816" xr:uid="{00000000-0005-0000-0000-00002E800000}"/>
    <cellStyle name="Normal 4 4 2 6 2 4 2 4" xfId="24406" xr:uid="{00000000-0005-0000-0000-00002F800000}"/>
    <cellStyle name="Normal 4 4 2 6 2 4 3" xfId="9456" xr:uid="{00000000-0005-0000-0000-000030800000}"/>
    <cellStyle name="Normal 4 4 2 6 2 4 3 2" xfId="40802" xr:uid="{00000000-0005-0000-0000-000031800000}"/>
    <cellStyle name="Normal 4 4 2 6 2 4 3 3" xfId="27392" xr:uid="{00000000-0005-0000-0000-000032800000}"/>
    <cellStyle name="Normal 4 4 2 6 2 4 4" xfId="19990" xr:uid="{00000000-0005-0000-0000-000033800000}"/>
    <cellStyle name="Normal 4 4 2 6 2 4 5" xfId="34832" xr:uid="{00000000-0005-0000-0000-000034800000}"/>
    <cellStyle name="Normal 4 4 2 6 2 4 6" xfId="17004" xr:uid="{00000000-0005-0000-0000-000035800000}"/>
    <cellStyle name="Normal 4 4 2 6 2 5" xfId="5039" xr:uid="{00000000-0005-0000-0000-000036800000}"/>
    <cellStyle name="Normal 4 4 2 6 2 5 2" xfId="11074" xr:uid="{00000000-0005-0000-0000-000037800000}"/>
    <cellStyle name="Normal 4 4 2 6 2 5 2 2" xfId="42359" xr:uid="{00000000-0005-0000-0000-000038800000}"/>
    <cellStyle name="Normal 4 4 2 6 2 5 2 3" xfId="28949" xr:uid="{00000000-0005-0000-0000-000039800000}"/>
    <cellStyle name="Normal 4 4 2 6 2 5 3" xfId="22976" xr:uid="{00000000-0005-0000-0000-00003A800000}"/>
    <cellStyle name="Normal 4 4 2 6 2 5 4" xfId="33402" xr:uid="{00000000-0005-0000-0000-00003B800000}"/>
    <cellStyle name="Normal 4 4 2 6 2 5 5" xfId="15574" xr:uid="{00000000-0005-0000-0000-00003C800000}"/>
    <cellStyle name="Normal 4 4 2 6 2 6" xfId="3483" xr:uid="{00000000-0005-0000-0000-00003D800000}"/>
    <cellStyle name="Normal 4 4 2 6 2 6 2" xfId="36262" xr:uid="{00000000-0005-0000-0000-00003E800000}"/>
    <cellStyle name="Normal 4 4 2 6 2 6 3" xfId="21420" xr:uid="{00000000-0005-0000-0000-00003F800000}"/>
    <cellStyle name="Normal 4 4 2 6 2 7" xfId="8026" xr:uid="{00000000-0005-0000-0000-000040800000}"/>
    <cellStyle name="Normal 4 4 2 6 2 7 2" xfId="39372" xr:uid="{00000000-0005-0000-0000-000041800000}"/>
    <cellStyle name="Normal 4 4 2 6 2 7 3" xfId="25962" xr:uid="{00000000-0005-0000-0000-000042800000}"/>
    <cellStyle name="Normal 4 4 2 6 2 8" xfId="18560" xr:uid="{00000000-0005-0000-0000-000043800000}"/>
    <cellStyle name="Normal 4 4 2 6 2 9" xfId="31846" xr:uid="{00000000-0005-0000-0000-000044800000}"/>
    <cellStyle name="Normal 4 4 2 6 3" xfId="350" xr:uid="{00000000-0005-0000-0000-000045800000}"/>
    <cellStyle name="Normal 4 4 2 6 3 2" xfId="1389" xr:uid="{00000000-0005-0000-0000-000046800000}"/>
    <cellStyle name="Normal 4 4 2 6 3 2 2" xfId="5807" xr:uid="{00000000-0005-0000-0000-000047800000}"/>
    <cellStyle name="Normal 4 4 2 6 3 2 2 2" xfId="11840" xr:uid="{00000000-0005-0000-0000-000048800000}"/>
    <cellStyle name="Normal 4 4 2 6 3 2 2 2 2" xfId="43125" xr:uid="{00000000-0005-0000-0000-000049800000}"/>
    <cellStyle name="Normal 4 4 2 6 3 2 2 2 3" xfId="29715" xr:uid="{00000000-0005-0000-0000-00004A800000}"/>
    <cellStyle name="Normal 4 4 2 6 3 2 2 3" xfId="37460" xr:uid="{00000000-0005-0000-0000-00004B800000}"/>
    <cellStyle name="Normal 4 4 2 6 3 2 2 4" xfId="23743" xr:uid="{00000000-0005-0000-0000-00004C800000}"/>
    <cellStyle name="Normal 4 4 2 6 3 2 3" xfId="8793" xr:uid="{00000000-0005-0000-0000-00004D800000}"/>
    <cellStyle name="Normal 4 4 2 6 3 2 3 2" xfId="40139" xr:uid="{00000000-0005-0000-0000-00004E800000}"/>
    <cellStyle name="Normal 4 4 2 6 3 2 3 3" xfId="26729" xr:uid="{00000000-0005-0000-0000-00004F800000}"/>
    <cellStyle name="Normal 4 4 2 6 3 2 4" xfId="19327" xr:uid="{00000000-0005-0000-0000-000050800000}"/>
    <cellStyle name="Normal 4 4 2 6 3 2 5" xfId="34169" xr:uid="{00000000-0005-0000-0000-000051800000}"/>
    <cellStyle name="Normal 4 4 2 6 3 2 6" xfId="16341" xr:uid="{00000000-0005-0000-0000-000052800000}"/>
    <cellStyle name="Normal 4 4 2 6 3 3" xfId="2386" xr:uid="{00000000-0005-0000-0000-000053800000}"/>
    <cellStyle name="Normal 4 4 2 6 3 3 2" xfId="6803" xr:uid="{00000000-0005-0000-0000-000054800000}"/>
    <cellStyle name="Normal 4 4 2 6 3 3 2 2" xfId="12836" xr:uid="{00000000-0005-0000-0000-000055800000}"/>
    <cellStyle name="Normal 4 4 2 6 3 3 2 2 2" xfId="44121" xr:uid="{00000000-0005-0000-0000-000056800000}"/>
    <cellStyle name="Normal 4 4 2 6 3 3 2 2 3" xfId="30711" xr:uid="{00000000-0005-0000-0000-000057800000}"/>
    <cellStyle name="Normal 4 4 2 6 3 3 2 3" xfId="38149" xr:uid="{00000000-0005-0000-0000-000058800000}"/>
    <cellStyle name="Normal 4 4 2 6 3 3 2 4" xfId="24739" xr:uid="{00000000-0005-0000-0000-000059800000}"/>
    <cellStyle name="Normal 4 4 2 6 3 3 3" xfId="9789" xr:uid="{00000000-0005-0000-0000-00005A800000}"/>
    <cellStyle name="Normal 4 4 2 6 3 3 3 2" xfId="41135" xr:uid="{00000000-0005-0000-0000-00005B800000}"/>
    <cellStyle name="Normal 4 4 2 6 3 3 3 3" xfId="27725" xr:uid="{00000000-0005-0000-0000-00005C800000}"/>
    <cellStyle name="Normal 4 4 2 6 3 3 4" xfId="20323" xr:uid="{00000000-0005-0000-0000-00005D800000}"/>
    <cellStyle name="Normal 4 4 2 6 3 3 5" xfId="35165" xr:uid="{00000000-0005-0000-0000-00005E800000}"/>
    <cellStyle name="Normal 4 4 2 6 3 3 6" xfId="17337" xr:uid="{00000000-0005-0000-0000-00005F800000}"/>
    <cellStyle name="Normal 4 4 2 6 3 4" xfId="4811" xr:uid="{00000000-0005-0000-0000-000060800000}"/>
    <cellStyle name="Normal 4 4 2 6 3 4 2" xfId="10846" xr:uid="{00000000-0005-0000-0000-000061800000}"/>
    <cellStyle name="Normal 4 4 2 6 3 4 2 2" xfId="42131" xr:uid="{00000000-0005-0000-0000-000062800000}"/>
    <cellStyle name="Normal 4 4 2 6 3 4 2 3" xfId="28721" xr:uid="{00000000-0005-0000-0000-000063800000}"/>
    <cellStyle name="Normal 4 4 2 6 3 4 3" xfId="22748" xr:uid="{00000000-0005-0000-0000-000064800000}"/>
    <cellStyle name="Normal 4 4 2 6 3 4 4" xfId="33174" xr:uid="{00000000-0005-0000-0000-000065800000}"/>
    <cellStyle name="Normal 4 4 2 6 3 4 5" xfId="15346" xr:uid="{00000000-0005-0000-0000-000066800000}"/>
    <cellStyle name="Normal 4 4 2 6 3 5" xfId="3816" xr:uid="{00000000-0005-0000-0000-000067800000}"/>
    <cellStyle name="Normal 4 4 2 6 3 5 2" xfId="36595" xr:uid="{00000000-0005-0000-0000-000068800000}"/>
    <cellStyle name="Normal 4 4 2 6 3 5 3" xfId="21753" xr:uid="{00000000-0005-0000-0000-000069800000}"/>
    <cellStyle name="Normal 4 4 2 6 3 6" xfId="7798" xr:uid="{00000000-0005-0000-0000-00006A800000}"/>
    <cellStyle name="Normal 4 4 2 6 3 6 2" xfId="39144" xr:uid="{00000000-0005-0000-0000-00006B800000}"/>
    <cellStyle name="Normal 4 4 2 6 3 6 3" xfId="25734" xr:uid="{00000000-0005-0000-0000-00006C800000}"/>
    <cellStyle name="Normal 4 4 2 6 3 7" xfId="18332" xr:uid="{00000000-0005-0000-0000-00006D800000}"/>
    <cellStyle name="Normal 4 4 2 6 3 8" xfId="32179" xr:uid="{00000000-0005-0000-0000-00006E800000}"/>
    <cellStyle name="Normal 4 4 2 6 3 9" xfId="14351" xr:uid="{00000000-0005-0000-0000-00006F800000}"/>
    <cellStyle name="Normal 4 4 2 6 4" xfId="784" xr:uid="{00000000-0005-0000-0000-000070800000}"/>
    <cellStyle name="Normal 4 4 2 6 4 2" xfId="2820" xr:uid="{00000000-0005-0000-0000-000071800000}"/>
    <cellStyle name="Normal 4 4 2 6 4 2 2" xfId="7237" xr:uid="{00000000-0005-0000-0000-000072800000}"/>
    <cellStyle name="Normal 4 4 2 6 4 2 2 2" xfId="13270" xr:uid="{00000000-0005-0000-0000-000073800000}"/>
    <cellStyle name="Normal 4 4 2 6 4 2 2 2 2" xfId="44555" xr:uid="{00000000-0005-0000-0000-000074800000}"/>
    <cellStyle name="Normal 4 4 2 6 4 2 2 2 3" xfId="31145" xr:uid="{00000000-0005-0000-0000-000075800000}"/>
    <cellStyle name="Normal 4 4 2 6 4 2 2 3" xfId="38583" xr:uid="{00000000-0005-0000-0000-000076800000}"/>
    <cellStyle name="Normal 4 4 2 6 4 2 2 4" xfId="25173" xr:uid="{00000000-0005-0000-0000-000077800000}"/>
    <cellStyle name="Normal 4 4 2 6 4 2 3" xfId="10223" xr:uid="{00000000-0005-0000-0000-000078800000}"/>
    <cellStyle name="Normal 4 4 2 6 4 2 3 2" xfId="41569" xr:uid="{00000000-0005-0000-0000-000079800000}"/>
    <cellStyle name="Normal 4 4 2 6 4 2 3 3" xfId="28159" xr:uid="{00000000-0005-0000-0000-00007A800000}"/>
    <cellStyle name="Normal 4 4 2 6 4 2 4" xfId="20757" xr:uid="{00000000-0005-0000-0000-00007B800000}"/>
    <cellStyle name="Normal 4 4 2 6 4 2 5" xfId="35599" xr:uid="{00000000-0005-0000-0000-00007C800000}"/>
    <cellStyle name="Normal 4 4 2 6 4 2 6" xfId="17771" xr:uid="{00000000-0005-0000-0000-00007D800000}"/>
    <cellStyle name="Normal 4 4 2 6 4 3" xfId="5245" xr:uid="{00000000-0005-0000-0000-00007E800000}"/>
    <cellStyle name="Normal 4 4 2 6 4 3 2" xfId="11279" xr:uid="{00000000-0005-0000-0000-00007F800000}"/>
    <cellStyle name="Normal 4 4 2 6 4 3 2 2" xfId="42564" xr:uid="{00000000-0005-0000-0000-000080800000}"/>
    <cellStyle name="Normal 4 4 2 6 4 3 2 3" xfId="29154" xr:uid="{00000000-0005-0000-0000-000081800000}"/>
    <cellStyle name="Normal 4 4 2 6 4 3 3" xfId="23182" xr:uid="{00000000-0005-0000-0000-000082800000}"/>
    <cellStyle name="Normal 4 4 2 6 4 3 4" xfId="33608" xr:uid="{00000000-0005-0000-0000-000083800000}"/>
    <cellStyle name="Normal 4 4 2 6 4 3 5" xfId="15780" xr:uid="{00000000-0005-0000-0000-000084800000}"/>
    <cellStyle name="Normal 4 4 2 6 4 4" xfId="4250" xr:uid="{00000000-0005-0000-0000-000085800000}"/>
    <cellStyle name="Normal 4 4 2 6 4 4 2" xfId="37029" xr:uid="{00000000-0005-0000-0000-000086800000}"/>
    <cellStyle name="Normal 4 4 2 6 4 4 3" xfId="22187" xr:uid="{00000000-0005-0000-0000-000087800000}"/>
    <cellStyle name="Normal 4 4 2 6 4 5" xfId="8232" xr:uid="{00000000-0005-0000-0000-000088800000}"/>
    <cellStyle name="Normal 4 4 2 6 4 5 2" xfId="39578" xr:uid="{00000000-0005-0000-0000-000089800000}"/>
    <cellStyle name="Normal 4 4 2 6 4 5 3" xfId="26168" xr:uid="{00000000-0005-0000-0000-00008A800000}"/>
    <cellStyle name="Normal 4 4 2 6 4 6" xfId="18766" xr:uid="{00000000-0005-0000-0000-00008B800000}"/>
    <cellStyle name="Normal 4 4 2 6 4 7" xfId="32613" xr:uid="{00000000-0005-0000-0000-00008C800000}"/>
    <cellStyle name="Normal 4 4 2 6 4 8" xfId="14785" xr:uid="{00000000-0005-0000-0000-00008D800000}"/>
    <cellStyle name="Normal 4 4 2 6 5" xfId="1183" xr:uid="{00000000-0005-0000-0000-00008E800000}"/>
    <cellStyle name="Normal 4 4 2 6 5 2" xfId="2180" xr:uid="{00000000-0005-0000-0000-00008F800000}"/>
    <cellStyle name="Normal 4 4 2 6 5 2 2" xfId="6597" xr:uid="{00000000-0005-0000-0000-000090800000}"/>
    <cellStyle name="Normal 4 4 2 6 5 2 2 2" xfId="12630" xr:uid="{00000000-0005-0000-0000-000091800000}"/>
    <cellStyle name="Normal 4 4 2 6 5 2 2 2 2" xfId="43915" xr:uid="{00000000-0005-0000-0000-000092800000}"/>
    <cellStyle name="Normal 4 4 2 6 5 2 2 2 3" xfId="30505" xr:uid="{00000000-0005-0000-0000-000093800000}"/>
    <cellStyle name="Normal 4 4 2 6 5 2 2 3" xfId="37943" xr:uid="{00000000-0005-0000-0000-000094800000}"/>
    <cellStyle name="Normal 4 4 2 6 5 2 2 4" xfId="24533" xr:uid="{00000000-0005-0000-0000-000095800000}"/>
    <cellStyle name="Normal 4 4 2 6 5 2 3" xfId="9583" xr:uid="{00000000-0005-0000-0000-000096800000}"/>
    <cellStyle name="Normal 4 4 2 6 5 2 3 2" xfId="40929" xr:uid="{00000000-0005-0000-0000-000097800000}"/>
    <cellStyle name="Normal 4 4 2 6 5 2 3 3" xfId="27519" xr:uid="{00000000-0005-0000-0000-000098800000}"/>
    <cellStyle name="Normal 4 4 2 6 5 2 4" xfId="20117" xr:uid="{00000000-0005-0000-0000-000099800000}"/>
    <cellStyle name="Normal 4 4 2 6 5 2 5" xfId="34959" xr:uid="{00000000-0005-0000-0000-00009A800000}"/>
    <cellStyle name="Normal 4 4 2 6 5 2 6" xfId="17131" xr:uid="{00000000-0005-0000-0000-00009B800000}"/>
    <cellStyle name="Normal 4 4 2 6 5 3" xfId="5601" xr:uid="{00000000-0005-0000-0000-00009C800000}"/>
    <cellStyle name="Normal 4 4 2 6 5 3 2" xfId="11634" xr:uid="{00000000-0005-0000-0000-00009D800000}"/>
    <cellStyle name="Normal 4 4 2 6 5 3 2 2" xfId="42919" xr:uid="{00000000-0005-0000-0000-00009E800000}"/>
    <cellStyle name="Normal 4 4 2 6 5 3 2 3" xfId="29509" xr:uid="{00000000-0005-0000-0000-00009F800000}"/>
    <cellStyle name="Normal 4 4 2 6 5 3 3" xfId="23537" xr:uid="{00000000-0005-0000-0000-0000A0800000}"/>
    <cellStyle name="Normal 4 4 2 6 5 3 4" xfId="33963" xr:uid="{00000000-0005-0000-0000-0000A1800000}"/>
    <cellStyle name="Normal 4 4 2 6 5 3 5" xfId="16135" xr:uid="{00000000-0005-0000-0000-0000A2800000}"/>
    <cellStyle name="Normal 4 4 2 6 5 4" xfId="3610" xr:uid="{00000000-0005-0000-0000-0000A3800000}"/>
    <cellStyle name="Normal 4 4 2 6 5 4 2" xfId="36389" xr:uid="{00000000-0005-0000-0000-0000A4800000}"/>
    <cellStyle name="Normal 4 4 2 6 5 4 3" xfId="21547" xr:uid="{00000000-0005-0000-0000-0000A5800000}"/>
    <cellStyle name="Normal 4 4 2 6 5 5" xfId="8587" xr:uid="{00000000-0005-0000-0000-0000A6800000}"/>
    <cellStyle name="Normal 4 4 2 6 5 5 2" xfId="39933" xr:uid="{00000000-0005-0000-0000-0000A7800000}"/>
    <cellStyle name="Normal 4 4 2 6 5 5 3" xfId="26523" xr:uid="{00000000-0005-0000-0000-0000A8800000}"/>
    <cellStyle name="Normal 4 4 2 6 5 6" xfId="19121" xr:uid="{00000000-0005-0000-0000-0000A9800000}"/>
    <cellStyle name="Normal 4 4 2 6 5 7" xfId="31973" xr:uid="{00000000-0005-0000-0000-0000AA800000}"/>
    <cellStyle name="Normal 4 4 2 6 5 8" xfId="14145" xr:uid="{00000000-0005-0000-0000-0000AB800000}"/>
    <cellStyle name="Normal 4 4 2 6 6" xfId="1824" xr:uid="{00000000-0005-0000-0000-0000AC800000}"/>
    <cellStyle name="Normal 4 4 2 6 6 2" xfId="6242" xr:uid="{00000000-0005-0000-0000-0000AD800000}"/>
    <cellStyle name="Normal 4 4 2 6 6 2 2" xfId="12275" xr:uid="{00000000-0005-0000-0000-0000AE800000}"/>
    <cellStyle name="Normal 4 4 2 6 6 2 2 2" xfId="43560" xr:uid="{00000000-0005-0000-0000-0000AF800000}"/>
    <cellStyle name="Normal 4 4 2 6 6 2 2 3" xfId="30150" xr:uid="{00000000-0005-0000-0000-0000B0800000}"/>
    <cellStyle name="Normal 4 4 2 6 6 2 3" xfId="37588" xr:uid="{00000000-0005-0000-0000-0000B1800000}"/>
    <cellStyle name="Normal 4 4 2 6 6 2 4" xfId="24178" xr:uid="{00000000-0005-0000-0000-0000B2800000}"/>
    <cellStyle name="Normal 4 4 2 6 6 3" xfId="9228" xr:uid="{00000000-0005-0000-0000-0000B3800000}"/>
    <cellStyle name="Normal 4 4 2 6 6 3 2" xfId="40574" xr:uid="{00000000-0005-0000-0000-0000B4800000}"/>
    <cellStyle name="Normal 4 4 2 6 6 3 3" xfId="27164" xr:uid="{00000000-0005-0000-0000-0000B5800000}"/>
    <cellStyle name="Normal 4 4 2 6 6 4" xfId="19762" xr:uid="{00000000-0005-0000-0000-0000B6800000}"/>
    <cellStyle name="Normal 4 4 2 6 6 5" xfId="34604" xr:uid="{00000000-0005-0000-0000-0000B7800000}"/>
    <cellStyle name="Normal 4 4 2 6 6 6" xfId="16776" xr:uid="{00000000-0005-0000-0000-0000B8800000}"/>
    <cellStyle name="Normal 4 4 2 6 7" xfId="4605" xr:uid="{00000000-0005-0000-0000-0000B9800000}"/>
    <cellStyle name="Normal 4 4 2 6 7 2" xfId="10639" xr:uid="{00000000-0005-0000-0000-0000BA800000}"/>
    <cellStyle name="Normal 4 4 2 6 7 2 2" xfId="41926" xr:uid="{00000000-0005-0000-0000-0000BB800000}"/>
    <cellStyle name="Normal 4 4 2 6 7 2 3" xfId="28516" xr:uid="{00000000-0005-0000-0000-0000BC800000}"/>
    <cellStyle name="Normal 4 4 2 6 7 3" xfId="22542" xr:uid="{00000000-0005-0000-0000-0000BD800000}"/>
    <cellStyle name="Normal 4 4 2 6 7 4" xfId="32968" xr:uid="{00000000-0005-0000-0000-0000BE800000}"/>
    <cellStyle name="Normal 4 4 2 6 7 5" xfId="15140" xr:uid="{00000000-0005-0000-0000-0000BF800000}"/>
    <cellStyle name="Normal 4 4 2 6 8" xfId="3255" xr:uid="{00000000-0005-0000-0000-0000C0800000}"/>
    <cellStyle name="Normal 4 4 2 6 8 2" xfId="36034" xr:uid="{00000000-0005-0000-0000-0000C1800000}"/>
    <cellStyle name="Normal 4 4 2 6 8 3" xfId="21192" xr:uid="{00000000-0005-0000-0000-0000C2800000}"/>
    <cellStyle name="Normal 4 4 2 6 9" xfId="7592" xr:uid="{00000000-0005-0000-0000-0000C3800000}"/>
    <cellStyle name="Normal 4 4 2 6 9 2" xfId="38938" xr:uid="{00000000-0005-0000-0000-0000C4800000}"/>
    <cellStyle name="Normal 4 4 2 6 9 3" xfId="25528" xr:uid="{00000000-0005-0000-0000-0000C5800000}"/>
    <cellStyle name="Normal 4 4 2 7" xfId="452" xr:uid="{00000000-0005-0000-0000-0000C6800000}"/>
    <cellStyle name="Normal 4 4 2 7 10" xfId="13892" xr:uid="{00000000-0005-0000-0000-0000C7800000}"/>
    <cellStyle name="Normal 4 4 2 7 2" xfId="886" xr:uid="{00000000-0005-0000-0000-0000C8800000}"/>
    <cellStyle name="Normal 4 4 2 7 2 2" xfId="2922" xr:uid="{00000000-0005-0000-0000-0000C9800000}"/>
    <cellStyle name="Normal 4 4 2 7 2 2 2" xfId="7339" xr:uid="{00000000-0005-0000-0000-0000CA800000}"/>
    <cellStyle name="Normal 4 4 2 7 2 2 2 2" xfId="13372" xr:uid="{00000000-0005-0000-0000-0000CB800000}"/>
    <cellStyle name="Normal 4 4 2 7 2 2 2 2 2" xfId="44657" xr:uid="{00000000-0005-0000-0000-0000CC800000}"/>
    <cellStyle name="Normal 4 4 2 7 2 2 2 2 3" xfId="31247" xr:uid="{00000000-0005-0000-0000-0000CD800000}"/>
    <cellStyle name="Normal 4 4 2 7 2 2 2 3" xfId="38685" xr:uid="{00000000-0005-0000-0000-0000CE800000}"/>
    <cellStyle name="Normal 4 4 2 7 2 2 2 4" xfId="25275" xr:uid="{00000000-0005-0000-0000-0000CF800000}"/>
    <cellStyle name="Normal 4 4 2 7 2 2 3" xfId="10325" xr:uid="{00000000-0005-0000-0000-0000D0800000}"/>
    <cellStyle name="Normal 4 4 2 7 2 2 3 2" xfId="41671" xr:uid="{00000000-0005-0000-0000-0000D1800000}"/>
    <cellStyle name="Normal 4 4 2 7 2 2 3 3" xfId="28261" xr:uid="{00000000-0005-0000-0000-0000D2800000}"/>
    <cellStyle name="Normal 4 4 2 7 2 2 4" xfId="20859" xr:uid="{00000000-0005-0000-0000-0000D3800000}"/>
    <cellStyle name="Normal 4 4 2 7 2 2 5" xfId="35701" xr:uid="{00000000-0005-0000-0000-0000D4800000}"/>
    <cellStyle name="Normal 4 4 2 7 2 2 6" xfId="17873" xr:uid="{00000000-0005-0000-0000-0000D5800000}"/>
    <cellStyle name="Normal 4 4 2 7 2 3" xfId="5347" xr:uid="{00000000-0005-0000-0000-0000D6800000}"/>
    <cellStyle name="Normal 4 4 2 7 2 3 2" xfId="11381" xr:uid="{00000000-0005-0000-0000-0000D7800000}"/>
    <cellStyle name="Normal 4 4 2 7 2 3 2 2" xfId="42666" xr:uid="{00000000-0005-0000-0000-0000D8800000}"/>
    <cellStyle name="Normal 4 4 2 7 2 3 2 3" xfId="29256" xr:uid="{00000000-0005-0000-0000-0000D9800000}"/>
    <cellStyle name="Normal 4 4 2 7 2 3 3" xfId="23284" xr:uid="{00000000-0005-0000-0000-0000DA800000}"/>
    <cellStyle name="Normal 4 4 2 7 2 3 4" xfId="33710" xr:uid="{00000000-0005-0000-0000-0000DB800000}"/>
    <cellStyle name="Normal 4 4 2 7 2 3 5" xfId="15882" xr:uid="{00000000-0005-0000-0000-0000DC800000}"/>
    <cellStyle name="Normal 4 4 2 7 2 4" xfId="4352" xr:uid="{00000000-0005-0000-0000-0000DD800000}"/>
    <cellStyle name="Normal 4 4 2 7 2 4 2" xfId="37131" xr:uid="{00000000-0005-0000-0000-0000DE800000}"/>
    <cellStyle name="Normal 4 4 2 7 2 4 3" xfId="22289" xr:uid="{00000000-0005-0000-0000-0000DF800000}"/>
    <cellStyle name="Normal 4 4 2 7 2 5" xfId="8334" xr:uid="{00000000-0005-0000-0000-0000E0800000}"/>
    <cellStyle name="Normal 4 4 2 7 2 5 2" xfId="39680" xr:uid="{00000000-0005-0000-0000-0000E1800000}"/>
    <cellStyle name="Normal 4 4 2 7 2 5 3" xfId="26270" xr:uid="{00000000-0005-0000-0000-0000E2800000}"/>
    <cellStyle name="Normal 4 4 2 7 2 6" xfId="18868" xr:uid="{00000000-0005-0000-0000-0000E3800000}"/>
    <cellStyle name="Normal 4 4 2 7 2 7" xfId="32715" xr:uid="{00000000-0005-0000-0000-0000E4800000}"/>
    <cellStyle name="Normal 4 4 2 7 2 8" xfId="14887" xr:uid="{00000000-0005-0000-0000-0000E5800000}"/>
    <cellStyle name="Normal 4 4 2 7 3" xfId="1491" xr:uid="{00000000-0005-0000-0000-0000E6800000}"/>
    <cellStyle name="Normal 4 4 2 7 3 2" xfId="2488" xr:uid="{00000000-0005-0000-0000-0000E7800000}"/>
    <cellStyle name="Normal 4 4 2 7 3 2 2" xfId="6905" xr:uid="{00000000-0005-0000-0000-0000E8800000}"/>
    <cellStyle name="Normal 4 4 2 7 3 2 2 2" xfId="12938" xr:uid="{00000000-0005-0000-0000-0000E9800000}"/>
    <cellStyle name="Normal 4 4 2 7 3 2 2 2 2" xfId="44223" xr:uid="{00000000-0005-0000-0000-0000EA800000}"/>
    <cellStyle name="Normal 4 4 2 7 3 2 2 2 3" xfId="30813" xr:uid="{00000000-0005-0000-0000-0000EB800000}"/>
    <cellStyle name="Normal 4 4 2 7 3 2 2 3" xfId="38251" xr:uid="{00000000-0005-0000-0000-0000EC800000}"/>
    <cellStyle name="Normal 4 4 2 7 3 2 2 4" xfId="24841" xr:uid="{00000000-0005-0000-0000-0000ED800000}"/>
    <cellStyle name="Normal 4 4 2 7 3 2 3" xfId="9891" xr:uid="{00000000-0005-0000-0000-0000EE800000}"/>
    <cellStyle name="Normal 4 4 2 7 3 2 3 2" xfId="41237" xr:uid="{00000000-0005-0000-0000-0000EF800000}"/>
    <cellStyle name="Normal 4 4 2 7 3 2 3 3" xfId="27827" xr:uid="{00000000-0005-0000-0000-0000F0800000}"/>
    <cellStyle name="Normal 4 4 2 7 3 2 4" xfId="20425" xr:uid="{00000000-0005-0000-0000-0000F1800000}"/>
    <cellStyle name="Normal 4 4 2 7 3 2 5" xfId="35267" xr:uid="{00000000-0005-0000-0000-0000F2800000}"/>
    <cellStyle name="Normal 4 4 2 7 3 2 6" xfId="17439" xr:uid="{00000000-0005-0000-0000-0000F3800000}"/>
    <cellStyle name="Normal 4 4 2 7 3 3" xfId="5909" xr:uid="{00000000-0005-0000-0000-0000F4800000}"/>
    <cellStyle name="Normal 4 4 2 7 3 3 2" xfId="11942" xr:uid="{00000000-0005-0000-0000-0000F5800000}"/>
    <cellStyle name="Normal 4 4 2 7 3 3 2 2" xfId="43227" xr:uid="{00000000-0005-0000-0000-0000F6800000}"/>
    <cellStyle name="Normal 4 4 2 7 3 3 2 3" xfId="29817" xr:uid="{00000000-0005-0000-0000-0000F7800000}"/>
    <cellStyle name="Normal 4 4 2 7 3 3 3" xfId="23845" xr:uid="{00000000-0005-0000-0000-0000F8800000}"/>
    <cellStyle name="Normal 4 4 2 7 3 3 4" xfId="34271" xr:uid="{00000000-0005-0000-0000-0000F9800000}"/>
    <cellStyle name="Normal 4 4 2 7 3 3 5" xfId="16443" xr:uid="{00000000-0005-0000-0000-0000FA800000}"/>
    <cellStyle name="Normal 4 4 2 7 3 4" xfId="3918" xr:uid="{00000000-0005-0000-0000-0000FB800000}"/>
    <cellStyle name="Normal 4 4 2 7 3 4 2" xfId="36697" xr:uid="{00000000-0005-0000-0000-0000FC800000}"/>
    <cellStyle name="Normal 4 4 2 7 3 4 3" xfId="21855" xr:uid="{00000000-0005-0000-0000-0000FD800000}"/>
    <cellStyle name="Normal 4 4 2 7 3 5" xfId="8895" xr:uid="{00000000-0005-0000-0000-0000FE800000}"/>
    <cellStyle name="Normal 4 4 2 7 3 5 2" xfId="40241" xr:uid="{00000000-0005-0000-0000-0000FF800000}"/>
    <cellStyle name="Normal 4 4 2 7 3 5 3" xfId="26831" xr:uid="{00000000-0005-0000-0000-000000810000}"/>
    <cellStyle name="Normal 4 4 2 7 3 6" xfId="19429" xr:uid="{00000000-0005-0000-0000-000001810000}"/>
    <cellStyle name="Normal 4 4 2 7 3 7" xfId="32281" xr:uid="{00000000-0005-0000-0000-000002810000}"/>
    <cellStyle name="Normal 4 4 2 7 3 8" xfId="14453" xr:uid="{00000000-0005-0000-0000-000003810000}"/>
    <cellStyle name="Normal 4 4 2 7 4" xfId="1926" xr:uid="{00000000-0005-0000-0000-000004810000}"/>
    <cellStyle name="Normal 4 4 2 7 4 2" xfId="6344" xr:uid="{00000000-0005-0000-0000-000005810000}"/>
    <cellStyle name="Normal 4 4 2 7 4 2 2" xfId="12377" xr:uid="{00000000-0005-0000-0000-000006810000}"/>
    <cellStyle name="Normal 4 4 2 7 4 2 2 2" xfId="43662" xr:uid="{00000000-0005-0000-0000-000007810000}"/>
    <cellStyle name="Normal 4 4 2 7 4 2 2 3" xfId="30252" xr:uid="{00000000-0005-0000-0000-000008810000}"/>
    <cellStyle name="Normal 4 4 2 7 4 2 3" xfId="37690" xr:uid="{00000000-0005-0000-0000-000009810000}"/>
    <cellStyle name="Normal 4 4 2 7 4 2 4" xfId="24280" xr:uid="{00000000-0005-0000-0000-00000A810000}"/>
    <cellStyle name="Normal 4 4 2 7 4 3" xfId="9330" xr:uid="{00000000-0005-0000-0000-00000B810000}"/>
    <cellStyle name="Normal 4 4 2 7 4 3 2" xfId="40676" xr:uid="{00000000-0005-0000-0000-00000C810000}"/>
    <cellStyle name="Normal 4 4 2 7 4 3 3" xfId="27266" xr:uid="{00000000-0005-0000-0000-00000D810000}"/>
    <cellStyle name="Normal 4 4 2 7 4 4" xfId="19864" xr:uid="{00000000-0005-0000-0000-00000E810000}"/>
    <cellStyle name="Normal 4 4 2 7 4 5" xfId="34706" xr:uid="{00000000-0005-0000-0000-00000F810000}"/>
    <cellStyle name="Normal 4 4 2 7 4 6" xfId="16878" xr:uid="{00000000-0005-0000-0000-000010810000}"/>
    <cellStyle name="Normal 4 4 2 7 5" xfId="4913" xr:uid="{00000000-0005-0000-0000-000011810000}"/>
    <cellStyle name="Normal 4 4 2 7 5 2" xfId="10948" xr:uid="{00000000-0005-0000-0000-000012810000}"/>
    <cellStyle name="Normal 4 4 2 7 5 2 2" xfId="42233" xr:uid="{00000000-0005-0000-0000-000013810000}"/>
    <cellStyle name="Normal 4 4 2 7 5 2 3" xfId="28823" xr:uid="{00000000-0005-0000-0000-000014810000}"/>
    <cellStyle name="Normal 4 4 2 7 5 3" xfId="22850" xr:uid="{00000000-0005-0000-0000-000015810000}"/>
    <cellStyle name="Normal 4 4 2 7 5 4" xfId="33276" xr:uid="{00000000-0005-0000-0000-000016810000}"/>
    <cellStyle name="Normal 4 4 2 7 5 5" xfId="15448" xr:uid="{00000000-0005-0000-0000-000017810000}"/>
    <cellStyle name="Normal 4 4 2 7 6" xfId="3357" xr:uid="{00000000-0005-0000-0000-000018810000}"/>
    <cellStyle name="Normal 4 4 2 7 6 2" xfId="36136" xr:uid="{00000000-0005-0000-0000-000019810000}"/>
    <cellStyle name="Normal 4 4 2 7 6 3" xfId="21294" xr:uid="{00000000-0005-0000-0000-00001A810000}"/>
    <cellStyle name="Normal 4 4 2 7 7" xfId="7900" xr:uid="{00000000-0005-0000-0000-00001B810000}"/>
    <cellStyle name="Normal 4 4 2 7 7 2" xfId="39246" xr:uid="{00000000-0005-0000-0000-00001C810000}"/>
    <cellStyle name="Normal 4 4 2 7 7 3" xfId="25836" xr:uid="{00000000-0005-0000-0000-00001D810000}"/>
    <cellStyle name="Normal 4 4 2 7 8" xfId="18434" xr:uid="{00000000-0005-0000-0000-00001E810000}"/>
    <cellStyle name="Normal 4 4 2 7 9" xfId="31720" xr:uid="{00000000-0005-0000-0000-00001F810000}"/>
    <cellStyle name="Normal 4 4 2 8" xfId="560" xr:uid="{00000000-0005-0000-0000-000020810000}"/>
    <cellStyle name="Normal 4 4 2 8 10" xfId="14000" xr:uid="{00000000-0005-0000-0000-000021810000}"/>
    <cellStyle name="Normal 4 4 2 8 2" xfId="994" xr:uid="{00000000-0005-0000-0000-000022810000}"/>
    <cellStyle name="Normal 4 4 2 8 2 2" xfId="3030" xr:uid="{00000000-0005-0000-0000-000023810000}"/>
    <cellStyle name="Normal 4 4 2 8 2 2 2" xfId="7447" xr:uid="{00000000-0005-0000-0000-000024810000}"/>
    <cellStyle name="Normal 4 4 2 8 2 2 2 2" xfId="13480" xr:uid="{00000000-0005-0000-0000-000025810000}"/>
    <cellStyle name="Normal 4 4 2 8 2 2 2 2 2" xfId="44765" xr:uid="{00000000-0005-0000-0000-000026810000}"/>
    <cellStyle name="Normal 4 4 2 8 2 2 2 2 3" xfId="31355" xr:uid="{00000000-0005-0000-0000-000027810000}"/>
    <cellStyle name="Normal 4 4 2 8 2 2 2 3" xfId="38793" xr:uid="{00000000-0005-0000-0000-000028810000}"/>
    <cellStyle name="Normal 4 4 2 8 2 2 2 4" xfId="25383" xr:uid="{00000000-0005-0000-0000-000029810000}"/>
    <cellStyle name="Normal 4 4 2 8 2 2 3" xfId="10433" xr:uid="{00000000-0005-0000-0000-00002A810000}"/>
    <cellStyle name="Normal 4 4 2 8 2 2 3 2" xfId="41779" xr:uid="{00000000-0005-0000-0000-00002B810000}"/>
    <cellStyle name="Normal 4 4 2 8 2 2 3 3" xfId="28369" xr:uid="{00000000-0005-0000-0000-00002C810000}"/>
    <cellStyle name="Normal 4 4 2 8 2 2 4" xfId="20967" xr:uid="{00000000-0005-0000-0000-00002D810000}"/>
    <cellStyle name="Normal 4 4 2 8 2 2 5" xfId="35809" xr:uid="{00000000-0005-0000-0000-00002E810000}"/>
    <cellStyle name="Normal 4 4 2 8 2 2 6" xfId="17981" xr:uid="{00000000-0005-0000-0000-00002F810000}"/>
    <cellStyle name="Normal 4 4 2 8 2 3" xfId="5455" xr:uid="{00000000-0005-0000-0000-000030810000}"/>
    <cellStyle name="Normal 4 4 2 8 2 3 2" xfId="11489" xr:uid="{00000000-0005-0000-0000-000031810000}"/>
    <cellStyle name="Normal 4 4 2 8 2 3 2 2" xfId="42774" xr:uid="{00000000-0005-0000-0000-000032810000}"/>
    <cellStyle name="Normal 4 4 2 8 2 3 2 3" xfId="29364" xr:uid="{00000000-0005-0000-0000-000033810000}"/>
    <cellStyle name="Normal 4 4 2 8 2 3 3" xfId="23392" xr:uid="{00000000-0005-0000-0000-000034810000}"/>
    <cellStyle name="Normal 4 4 2 8 2 3 4" xfId="33818" xr:uid="{00000000-0005-0000-0000-000035810000}"/>
    <cellStyle name="Normal 4 4 2 8 2 3 5" xfId="15990" xr:uid="{00000000-0005-0000-0000-000036810000}"/>
    <cellStyle name="Normal 4 4 2 8 2 4" xfId="4460" xr:uid="{00000000-0005-0000-0000-000037810000}"/>
    <cellStyle name="Normal 4 4 2 8 2 4 2" xfId="37239" xr:uid="{00000000-0005-0000-0000-000038810000}"/>
    <cellStyle name="Normal 4 4 2 8 2 4 3" xfId="22397" xr:uid="{00000000-0005-0000-0000-000039810000}"/>
    <cellStyle name="Normal 4 4 2 8 2 5" xfId="8442" xr:uid="{00000000-0005-0000-0000-00003A810000}"/>
    <cellStyle name="Normal 4 4 2 8 2 5 2" xfId="39788" xr:uid="{00000000-0005-0000-0000-00003B810000}"/>
    <cellStyle name="Normal 4 4 2 8 2 5 3" xfId="26378" xr:uid="{00000000-0005-0000-0000-00003C810000}"/>
    <cellStyle name="Normal 4 4 2 8 2 6" xfId="18976" xr:uid="{00000000-0005-0000-0000-00003D810000}"/>
    <cellStyle name="Normal 4 4 2 8 2 7" xfId="32823" xr:uid="{00000000-0005-0000-0000-00003E810000}"/>
    <cellStyle name="Normal 4 4 2 8 2 8" xfId="14995" xr:uid="{00000000-0005-0000-0000-00003F810000}"/>
    <cellStyle name="Normal 4 4 2 8 3" xfId="1599" xr:uid="{00000000-0005-0000-0000-000040810000}"/>
    <cellStyle name="Normal 4 4 2 8 3 2" xfId="2596" xr:uid="{00000000-0005-0000-0000-000041810000}"/>
    <cellStyle name="Normal 4 4 2 8 3 2 2" xfId="7013" xr:uid="{00000000-0005-0000-0000-000042810000}"/>
    <cellStyle name="Normal 4 4 2 8 3 2 2 2" xfId="13046" xr:uid="{00000000-0005-0000-0000-000043810000}"/>
    <cellStyle name="Normal 4 4 2 8 3 2 2 2 2" xfId="44331" xr:uid="{00000000-0005-0000-0000-000044810000}"/>
    <cellStyle name="Normal 4 4 2 8 3 2 2 2 3" xfId="30921" xr:uid="{00000000-0005-0000-0000-000045810000}"/>
    <cellStyle name="Normal 4 4 2 8 3 2 2 3" xfId="38359" xr:uid="{00000000-0005-0000-0000-000046810000}"/>
    <cellStyle name="Normal 4 4 2 8 3 2 2 4" xfId="24949" xr:uid="{00000000-0005-0000-0000-000047810000}"/>
    <cellStyle name="Normal 4 4 2 8 3 2 3" xfId="9999" xr:uid="{00000000-0005-0000-0000-000048810000}"/>
    <cellStyle name="Normal 4 4 2 8 3 2 3 2" xfId="41345" xr:uid="{00000000-0005-0000-0000-000049810000}"/>
    <cellStyle name="Normal 4 4 2 8 3 2 3 3" xfId="27935" xr:uid="{00000000-0005-0000-0000-00004A810000}"/>
    <cellStyle name="Normal 4 4 2 8 3 2 4" xfId="20533" xr:uid="{00000000-0005-0000-0000-00004B810000}"/>
    <cellStyle name="Normal 4 4 2 8 3 2 5" xfId="35375" xr:uid="{00000000-0005-0000-0000-00004C810000}"/>
    <cellStyle name="Normal 4 4 2 8 3 2 6" xfId="17547" xr:uid="{00000000-0005-0000-0000-00004D810000}"/>
    <cellStyle name="Normal 4 4 2 8 3 3" xfId="6017" xr:uid="{00000000-0005-0000-0000-00004E810000}"/>
    <cellStyle name="Normal 4 4 2 8 3 3 2" xfId="12050" xr:uid="{00000000-0005-0000-0000-00004F810000}"/>
    <cellStyle name="Normal 4 4 2 8 3 3 2 2" xfId="43335" xr:uid="{00000000-0005-0000-0000-000050810000}"/>
    <cellStyle name="Normal 4 4 2 8 3 3 2 3" xfId="29925" xr:uid="{00000000-0005-0000-0000-000051810000}"/>
    <cellStyle name="Normal 4 4 2 8 3 3 3" xfId="23953" xr:uid="{00000000-0005-0000-0000-000052810000}"/>
    <cellStyle name="Normal 4 4 2 8 3 3 4" xfId="34379" xr:uid="{00000000-0005-0000-0000-000053810000}"/>
    <cellStyle name="Normal 4 4 2 8 3 3 5" xfId="16551" xr:uid="{00000000-0005-0000-0000-000054810000}"/>
    <cellStyle name="Normal 4 4 2 8 3 4" xfId="4026" xr:uid="{00000000-0005-0000-0000-000055810000}"/>
    <cellStyle name="Normal 4 4 2 8 3 4 2" xfId="36805" xr:uid="{00000000-0005-0000-0000-000056810000}"/>
    <cellStyle name="Normal 4 4 2 8 3 4 3" xfId="21963" xr:uid="{00000000-0005-0000-0000-000057810000}"/>
    <cellStyle name="Normal 4 4 2 8 3 5" xfId="9003" xr:uid="{00000000-0005-0000-0000-000058810000}"/>
    <cellStyle name="Normal 4 4 2 8 3 5 2" xfId="40349" xr:uid="{00000000-0005-0000-0000-000059810000}"/>
    <cellStyle name="Normal 4 4 2 8 3 5 3" xfId="26939" xr:uid="{00000000-0005-0000-0000-00005A810000}"/>
    <cellStyle name="Normal 4 4 2 8 3 6" xfId="19537" xr:uid="{00000000-0005-0000-0000-00005B810000}"/>
    <cellStyle name="Normal 4 4 2 8 3 7" xfId="32389" xr:uid="{00000000-0005-0000-0000-00005C810000}"/>
    <cellStyle name="Normal 4 4 2 8 3 8" xfId="14561" xr:uid="{00000000-0005-0000-0000-00005D810000}"/>
    <cellStyle name="Normal 4 4 2 8 4" xfId="2034" xr:uid="{00000000-0005-0000-0000-00005E810000}"/>
    <cellStyle name="Normal 4 4 2 8 4 2" xfId="6452" xr:uid="{00000000-0005-0000-0000-00005F810000}"/>
    <cellStyle name="Normal 4 4 2 8 4 2 2" xfId="12485" xr:uid="{00000000-0005-0000-0000-000060810000}"/>
    <cellStyle name="Normal 4 4 2 8 4 2 2 2" xfId="43770" xr:uid="{00000000-0005-0000-0000-000061810000}"/>
    <cellStyle name="Normal 4 4 2 8 4 2 2 3" xfId="30360" xr:uid="{00000000-0005-0000-0000-000062810000}"/>
    <cellStyle name="Normal 4 4 2 8 4 2 3" xfId="37798" xr:uid="{00000000-0005-0000-0000-000063810000}"/>
    <cellStyle name="Normal 4 4 2 8 4 2 4" xfId="24388" xr:uid="{00000000-0005-0000-0000-000064810000}"/>
    <cellStyle name="Normal 4 4 2 8 4 3" xfId="9438" xr:uid="{00000000-0005-0000-0000-000065810000}"/>
    <cellStyle name="Normal 4 4 2 8 4 3 2" xfId="40784" xr:uid="{00000000-0005-0000-0000-000066810000}"/>
    <cellStyle name="Normal 4 4 2 8 4 3 3" xfId="27374" xr:uid="{00000000-0005-0000-0000-000067810000}"/>
    <cellStyle name="Normal 4 4 2 8 4 4" xfId="19972" xr:uid="{00000000-0005-0000-0000-000068810000}"/>
    <cellStyle name="Normal 4 4 2 8 4 5" xfId="34814" xr:uid="{00000000-0005-0000-0000-000069810000}"/>
    <cellStyle name="Normal 4 4 2 8 4 6" xfId="16986" xr:uid="{00000000-0005-0000-0000-00006A810000}"/>
    <cellStyle name="Normal 4 4 2 8 5" xfId="5021" xr:uid="{00000000-0005-0000-0000-00006B810000}"/>
    <cellStyle name="Normal 4 4 2 8 5 2" xfId="11056" xr:uid="{00000000-0005-0000-0000-00006C810000}"/>
    <cellStyle name="Normal 4 4 2 8 5 2 2" xfId="42341" xr:uid="{00000000-0005-0000-0000-00006D810000}"/>
    <cellStyle name="Normal 4 4 2 8 5 2 3" xfId="28931" xr:uid="{00000000-0005-0000-0000-00006E810000}"/>
    <cellStyle name="Normal 4 4 2 8 5 3" xfId="22958" xr:uid="{00000000-0005-0000-0000-00006F810000}"/>
    <cellStyle name="Normal 4 4 2 8 5 4" xfId="33384" xr:uid="{00000000-0005-0000-0000-000070810000}"/>
    <cellStyle name="Normal 4 4 2 8 5 5" xfId="15556" xr:uid="{00000000-0005-0000-0000-000071810000}"/>
    <cellStyle name="Normal 4 4 2 8 6" xfId="3465" xr:uid="{00000000-0005-0000-0000-000072810000}"/>
    <cellStyle name="Normal 4 4 2 8 6 2" xfId="36244" xr:uid="{00000000-0005-0000-0000-000073810000}"/>
    <cellStyle name="Normal 4 4 2 8 6 3" xfId="21402" xr:uid="{00000000-0005-0000-0000-000074810000}"/>
    <cellStyle name="Normal 4 4 2 8 7" xfId="8008" xr:uid="{00000000-0005-0000-0000-000075810000}"/>
    <cellStyle name="Normal 4 4 2 8 7 2" xfId="39354" xr:uid="{00000000-0005-0000-0000-000076810000}"/>
    <cellStyle name="Normal 4 4 2 8 7 3" xfId="25944" xr:uid="{00000000-0005-0000-0000-000077810000}"/>
    <cellStyle name="Normal 4 4 2 8 8" xfId="18542" xr:uid="{00000000-0005-0000-0000-000078810000}"/>
    <cellStyle name="Normal 4 4 2 8 9" xfId="31828" xr:uid="{00000000-0005-0000-0000-000079810000}"/>
    <cellStyle name="Normal 4 4 2 9" xfId="230" xr:uid="{00000000-0005-0000-0000-00007A810000}"/>
    <cellStyle name="Normal 4 4 2 9 2" xfId="1285" xr:uid="{00000000-0005-0000-0000-00007B810000}"/>
    <cellStyle name="Normal 4 4 2 9 2 2" xfId="5703" xr:uid="{00000000-0005-0000-0000-00007C810000}"/>
    <cellStyle name="Normal 4 4 2 9 2 2 2" xfId="11736" xr:uid="{00000000-0005-0000-0000-00007D810000}"/>
    <cellStyle name="Normal 4 4 2 9 2 2 2 2" xfId="43021" xr:uid="{00000000-0005-0000-0000-00007E810000}"/>
    <cellStyle name="Normal 4 4 2 9 2 2 2 3" xfId="29611" xr:uid="{00000000-0005-0000-0000-00007F810000}"/>
    <cellStyle name="Normal 4 4 2 9 2 2 3" xfId="37360" xr:uid="{00000000-0005-0000-0000-000080810000}"/>
    <cellStyle name="Normal 4 4 2 9 2 2 4" xfId="23639" xr:uid="{00000000-0005-0000-0000-000081810000}"/>
    <cellStyle name="Normal 4 4 2 9 2 3" xfId="8689" xr:uid="{00000000-0005-0000-0000-000082810000}"/>
    <cellStyle name="Normal 4 4 2 9 2 3 2" xfId="40035" xr:uid="{00000000-0005-0000-0000-000083810000}"/>
    <cellStyle name="Normal 4 4 2 9 2 3 3" xfId="26625" xr:uid="{00000000-0005-0000-0000-000084810000}"/>
    <cellStyle name="Normal 4 4 2 9 2 4" xfId="19223" xr:uid="{00000000-0005-0000-0000-000085810000}"/>
    <cellStyle name="Normal 4 4 2 9 2 5" xfId="34065" xr:uid="{00000000-0005-0000-0000-000086810000}"/>
    <cellStyle name="Normal 4 4 2 9 2 6" xfId="16237" xr:uid="{00000000-0005-0000-0000-000087810000}"/>
    <cellStyle name="Normal 4 4 2 9 3" xfId="2282" xr:uid="{00000000-0005-0000-0000-000088810000}"/>
    <cellStyle name="Normal 4 4 2 9 3 2" xfId="6699" xr:uid="{00000000-0005-0000-0000-000089810000}"/>
    <cellStyle name="Normal 4 4 2 9 3 2 2" xfId="12732" xr:uid="{00000000-0005-0000-0000-00008A810000}"/>
    <cellStyle name="Normal 4 4 2 9 3 2 2 2" xfId="44017" xr:uid="{00000000-0005-0000-0000-00008B810000}"/>
    <cellStyle name="Normal 4 4 2 9 3 2 2 3" xfId="30607" xr:uid="{00000000-0005-0000-0000-00008C810000}"/>
    <cellStyle name="Normal 4 4 2 9 3 2 3" xfId="38045" xr:uid="{00000000-0005-0000-0000-00008D810000}"/>
    <cellStyle name="Normal 4 4 2 9 3 2 4" xfId="24635" xr:uid="{00000000-0005-0000-0000-00008E810000}"/>
    <cellStyle name="Normal 4 4 2 9 3 3" xfId="9685" xr:uid="{00000000-0005-0000-0000-00008F810000}"/>
    <cellStyle name="Normal 4 4 2 9 3 3 2" xfId="41031" xr:uid="{00000000-0005-0000-0000-000090810000}"/>
    <cellStyle name="Normal 4 4 2 9 3 3 3" xfId="27621" xr:uid="{00000000-0005-0000-0000-000091810000}"/>
    <cellStyle name="Normal 4 4 2 9 3 4" xfId="20219" xr:uid="{00000000-0005-0000-0000-000092810000}"/>
    <cellStyle name="Normal 4 4 2 9 3 5" xfId="35061" xr:uid="{00000000-0005-0000-0000-000093810000}"/>
    <cellStyle name="Normal 4 4 2 9 3 6" xfId="17233" xr:uid="{00000000-0005-0000-0000-000094810000}"/>
    <cellStyle name="Normal 4 4 2 9 4" xfId="4707" xr:uid="{00000000-0005-0000-0000-000095810000}"/>
    <cellStyle name="Normal 4 4 2 9 4 2" xfId="10741" xr:uid="{00000000-0005-0000-0000-000096810000}"/>
    <cellStyle name="Normal 4 4 2 9 4 2 2" xfId="42028" xr:uid="{00000000-0005-0000-0000-000097810000}"/>
    <cellStyle name="Normal 4 4 2 9 4 2 3" xfId="28618" xr:uid="{00000000-0005-0000-0000-000098810000}"/>
    <cellStyle name="Normal 4 4 2 9 4 3" xfId="22644" xr:uid="{00000000-0005-0000-0000-000099810000}"/>
    <cellStyle name="Normal 4 4 2 9 4 4" xfId="33070" xr:uid="{00000000-0005-0000-0000-00009A810000}"/>
    <cellStyle name="Normal 4 4 2 9 4 5" xfId="15242" xr:uid="{00000000-0005-0000-0000-00009B810000}"/>
    <cellStyle name="Normal 4 4 2 9 5" xfId="3712" xr:uid="{00000000-0005-0000-0000-00009C810000}"/>
    <cellStyle name="Normal 4 4 2 9 5 2" xfId="36491" xr:uid="{00000000-0005-0000-0000-00009D810000}"/>
    <cellStyle name="Normal 4 4 2 9 5 3" xfId="21649" xr:uid="{00000000-0005-0000-0000-00009E810000}"/>
    <cellStyle name="Normal 4 4 2 9 6" xfId="7694" xr:uid="{00000000-0005-0000-0000-00009F810000}"/>
    <cellStyle name="Normal 4 4 2 9 6 2" xfId="39040" xr:uid="{00000000-0005-0000-0000-0000A0810000}"/>
    <cellStyle name="Normal 4 4 2 9 6 3" xfId="25630" xr:uid="{00000000-0005-0000-0000-0000A1810000}"/>
    <cellStyle name="Normal 4 4 2 9 7" xfId="18228" xr:uid="{00000000-0005-0000-0000-0000A2810000}"/>
    <cellStyle name="Normal 4 4 2 9 8" xfId="32075" xr:uid="{00000000-0005-0000-0000-0000A3810000}"/>
    <cellStyle name="Normal 4 4 2 9 9" xfId="14247" xr:uid="{00000000-0005-0000-0000-0000A4810000}"/>
    <cellStyle name="Normal 4 4 20" xfId="13682" xr:uid="{00000000-0005-0000-0000-0000A5810000}"/>
    <cellStyle name="Normal 4 4 3" xfId="116" xr:uid="{00000000-0005-0000-0000-0000A6810000}"/>
    <cellStyle name="Normal 4 4 3 10" xfId="1171" xr:uid="{00000000-0005-0000-0000-0000A7810000}"/>
    <cellStyle name="Normal 4 4 3 10 2" xfId="2168" xr:uid="{00000000-0005-0000-0000-0000A8810000}"/>
    <cellStyle name="Normal 4 4 3 10 2 2" xfId="6585" xr:uid="{00000000-0005-0000-0000-0000A9810000}"/>
    <cellStyle name="Normal 4 4 3 10 2 2 2" xfId="12618" xr:uid="{00000000-0005-0000-0000-0000AA810000}"/>
    <cellStyle name="Normal 4 4 3 10 2 2 2 2" xfId="43903" xr:uid="{00000000-0005-0000-0000-0000AB810000}"/>
    <cellStyle name="Normal 4 4 3 10 2 2 2 3" xfId="30493" xr:uid="{00000000-0005-0000-0000-0000AC810000}"/>
    <cellStyle name="Normal 4 4 3 10 2 2 3" xfId="37931" xr:uid="{00000000-0005-0000-0000-0000AD810000}"/>
    <cellStyle name="Normal 4 4 3 10 2 2 4" xfId="24521" xr:uid="{00000000-0005-0000-0000-0000AE810000}"/>
    <cellStyle name="Normal 4 4 3 10 2 3" xfId="9571" xr:uid="{00000000-0005-0000-0000-0000AF810000}"/>
    <cellStyle name="Normal 4 4 3 10 2 3 2" xfId="40917" xr:uid="{00000000-0005-0000-0000-0000B0810000}"/>
    <cellStyle name="Normal 4 4 3 10 2 3 3" xfId="27507" xr:uid="{00000000-0005-0000-0000-0000B1810000}"/>
    <cellStyle name="Normal 4 4 3 10 2 4" xfId="20105" xr:uid="{00000000-0005-0000-0000-0000B2810000}"/>
    <cellStyle name="Normal 4 4 3 10 2 5" xfId="34947" xr:uid="{00000000-0005-0000-0000-0000B3810000}"/>
    <cellStyle name="Normal 4 4 3 10 2 6" xfId="17119" xr:uid="{00000000-0005-0000-0000-0000B4810000}"/>
    <cellStyle name="Normal 4 4 3 10 3" xfId="5589" xr:uid="{00000000-0005-0000-0000-0000B5810000}"/>
    <cellStyle name="Normal 4 4 3 10 3 2" xfId="11622" xr:uid="{00000000-0005-0000-0000-0000B6810000}"/>
    <cellStyle name="Normal 4 4 3 10 3 2 2" xfId="42907" xr:uid="{00000000-0005-0000-0000-0000B7810000}"/>
    <cellStyle name="Normal 4 4 3 10 3 2 3" xfId="29497" xr:uid="{00000000-0005-0000-0000-0000B8810000}"/>
    <cellStyle name="Normal 4 4 3 10 3 3" xfId="23525" xr:uid="{00000000-0005-0000-0000-0000B9810000}"/>
    <cellStyle name="Normal 4 4 3 10 3 4" xfId="33951" xr:uid="{00000000-0005-0000-0000-0000BA810000}"/>
    <cellStyle name="Normal 4 4 3 10 3 5" xfId="16123" xr:uid="{00000000-0005-0000-0000-0000BB810000}"/>
    <cellStyle name="Normal 4 4 3 10 4" xfId="3598" xr:uid="{00000000-0005-0000-0000-0000BC810000}"/>
    <cellStyle name="Normal 4 4 3 10 4 2" xfId="36377" xr:uid="{00000000-0005-0000-0000-0000BD810000}"/>
    <cellStyle name="Normal 4 4 3 10 4 3" xfId="21535" xr:uid="{00000000-0005-0000-0000-0000BE810000}"/>
    <cellStyle name="Normal 4 4 3 10 5" xfId="8575" xr:uid="{00000000-0005-0000-0000-0000BF810000}"/>
    <cellStyle name="Normal 4 4 3 10 5 2" xfId="39921" xr:uid="{00000000-0005-0000-0000-0000C0810000}"/>
    <cellStyle name="Normal 4 4 3 10 5 3" xfId="26511" xr:uid="{00000000-0005-0000-0000-0000C1810000}"/>
    <cellStyle name="Normal 4 4 3 10 6" xfId="19109" xr:uid="{00000000-0005-0000-0000-0000C2810000}"/>
    <cellStyle name="Normal 4 4 3 10 7" xfId="31961" xr:uid="{00000000-0005-0000-0000-0000C3810000}"/>
    <cellStyle name="Normal 4 4 3 10 8" xfId="14133" xr:uid="{00000000-0005-0000-0000-0000C4810000}"/>
    <cellStyle name="Normal 4 4 3 11" xfId="1726" xr:uid="{00000000-0005-0000-0000-0000C5810000}"/>
    <cellStyle name="Normal 4 4 3 11 2" xfId="6144" xr:uid="{00000000-0005-0000-0000-0000C6810000}"/>
    <cellStyle name="Normal 4 4 3 11 2 2" xfId="12177" xr:uid="{00000000-0005-0000-0000-0000C7810000}"/>
    <cellStyle name="Normal 4 4 3 11 2 2 2" xfId="43462" xr:uid="{00000000-0005-0000-0000-0000C8810000}"/>
    <cellStyle name="Normal 4 4 3 11 2 2 3" xfId="30052" xr:uid="{00000000-0005-0000-0000-0000C9810000}"/>
    <cellStyle name="Normal 4 4 3 11 2 3" xfId="37490" xr:uid="{00000000-0005-0000-0000-0000CA810000}"/>
    <cellStyle name="Normal 4 4 3 11 2 4" xfId="24080" xr:uid="{00000000-0005-0000-0000-0000CB810000}"/>
    <cellStyle name="Normal 4 4 3 11 3" xfId="9130" xr:uid="{00000000-0005-0000-0000-0000CC810000}"/>
    <cellStyle name="Normal 4 4 3 11 3 2" xfId="40476" xr:uid="{00000000-0005-0000-0000-0000CD810000}"/>
    <cellStyle name="Normal 4 4 3 11 3 3" xfId="27066" xr:uid="{00000000-0005-0000-0000-0000CE810000}"/>
    <cellStyle name="Normal 4 4 3 11 4" xfId="19664" xr:uid="{00000000-0005-0000-0000-0000CF810000}"/>
    <cellStyle name="Normal 4 4 3 11 5" xfId="34506" xr:uid="{00000000-0005-0000-0000-0000D0810000}"/>
    <cellStyle name="Normal 4 4 3 11 6" xfId="16678" xr:uid="{00000000-0005-0000-0000-0000D1810000}"/>
    <cellStyle name="Normal 4 4 3 12" xfId="4593" xr:uid="{00000000-0005-0000-0000-0000D2810000}"/>
    <cellStyle name="Normal 4 4 3 12 2" xfId="10627" xr:uid="{00000000-0005-0000-0000-0000D3810000}"/>
    <cellStyle name="Normal 4 4 3 12 2 2" xfId="41914" xr:uid="{00000000-0005-0000-0000-0000D4810000}"/>
    <cellStyle name="Normal 4 4 3 12 2 3" xfId="28504" xr:uid="{00000000-0005-0000-0000-0000D5810000}"/>
    <cellStyle name="Normal 4 4 3 12 3" xfId="22530" xr:uid="{00000000-0005-0000-0000-0000D6810000}"/>
    <cellStyle name="Normal 4 4 3 12 4" xfId="32956" xr:uid="{00000000-0005-0000-0000-0000D7810000}"/>
    <cellStyle name="Normal 4 4 3 12 5" xfId="15128" xr:uid="{00000000-0005-0000-0000-0000D8810000}"/>
    <cellStyle name="Normal 4 4 3 13" xfId="3157" xr:uid="{00000000-0005-0000-0000-0000D9810000}"/>
    <cellStyle name="Normal 4 4 3 13 2" xfId="35936" xr:uid="{00000000-0005-0000-0000-0000DA810000}"/>
    <cellStyle name="Normal 4 4 3 13 3" xfId="21094" xr:uid="{00000000-0005-0000-0000-0000DB810000}"/>
    <cellStyle name="Normal 4 4 3 14" xfId="7580" xr:uid="{00000000-0005-0000-0000-0000DC810000}"/>
    <cellStyle name="Normal 4 4 3 14 2" xfId="38926" xr:uid="{00000000-0005-0000-0000-0000DD810000}"/>
    <cellStyle name="Normal 4 4 3 14 3" xfId="25516" xr:uid="{00000000-0005-0000-0000-0000DE810000}"/>
    <cellStyle name="Normal 4 4 3 15" xfId="18114" xr:uid="{00000000-0005-0000-0000-0000DF810000}"/>
    <cellStyle name="Normal 4 4 3 16" xfId="31520" xr:uid="{00000000-0005-0000-0000-0000E0810000}"/>
    <cellStyle name="Normal 4 4 3 17" xfId="13692" xr:uid="{00000000-0005-0000-0000-0000E1810000}"/>
    <cellStyle name="Normal 4 4 3 2" xfId="170" xr:uid="{00000000-0005-0000-0000-0000E2810000}"/>
    <cellStyle name="Normal 4 4 3 2 10" xfId="3193" xr:uid="{00000000-0005-0000-0000-0000E3810000}"/>
    <cellStyle name="Normal 4 4 3 2 10 2" xfId="35972" xr:uid="{00000000-0005-0000-0000-0000E4810000}"/>
    <cellStyle name="Normal 4 4 3 2 10 3" xfId="21130" xr:uid="{00000000-0005-0000-0000-0000E5810000}"/>
    <cellStyle name="Normal 4 4 3 2 11" xfId="7634" xr:uid="{00000000-0005-0000-0000-0000E6810000}"/>
    <cellStyle name="Normal 4 4 3 2 11 2" xfId="38980" xr:uid="{00000000-0005-0000-0000-0000E7810000}"/>
    <cellStyle name="Normal 4 4 3 2 11 3" xfId="25570" xr:uid="{00000000-0005-0000-0000-0000E8810000}"/>
    <cellStyle name="Normal 4 4 3 2 12" xfId="18168" xr:uid="{00000000-0005-0000-0000-0000E9810000}"/>
    <cellStyle name="Normal 4 4 3 2 13" xfId="31556" xr:uid="{00000000-0005-0000-0000-0000EA810000}"/>
    <cellStyle name="Normal 4 4 3 2 14" xfId="13728" xr:uid="{00000000-0005-0000-0000-0000EB810000}"/>
    <cellStyle name="Normal 4 4 3 2 2" xfId="392" xr:uid="{00000000-0005-0000-0000-0000EC810000}"/>
    <cellStyle name="Normal 4 4 3 2 2 10" xfId="13832" xr:uid="{00000000-0005-0000-0000-0000ED810000}"/>
    <cellStyle name="Normal 4 4 3 2 2 2" xfId="826" xr:uid="{00000000-0005-0000-0000-0000EE810000}"/>
    <cellStyle name="Normal 4 4 3 2 2 2 2" xfId="2862" xr:uid="{00000000-0005-0000-0000-0000EF810000}"/>
    <cellStyle name="Normal 4 4 3 2 2 2 2 2" xfId="7279" xr:uid="{00000000-0005-0000-0000-0000F0810000}"/>
    <cellStyle name="Normal 4 4 3 2 2 2 2 2 2" xfId="13312" xr:uid="{00000000-0005-0000-0000-0000F1810000}"/>
    <cellStyle name="Normal 4 4 3 2 2 2 2 2 2 2" xfId="44597" xr:uid="{00000000-0005-0000-0000-0000F2810000}"/>
    <cellStyle name="Normal 4 4 3 2 2 2 2 2 2 3" xfId="31187" xr:uid="{00000000-0005-0000-0000-0000F3810000}"/>
    <cellStyle name="Normal 4 4 3 2 2 2 2 2 3" xfId="38625" xr:uid="{00000000-0005-0000-0000-0000F4810000}"/>
    <cellStyle name="Normal 4 4 3 2 2 2 2 2 4" xfId="25215" xr:uid="{00000000-0005-0000-0000-0000F5810000}"/>
    <cellStyle name="Normal 4 4 3 2 2 2 2 3" xfId="10265" xr:uid="{00000000-0005-0000-0000-0000F6810000}"/>
    <cellStyle name="Normal 4 4 3 2 2 2 2 3 2" xfId="41611" xr:uid="{00000000-0005-0000-0000-0000F7810000}"/>
    <cellStyle name="Normal 4 4 3 2 2 2 2 3 3" xfId="28201" xr:uid="{00000000-0005-0000-0000-0000F8810000}"/>
    <cellStyle name="Normal 4 4 3 2 2 2 2 4" xfId="20799" xr:uid="{00000000-0005-0000-0000-0000F9810000}"/>
    <cellStyle name="Normal 4 4 3 2 2 2 2 5" xfId="35641" xr:uid="{00000000-0005-0000-0000-0000FA810000}"/>
    <cellStyle name="Normal 4 4 3 2 2 2 2 6" xfId="17813" xr:uid="{00000000-0005-0000-0000-0000FB810000}"/>
    <cellStyle name="Normal 4 4 3 2 2 2 3" xfId="5287" xr:uid="{00000000-0005-0000-0000-0000FC810000}"/>
    <cellStyle name="Normal 4 4 3 2 2 2 3 2" xfId="11321" xr:uid="{00000000-0005-0000-0000-0000FD810000}"/>
    <cellStyle name="Normal 4 4 3 2 2 2 3 2 2" xfId="42606" xr:uid="{00000000-0005-0000-0000-0000FE810000}"/>
    <cellStyle name="Normal 4 4 3 2 2 2 3 2 3" xfId="29196" xr:uid="{00000000-0005-0000-0000-0000FF810000}"/>
    <cellStyle name="Normal 4 4 3 2 2 2 3 3" xfId="23224" xr:uid="{00000000-0005-0000-0000-000000820000}"/>
    <cellStyle name="Normal 4 4 3 2 2 2 3 4" xfId="33650" xr:uid="{00000000-0005-0000-0000-000001820000}"/>
    <cellStyle name="Normal 4 4 3 2 2 2 3 5" xfId="15822" xr:uid="{00000000-0005-0000-0000-000002820000}"/>
    <cellStyle name="Normal 4 4 3 2 2 2 4" xfId="4292" xr:uid="{00000000-0005-0000-0000-000003820000}"/>
    <cellStyle name="Normal 4 4 3 2 2 2 4 2" xfId="37071" xr:uid="{00000000-0005-0000-0000-000004820000}"/>
    <cellStyle name="Normal 4 4 3 2 2 2 4 3" xfId="22229" xr:uid="{00000000-0005-0000-0000-000005820000}"/>
    <cellStyle name="Normal 4 4 3 2 2 2 5" xfId="8274" xr:uid="{00000000-0005-0000-0000-000006820000}"/>
    <cellStyle name="Normal 4 4 3 2 2 2 5 2" xfId="39620" xr:uid="{00000000-0005-0000-0000-000007820000}"/>
    <cellStyle name="Normal 4 4 3 2 2 2 5 3" xfId="26210" xr:uid="{00000000-0005-0000-0000-000008820000}"/>
    <cellStyle name="Normal 4 4 3 2 2 2 6" xfId="18808" xr:uid="{00000000-0005-0000-0000-000009820000}"/>
    <cellStyle name="Normal 4 4 3 2 2 2 7" xfId="32655" xr:uid="{00000000-0005-0000-0000-00000A820000}"/>
    <cellStyle name="Normal 4 4 3 2 2 2 8" xfId="14827" xr:uid="{00000000-0005-0000-0000-00000B820000}"/>
    <cellStyle name="Normal 4 4 3 2 2 3" xfId="1431" xr:uid="{00000000-0005-0000-0000-00000C820000}"/>
    <cellStyle name="Normal 4 4 3 2 2 3 2" xfId="2428" xr:uid="{00000000-0005-0000-0000-00000D820000}"/>
    <cellStyle name="Normal 4 4 3 2 2 3 2 2" xfId="6845" xr:uid="{00000000-0005-0000-0000-00000E820000}"/>
    <cellStyle name="Normal 4 4 3 2 2 3 2 2 2" xfId="12878" xr:uid="{00000000-0005-0000-0000-00000F820000}"/>
    <cellStyle name="Normal 4 4 3 2 2 3 2 2 2 2" xfId="44163" xr:uid="{00000000-0005-0000-0000-000010820000}"/>
    <cellStyle name="Normal 4 4 3 2 2 3 2 2 2 3" xfId="30753" xr:uid="{00000000-0005-0000-0000-000011820000}"/>
    <cellStyle name="Normal 4 4 3 2 2 3 2 2 3" xfId="38191" xr:uid="{00000000-0005-0000-0000-000012820000}"/>
    <cellStyle name="Normal 4 4 3 2 2 3 2 2 4" xfId="24781" xr:uid="{00000000-0005-0000-0000-000013820000}"/>
    <cellStyle name="Normal 4 4 3 2 2 3 2 3" xfId="9831" xr:uid="{00000000-0005-0000-0000-000014820000}"/>
    <cellStyle name="Normal 4 4 3 2 2 3 2 3 2" xfId="41177" xr:uid="{00000000-0005-0000-0000-000015820000}"/>
    <cellStyle name="Normal 4 4 3 2 2 3 2 3 3" xfId="27767" xr:uid="{00000000-0005-0000-0000-000016820000}"/>
    <cellStyle name="Normal 4 4 3 2 2 3 2 4" xfId="20365" xr:uid="{00000000-0005-0000-0000-000017820000}"/>
    <cellStyle name="Normal 4 4 3 2 2 3 2 5" xfId="35207" xr:uid="{00000000-0005-0000-0000-000018820000}"/>
    <cellStyle name="Normal 4 4 3 2 2 3 2 6" xfId="17379" xr:uid="{00000000-0005-0000-0000-000019820000}"/>
    <cellStyle name="Normal 4 4 3 2 2 3 3" xfId="5849" xr:uid="{00000000-0005-0000-0000-00001A820000}"/>
    <cellStyle name="Normal 4 4 3 2 2 3 3 2" xfId="11882" xr:uid="{00000000-0005-0000-0000-00001B820000}"/>
    <cellStyle name="Normal 4 4 3 2 2 3 3 2 2" xfId="43167" xr:uid="{00000000-0005-0000-0000-00001C820000}"/>
    <cellStyle name="Normal 4 4 3 2 2 3 3 2 3" xfId="29757" xr:uid="{00000000-0005-0000-0000-00001D820000}"/>
    <cellStyle name="Normal 4 4 3 2 2 3 3 3" xfId="23785" xr:uid="{00000000-0005-0000-0000-00001E820000}"/>
    <cellStyle name="Normal 4 4 3 2 2 3 3 4" xfId="34211" xr:uid="{00000000-0005-0000-0000-00001F820000}"/>
    <cellStyle name="Normal 4 4 3 2 2 3 3 5" xfId="16383" xr:uid="{00000000-0005-0000-0000-000020820000}"/>
    <cellStyle name="Normal 4 4 3 2 2 3 4" xfId="3858" xr:uid="{00000000-0005-0000-0000-000021820000}"/>
    <cellStyle name="Normal 4 4 3 2 2 3 4 2" xfId="36637" xr:uid="{00000000-0005-0000-0000-000022820000}"/>
    <cellStyle name="Normal 4 4 3 2 2 3 4 3" xfId="21795" xr:uid="{00000000-0005-0000-0000-000023820000}"/>
    <cellStyle name="Normal 4 4 3 2 2 3 5" xfId="8835" xr:uid="{00000000-0005-0000-0000-000024820000}"/>
    <cellStyle name="Normal 4 4 3 2 2 3 5 2" xfId="40181" xr:uid="{00000000-0005-0000-0000-000025820000}"/>
    <cellStyle name="Normal 4 4 3 2 2 3 5 3" xfId="26771" xr:uid="{00000000-0005-0000-0000-000026820000}"/>
    <cellStyle name="Normal 4 4 3 2 2 3 6" xfId="19369" xr:uid="{00000000-0005-0000-0000-000027820000}"/>
    <cellStyle name="Normal 4 4 3 2 2 3 7" xfId="32221" xr:uid="{00000000-0005-0000-0000-000028820000}"/>
    <cellStyle name="Normal 4 4 3 2 2 3 8" xfId="14393" xr:uid="{00000000-0005-0000-0000-000029820000}"/>
    <cellStyle name="Normal 4 4 3 2 2 4" xfId="1866" xr:uid="{00000000-0005-0000-0000-00002A820000}"/>
    <cellStyle name="Normal 4 4 3 2 2 4 2" xfId="6284" xr:uid="{00000000-0005-0000-0000-00002B820000}"/>
    <cellStyle name="Normal 4 4 3 2 2 4 2 2" xfId="12317" xr:uid="{00000000-0005-0000-0000-00002C820000}"/>
    <cellStyle name="Normal 4 4 3 2 2 4 2 2 2" xfId="43602" xr:uid="{00000000-0005-0000-0000-00002D820000}"/>
    <cellStyle name="Normal 4 4 3 2 2 4 2 2 3" xfId="30192" xr:uid="{00000000-0005-0000-0000-00002E820000}"/>
    <cellStyle name="Normal 4 4 3 2 2 4 2 3" xfId="37630" xr:uid="{00000000-0005-0000-0000-00002F820000}"/>
    <cellStyle name="Normal 4 4 3 2 2 4 2 4" xfId="24220" xr:uid="{00000000-0005-0000-0000-000030820000}"/>
    <cellStyle name="Normal 4 4 3 2 2 4 3" xfId="9270" xr:uid="{00000000-0005-0000-0000-000031820000}"/>
    <cellStyle name="Normal 4 4 3 2 2 4 3 2" xfId="40616" xr:uid="{00000000-0005-0000-0000-000032820000}"/>
    <cellStyle name="Normal 4 4 3 2 2 4 3 3" xfId="27206" xr:uid="{00000000-0005-0000-0000-000033820000}"/>
    <cellStyle name="Normal 4 4 3 2 2 4 4" xfId="19804" xr:uid="{00000000-0005-0000-0000-000034820000}"/>
    <cellStyle name="Normal 4 4 3 2 2 4 5" xfId="34646" xr:uid="{00000000-0005-0000-0000-000035820000}"/>
    <cellStyle name="Normal 4 4 3 2 2 4 6" xfId="16818" xr:uid="{00000000-0005-0000-0000-000036820000}"/>
    <cellStyle name="Normal 4 4 3 2 2 5" xfId="4853" xr:uid="{00000000-0005-0000-0000-000037820000}"/>
    <cellStyle name="Normal 4 4 3 2 2 5 2" xfId="10888" xr:uid="{00000000-0005-0000-0000-000038820000}"/>
    <cellStyle name="Normal 4 4 3 2 2 5 2 2" xfId="42173" xr:uid="{00000000-0005-0000-0000-000039820000}"/>
    <cellStyle name="Normal 4 4 3 2 2 5 2 3" xfId="28763" xr:uid="{00000000-0005-0000-0000-00003A820000}"/>
    <cellStyle name="Normal 4 4 3 2 2 5 3" xfId="22790" xr:uid="{00000000-0005-0000-0000-00003B820000}"/>
    <cellStyle name="Normal 4 4 3 2 2 5 4" xfId="33216" xr:uid="{00000000-0005-0000-0000-00003C820000}"/>
    <cellStyle name="Normal 4 4 3 2 2 5 5" xfId="15388" xr:uid="{00000000-0005-0000-0000-00003D820000}"/>
    <cellStyle name="Normal 4 4 3 2 2 6" xfId="3297" xr:uid="{00000000-0005-0000-0000-00003E820000}"/>
    <cellStyle name="Normal 4 4 3 2 2 6 2" xfId="36076" xr:uid="{00000000-0005-0000-0000-00003F820000}"/>
    <cellStyle name="Normal 4 4 3 2 2 6 3" xfId="21234" xr:uid="{00000000-0005-0000-0000-000040820000}"/>
    <cellStyle name="Normal 4 4 3 2 2 7" xfId="7840" xr:uid="{00000000-0005-0000-0000-000041820000}"/>
    <cellStyle name="Normal 4 4 3 2 2 7 2" xfId="39186" xr:uid="{00000000-0005-0000-0000-000042820000}"/>
    <cellStyle name="Normal 4 4 3 2 2 7 3" xfId="25776" xr:uid="{00000000-0005-0000-0000-000043820000}"/>
    <cellStyle name="Normal 4 4 3 2 2 8" xfId="18374" xr:uid="{00000000-0005-0000-0000-000044820000}"/>
    <cellStyle name="Normal 4 4 3 2 2 9" xfId="31660" xr:uid="{00000000-0005-0000-0000-000045820000}"/>
    <cellStyle name="Normal 4 4 3 2 3" xfId="494" xr:uid="{00000000-0005-0000-0000-000046820000}"/>
    <cellStyle name="Normal 4 4 3 2 3 10" xfId="13934" xr:uid="{00000000-0005-0000-0000-000047820000}"/>
    <cellStyle name="Normal 4 4 3 2 3 2" xfId="928" xr:uid="{00000000-0005-0000-0000-000048820000}"/>
    <cellStyle name="Normal 4 4 3 2 3 2 2" xfId="2964" xr:uid="{00000000-0005-0000-0000-000049820000}"/>
    <cellStyle name="Normal 4 4 3 2 3 2 2 2" xfId="7381" xr:uid="{00000000-0005-0000-0000-00004A820000}"/>
    <cellStyle name="Normal 4 4 3 2 3 2 2 2 2" xfId="13414" xr:uid="{00000000-0005-0000-0000-00004B820000}"/>
    <cellStyle name="Normal 4 4 3 2 3 2 2 2 2 2" xfId="44699" xr:uid="{00000000-0005-0000-0000-00004C820000}"/>
    <cellStyle name="Normal 4 4 3 2 3 2 2 2 2 3" xfId="31289" xr:uid="{00000000-0005-0000-0000-00004D820000}"/>
    <cellStyle name="Normal 4 4 3 2 3 2 2 2 3" xfId="38727" xr:uid="{00000000-0005-0000-0000-00004E820000}"/>
    <cellStyle name="Normal 4 4 3 2 3 2 2 2 4" xfId="25317" xr:uid="{00000000-0005-0000-0000-00004F820000}"/>
    <cellStyle name="Normal 4 4 3 2 3 2 2 3" xfId="10367" xr:uid="{00000000-0005-0000-0000-000050820000}"/>
    <cellStyle name="Normal 4 4 3 2 3 2 2 3 2" xfId="41713" xr:uid="{00000000-0005-0000-0000-000051820000}"/>
    <cellStyle name="Normal 4 4 3 2 3 2 2 3 3" xfId="28303" xr:uid="{00000000-0005-0000-0000-000052820000}"/>
    <cellStyle name="Normal 4 4 3 2 3 2 2 4" xfId="20901" xr:uid="{00000000-0005-0000-0000-000053820000}"/>
    <cellStyle name="Normal 4 4 3 2 3 2 2 5" xfId="35743" xr:uid="{00000000-0005-0000-0000-000054820000}"/>
    <cellStyle name="Normal 4 4 3 2 3 2 2 6" xfId="17915" xr:uid="{00000000-0005-0000-0000-000055820000}"/>
    <cellStyle name="Normal 4 4 3 2 3 2 3" xfId="5389" xr:uid="{00000000-0005-0000-0000-000056820000}"/>
    <cellStyle name="Normal 4 4 3 2 3 2 3 2" xfId="11423" xr:uid="{00000000-0005-0000-0000-000057820000}"/>
    <cellStyle name="Normal 4 4 3 2 3 2 3 2 2" xfId="42708" xr:uid="{00000000-0005-0000-0000-000058820000}"/>
    <cellStyle name="Normal 4 4 3 2 3 2 3 2 3" xfId="29298" xr:uid="{00000000-0005-0000-0000-000059820000}"/>
    <cellStyle name="Normal 4 4 3 2 3 2 3 3" xfId="23326" xr:uid="{00000000-0005-0000-0000-00005A820000}"/>
    <cellStyle name="Normal 4 4 3 2 3 2 3 4" xfId="33752" xr:uid="{00000000-0005-0000-0000-00005B820000}"/>
    <cellStyle name="Normal 4 4 3 2 3 2 3 5" xfId="15924" xr:uid="{00000000-0005-0000-0000-00005C820000}"/>
    <cellStyle name="Normal 4 4 3 2 3 2 4" xfId="4394" xr:uid="{00000000-0005-0000-0000-00005D820000}"/>
    <cellStyle name="Normal 4 4 3 2 3 2 4 2" xfId="37173" xr:uid="{00000000-0005-0000-0000-00005E820000}"/>
    <cellStyle name="Normal 4 4 3 2 3 2 4 3" xfId="22331" xr:uid="{00000000-0005-0000-0000-00005F820000}"/>
    <cellStyle name="Normal 4 4 3 2 3 2 5" xfId="8376" xr:uid="{00000000-0005-0000-0000-000060820000}"/>
    <cellStyle name="Normal 4 4 3 2 3 2 5 2" xfId="39722" xr:uid="{00000000-0005-0000-0000-000061820000}"/>
    <cellStyle name="Normal 4 4 3 2 3 2 5 3" xfId="26312" xr:uid="{00000000-0005-0000-0000-000062820000}"/>
    <cellStyle name="Normal 4 4 3 2 3 2 6" xfId="18910" xr:uid="{00000000-0005-0000-0000-000063820000}"/>
    <cellStyle name="Normal 4 4 3 2 3 2 7" xfId="32757" xr:uid="{00000000-0005-0000-0000-000064820000}"/>
    <cellStyle name="Normal 4 4 3 2 3 2 8" xfId="14929" xr:uid="{00000000-0005-0000-0000-000065820000}"/>
    <cellStyle name="Normal 4 4 3 2 3 3" xfId="1533" xr:uid="{00000000-0005-0000-0000-000066820000}"/>
    <cellStyle name="Normal 4 4 3 2 3 3 2" xfId="2530" xr:uid="{00000000-0005-0000-0000-000067820000}"/>
    <cellStyle name="Normal 4 4 3 2 3 3 2 2" xfId="6947" xr:uid="{00000000-0005-0000-0000-000068820000}"/>
    <cellStyle name="Normal 4 4 3 2 3 3 2 2 2" xfId="12980" xr:uid="{00000000-0005-0000-0000-000069820000}"/>
    <cellStyle name="Normal 4 4 3 2 3 3 2 2 2 2" xfId="44265" xr:uid="{00000000-0005-0000-0000-00006A820000}"/>
    <cellStyle name="Normal 4 4 3 2 3 3 2 2 2 3" xfId="30855" xr:uid="{00000000-0005-0000-0000-00006B820000}"/>
    <cellStyle name="Normal 4 4 3 2 3 3 2 2 3" xfId="38293" xr:uid="{00000000-0005-0000-0000-00006C820000}"/>
    <cellStyle name="Normal 4 4 3 2 3 3 2 2 4" xfId="24883" xr:uid="{00000000-0005-0000-0000-00006D820000}"/>
    <cellStyle name="Normal 4 4 3 2 3 3 2 3" xfId="9933" xr:uid="{00000000-0005-0000-0000-00006E820000}"/>
    <cellStyle name="Normal 4 4 3 2 3 3 2 3 2" xfId="41279" xr:uid="{00000000-0005-0000-0000-00006F820000}"/>
    <cellStyle name="Normal 4 4 3 2 3 3 2 3 3" xfId="27869" xr:uid="{00000000-0005-0000-0000-000070820000}"/>
    <cellStyle name="Normal 4 4 3 2 3 3 2 4" xfId="20467" xr:uid="{00000000-0005-0000-0000-000071820000}"/>
    <cellStyle name="Normal 4 4 3 2 3 3 2 5" xfId="35309" xr:uid="{00000000-0005-0000-0000-000072820000}"/>
    <cellStyle name="Normal 4 4 3 2 3 3 2 6" xfId="17481" xr:uid="{00000000-0005-0000-0000-000073820000}"/>
    <cellStyle name="Normal 4 4 3 2 3 3 3" xfId="5951" xr:uid="{00000000-0005-0000-0000-000074820000}"/>
    <cellStyle name="Normal 4 4 3 2 3 3 3 2" xfId="11984" xr:uid="{00000000-0005-0000-0000-000075820000}"/>
    <cellStyle name="Normal 4 4 3 2 3 3 3 2 2" xfId="43269" xr:uid="{00000000-0005-0000-0000-000076820000}"/>
    <cellStyle name="Normal 4 4 3 2 3 3 3 2 3" xfId="29859" xr:uid="{00000000-0005-0000-0000-000077820000}"/>
    <cellStyle name="Normal 4 4 3 2 3 3 3 3" xfId="23887" xr:uid="{00000000-0005-0000-0000-000078820000}"/>
    <cellStyle name="Normal 4 4 3 2 3 3 3 4" xfId="34313" xr:uid="{00000000-0005-0000-0000-000079820000}"/>
    <cellStyle name="Normal 4 4 3 2 3 3 3 5" xfId="16485" xr:uid="{00000000-0005-0000-0000-00007A820000}"/>
    <cellStyle name="Normal 4 4 3 2 3 3 4" xfId="3960" xr:uid="{00000000-0005-0000-0000-00007B820000}"/>
    <cellStyle name="Normal 4 4 3 2 3 3 4 2" xfId="36739" xr:uid="{00000000-0005-0000-0000-00007C820000}"/>
    <cellStyle name="Normal 4 4 3 2 3 3 4 3" xfId="21897" xr:uid="{00000000-0005-0000-0000-00007D820000}"/>
    <cellStyle name="Normal 4 4 3 2 3 3 5" xfId="8937" xr:uid="{00000000-0005-0000-0000-00007E820000}"/>
    <cellStyle name="Normal 4 4 3 2 3 3 5 2" xfId="40283" xr:uid="{00000000-0005-0000-0000-00007F820000}"/>
    <cellStyle name="Normal 4 4 3 2 3 3 5 3" xfId="26873" xr:uid="{00000000-0005-0000-0000-000080820000}"/>
    <cellStyle name="Normal 4 4 3 2 3 3 6" xfId="19471" xr:uid="{00000000-0005-0000-0000-000081820000}"/>
    <cellStyle name="Normal 4 4 3 2 3 3 7" xfId="32323" xr:uid="{00000000-0005-0000-0000-000082820000}"/>
    <cellStyle name="Normal 4 4 3 2 3 3 8" xfId="14495" xr:uid="{00000000-0005-0000-0000-000083820000}"/>
    <cellStyle name="Normal 4 4 3 2 3 4" xfId="1968" xr:uid="{00000000-0005-0000-0000-000084820000}"/>
    <cellStyle name="Normal 4 4 3 2 3 4 2" xfId="6386" xr:uid="{00000000-0005-0000-0000-000085820000}"/>
    <cellStyle name="Normal 4 4 3 2 3 4 2 2" xfId="12419" xr:uid="{00000000-0005-0000-0000-000086820000}"/>
    <cellStyle name="Normal 4 4 3 2 3 4 2 2 2" xfId="43704" xr:uid="{00000000-0005-0000-0000-000087820000}"/>
    <cellStyle name="Normal 4 4 3 2 3 4 2 2 3" xfId="30294" xr:uid="{00000000-0005-0000-0000-000088820000}"/>
    <cellStyle name="Normal 4 4 3 2 3 4 2 3" xfId="37732" xr:uid="{00000000-0005-0000-0000-000089820000}"/>
    <cellStyle name="Normal 4 4 3 2 3 4 2 4" xfId="24322" xr:uid="{00000000-0005-0000-0000-00008A820000}"/>
    <cellStyle name="Normal 4 4 3 2 3 4 3" xfId="9372" xr:uid="{00000000-0005-0000-0000-00008B820000}"/>
    <cellStyle name="Normal 4 4 3 2 3 4 3 2" xfId="40718" xr:uid="{00000000-0005-0000-0000-00008C820000}"/>
    <cellStyle name="Normal 4 4 3 2 3 4 3 3" xfId="27308" xr:uid="{00000000-0005-0000-0000-00008D820000}"/>
    <cellStyle name="Normal 4 4 3 2 3 4 4" xfId="19906" xr:uid="{00000000-0005-0000-0000-00008E820000}"/>
    <cellStyle name="Normal 4 4 3 2 3 4 5" xfId="34748" xr:uid="{00000000-0005-0000-0000-00008F820000}"/>
    <cellStyle name="Normal 4 4 3 2 3 4 6" xfId="16920" xr:uid="{00000000-0005-0000-0000-000090820000}"/>
    <cellStyle name="Normal 4 4 3 2 3 5" xfId="4955" xr:uid="{00000000-0005-0000-0000-000091820000}"/>
    <cellStyle name="Normal 4 4 3 2 3 5 2" xfId="10990" xr:uid="{00000000-0005-0000-0000-000092820000}"/>
    <cellStyle name="Normal 4 4 3 2 3 5 2 2" xfId="42275" xr:uid="{00000000-0005-0000-0000-000093820000}"/>
    <cellStyle name="Normal 4 4 3 2 3 5 2 3" xfId="28865" xr:uid="{00000000-0005-0000-0000-000094820000}"/>
    <cellStyle name="Normal 4 4 3 2 3 5 3" xfId="22892" xr:uid="{00000000-0005-0000-0000-000095820000}"/>
    <cellStyle name="Normal 4 4 3 2 3 5 4" xfId="33318" xr:uid="{00000000-0005-0000-0000-000096820000}"/>
    <cellStyle name="Normal 4 4 3 2 3 5 5" xfId="15490" xr:uid="{00000000-0005-0000-0000-000097820000}"/>
    <cellStyle name="Normal 4 4 3 2 3 6" xfId="3399" xr:uid="{00000000-0005-0000-0000-000098820000}"/>
    <cellStyle name="Normal 4 4 3 2 3 6 2" xfId="36178" xr:uid="{00000000-0005-0000-0000-000099820000}"/>
    <cellStyle name="Normal 4 4 3 2 3 6 3" xfId="21336" xr:uid="{00000000-0005-0000-0000-00009A820000}"/>
    <cellStyle name="Normal 4 4 3 2 3 7" xfId="7942" xr:uid="{00000000-0005-0000-0000-00009B820000}"/>
    <cellStyle name="Normal 4 4 3 2 3 7 2" xfId="39288" xr:uid="{00000000-0005-0000-0000-00009C820000}"/>
    <cellStyle name="Normal 4 4 3 2 3 7 3" xfId="25878" xr:uid="{00000000-0005-0000-0000-00009D820000}"/>
    <cellStyle name="Normal 4 4 3 2 3 8" xfId="18476" xr:uid="{00000000-0005-0000-0000-00009E820000}"/>
    <cellStyle name="Normal 4 4 3 2 3 9" xfId="31762" xr:uid="{00000000-0005-0000-0000-00009F820000}"/>
    <cellStyle name="Normal 4 4 3 2 4" xfId="620" xr:uid="{00000000-0005-0000-0000-0000A0820000}"/>
    <cellStyle name="Normal 4 4 3 2 4 10" xfId="14060" xr:uid="{00000000-0005-0000-0000-0000A1820000}"/>
    <cellStyle name="Normal 4 4 3 2 4 2" xfId="1054" xr:uid="{00000000-0005-0000-0000-0000A2820000}"/>
    <cellStyle name="Normal 4 4 3 2 4 2 2" xfId="3090" xr:uid="{00000000-0005-0000-0000-0000A3820000}"/>
    <cellStyle name="Normal 4 4 3 2 4 2 2 2" xfId="7507" xr:uid="{00000000-0005-0000-0000-0000A4820000}"/>
    <cellStyle name="Normal 4 4 3 2 4 2 2 2 2" xfId="13540" xr:uid="{00000000-0005-0000-0000-0000A5820000}"/>
    <cellStyle name="Normal 4 4 3 2 4 2 2 2 2 2" xfId="44825" xr:uid="{00000000-0005-0000-0000-0000A6820000}"/>
    <cellStyle name="Normal 4 4 3 2 4 2 2 2 2 3" xfId="31415" xr:uid="{00000000-0005-0000-0000-0000A7820000}"/>
    <cellStyle name="Normal 4 4 3 2 4 2 2 2 3" xfId="38853" xr:uid="{00000000-0005-0000-0000-0000A8820000}"/>
    <cellStyle name="Normal 4 4 3 2 4 2 2 2 4" xfId="25443" xr:uid="{00000000-0005-0000-0000-0000A9820000}"/>
    <cellStyle name="Normal 4 4 3 2 4 2 2 3" xfId="10493" xr:uid="{00000000-0005-0000-0000-0000AA820000}"/>
    <cellStyle name="Normal 4 4 3 2 4 2 2 3 2" xfId="41839" xr:uid="{00000000-0005-0000-0000-0000AB820000}"/>
    <cellStyle name="Normal 4 4 3 2 4 2 2 3 3" xfId="28429" xr:uid="{00000000-0005-0000-0000-0000AC820000}"/>
    <cellStyle name="Normal 4 4 3 2 4 2 2 4" xfId="21027" xr:uid="{00000000-0005-0000-0000-0000AD820000}"/>
    <cellStyle name="Normal 4 4 3 2 4 2 2 5" xfId="35869" xr:uid="{00000000-0005-0000-0000-0000AE820000}"/>
    <cellStyle name="Normal 4 4 3 2 4 2 2 6" xfId="18041" xr:uid="{00000000-0005-0000-0000-0000AF820000}"/>
    <cellStyle name="Normal 4 4 3 2 4 2 3" xfId="5515" xr:uid="{00000000-0005-0000-0000-0000B0820000}"/>
    <cellStyle name="Normal 4 4 3 2 4 2 3 2" xfId="11549" xr:uid="{00000000-0005-0000-0000-0000B1820000}"/>
    <cellStyle name="Normal 4 4 3 2 4 2 3 2 2" xfId="42834" xr:uid="{00000000-0005-0000-0000-0000B2820000}"/>
    <cellStyle name="Normal 4 4 3 2 4 2 3 2 3" xfId="29424" xr:uid="{00000000-0005-0000-0000-0000B3820000}"/>
    <cellStyle name="Normal 4 4 3 2 4 2 3 3" xfId="23452" xr:uid="{00000000-0005-0000-0000-0000B4820000}"/>
    <cellStyle name="Normal 4 4 3 2 4 2 3 4" xfId="33878" xr:uid="{00000000-0005-0000-0000-0000B5820000}"/>
    <cellStyle name="Normal 4 4 3 2 4 2 3 5" xfId="16050" xr:uid="{00000000-0005-0000-0000-0000B6820000}"/>
    <cellStyle name="Normal 4 4 3 2 4 2 4" xfId="4520" xr:uid="{00000000-0005-0000-0000-0000B7820000}"/>
    <cellStyle name="Normal 4 4 3 2 4 2 4 2" xfId="37299" xr:uid="{00000000-0005-0000-0000-0000B8820000}"/>
    <cellStyle name="Normal 4 4 3 2 4 2 4 3" xfId="22457" xr:uid="{00000000-0005-0000-0000-0000B9820000}"/>
    <cellStyle name="Normal 4 4 3 2 4 2 5" xfId="8502" xr:uid="{00000000-0005-0000-0000-0000BA820000}"/>
    <cellStyle name="Normal 4 4 3 2 4 2 5 2" xfId="39848" xr:uid="{00000000-0005-0000-0000-0000BB820000}"/>
    <cellStyle name="Normal 4 4 3 2 4 2 5 3" xfId="26438" xr:uid="{00000000-0005-0000-0000-0000BC820000}"/>
    <cellStyle name="Normal 4 4 3 2 4 2 6" xfId="19036" xr:uid="{00000000-0005-0000-0000-0000BD820000}"/>
    <cellStyle name="Normal 4 4 3 2 4 2 7" xfId="32883" xr:uid="{00000000-0005-0000-0000-0000BE820000}"/>
    <cellStyle name="Normal 4 4 3 2 4 2 8" xfId="15055" xr:uid="{00000000-0005-0000-0000-0000BF820000}"/>
    <cellStyle name="Normal 4 4 3 2 4 3" xfId="1659" xr:uid="{00000000-0005-0000-0000-0000C0820000}"/>
    <cellStyle name="Normal 4 4 3 2 4 3 2" xfId="2656" xr:uid="{00000000-0005-0000-0000-0000C1820000}"/>
    <cellStyle name="Normal 4 4 3 2 4 3 2 2" xfId="7073" xr:uid="{00000000-0005-0000-0000-0000C2820000}"/>
    <cellStyle name="Normal 4 4 3 2 4 3 2 2 2" xfId="13106" xr:uid="{00000000-0005-0000-0000-0000C3820000}"/>
    <cellStyle name="Normal 4 4 3 2 4 3 2 2 2 2" xfId="44391" xr:uid="{00000000-0005-0000-0000-0000C4820000}"/>
    <cellStyle name="Normal 4 4 3 2 4 3 2 2 2 3" xfId="30981" xr:uid="{00000000-0005-0000-0000-0000C5820000}"/>
    <cellStyle name="Normal 4 4 3 2 4 3 2 2 3" xfId="38419" xr:uid="{00000000-0005-0000-0000-0000C6820000}"/>
    <cellStyle name="Normal 4 4 3 2 4 3 2 2 4" xfId="25009" xr:uid="{00000000-0005-0000-0000-0000C7820000}"/>
    <cellStyle name="Normal 4 4 3 2 4 3 2 3" xfId="10059" xr:uid="{00000000-0005-0000-0000-0000C8820000}"/>
    <cellStyle name="Normal 4 4 3 2 4 3 2 3 2" xfId="41405" xr:uid="{00000000-0005-0000-0000-0000C9820000}"/>
    <cellStyle name="Normal 4 4 3 2 4 3 2 3 3" xfId="27995" xr:uid="{00000000-0005-0000-0000-0000CA820000}"/>
    <cellStyle name="Normal 4 4 3 2 4 3 2 4" xfId="20593" xr:uid="{00000000-0005-0000-0000-0000CB820000}"/>
    <cellStyle name="Normal 4 4 3 2 4 3 2 5" xfId="35435" xr:uid="{00000000-0005-0000-0000-0000CC820000}"/>
    <cellStyle name="Normal 4 4 3 2 4 3 2 6" xfId="17607" xr:uid="{00000000-0005-0000-0000-0000CD820000}"/>
    <cellStyle name="Normal 4 4 3 2 4 3 3" xfId="6077" xr:uid="{00000000-0005-0000-0000-0000CE820000}"/>
    <cellStyle name="Normal 4 4 3 2 4 3 3 2" xfId="12110" xr:uid="{00000000-0005-0000-0000-0000CF820000}"/>
    <cellStyle name="Normal 4 4 3 2 4 3 3 2 2" xfId="43395" xr:uid="{00000000-0005-0000-0000-0000D0820000}"/>
    <cellStyle name="Normal 4 4 3 2 4 3 3 2 3" xfId="29985" xr:uid="{00000000-0005-0000-0000-0000D1820000}"/>
    <cellStyle name="Normal 4 4 3 2 4 3 3 3" xfId="24013" xr:uid="{00000000-0005-0000-0000-0000D2820000}"/>
    <cellStyle name="Normal 4 4 3 2 4 3 3 4" xfId="34439" xr:uid="{00000000-0005-0000-0000-0000D3820000}"/>
    <cellStyle name="Normal 4 4 3 2 4 3 3 5" xfId="16611" xr:uid="{00000000-0005-0000-0000-0000D4820000}"/>
    <cellStyle name="Normal 4 4 3 2 4 3 4" xfId="4086" xr:uid="{00000000-0005-0000-0000-0000D5820000}"/>
    <cellStyle name="Normal 4 4 3 2 4 3 4 2" xfId="36865" xr:uid="{00000000-0005-0000-0000-0000D6820000}"/>
    <cellStyle name="Normal 4 4 3 2 4 3 4 3" xfId="22023" xr:uid="{00000000-0005-0000-0000-0000D7820000}"/>
    <cellStyle name="Normal 4 4 3 2 4 3 5" xfId="9063" xr:uid="{00000000-0005-0000-0000-0000D8820000}"/>
    <cellStyle name="Normal 4 4 3 2 4 3 5 2" xfId="40409" xr:uid="{00000000-0005-0000-0000-0000D9820000}"/>
    <cellStyle name="Normal 4 4 3 2 4 3 5 3" xfId="26999" xr:uid="{00000000-0005-0000-0000-0000DA820000}"/>
    <cellStyle name="Normal 4 4 3 2 4 3 6" xfId="19597" xr:uid="{00000000-0005-0000-0000-0000DB820000}"/>
    <cellStyle name="Normal 4 4 3 2 4 3 7" xfId="32449" xr:uid="{00000000-0005-0000-0000-0000DC820000}"/>
    <cellStyle name="Normal 4 4 3 2 4 3 8" xfId="14621" xr:uid="{00000000-0005-0000-0000-0000DD820000}"/>
    <cellStyle name="Normal 4 4 3 2 4 4" xfId="2094" xr:uid="{00000000-0005-0000-0000-0000DE820000}"/>
    <cellStyle name="Normal 4 4 3 2 4 4 2" xfId="6512" xr:uid="{00000000-0005-0000-0000-0000DF820000}"/>
    <cellStyle name="Normal 4 4 3 2 4 4 2 2" xfId="12545" xr:uid="{00000000-0005-0000-0000-0000E0820000}"/>
    <cellStyle name="Normal 4 4 3 2 4 4 2 2 2" xfId="43830" xr:uid="{00000000-0005-0000-0000-0000E1820000}"/>
    <cellStyle name="Normal 4 4 3 2 4 4 2 2 3" xfId="30420" xr:uid="{00000000-0005-0000-0000-0000E2820000}"/>
    <cellStyle name="Normal 4 4 3 2 4 4 2 3" xfId="37858" xr:uid="{00000000-0005-0000-0000-0000E3820000}"/>
    <cellStyle name="Normal 4 4 3 2 4 4 2 4" xfId="24448" xr:uid="{00000000-0005-0000-0000-0000E4820000}"/>
    <cellStyle name="Normal 4 4 3 2 4 4 3" xfId="9498" xr:uid="{00000000-0005-0000-0000-0000E5820000}"/>
    <cellStyle name="Normal 4 4 3 2 4 4 3 2" xfId="40844" xr:uid="{00000000-0005-0000-0000-0000E6820000}"/>
    <cellStyle name="Normal 4 4 3 2 4 4 3 3" xfId="27434" xr:uid="{00000000-0005-0000-0000-0000E7820000}"/>
    <cellStyle name="Normal 4 4 3 2 4 4 4" xfId="20032" xr:uid="{00000000-0005-0000-0000-0000E8820000}"/>
    <cellStyle name="Normal 4 4 3 2 4 4 5" xfId="34874" xr:uid="{00000000-0005-0000-0000-0000E9820000}"/>
    <cellStyle name="Normal 4 4 3 2 4 4 6" xfId="17046" xr:uid="{00000000-0005-0000-0000-0000EA820000}"/>
    <cellStyle name="Normal 4 4 3 2 4 5" xfId="5081" xr:uid="{00000000-0005-0000-0000-0000EB820000}"/>
    <cellStyle name="Normal 4 4 3 2 4 5 2" xfId="11116" xr:uid="{00000000-0005-0000-0000-0000EC820000}"/>
    <cellStyle name="Normal 4 4 3 2 4 5 2 2" xfId="42401" xr:uid="{00000000-0005-0000-0000-0000ED820000}"/>
    <cellStyle name="Normal 4 4 3 2 4 5 2 3" xfId="28991" xr:uid="{00000000-0005-0000-0000-0000EE820000}"/>
    <cellStyle name="Normal 4 4 3 2 4 5 3" xfId="23018" xr:uid="{00000000-0005-0000-0000-0000EF820000}"/>
    <cellStyle name="Normal 4 4 3 2 4 5 4" xfId="33444" xr:uid="{00000000-0005-0000-0000-0000F0820000}"/>
    <cellStyle name="Normal 4 4 3 2 4 5 5" xfId="15616" xr:uid="{00000000-0005-0000-0000-0000F1820000}"/>
    <cellStyle name="Normal 4 4 3 2 4 6" xfId="3525" xr:uid="{00000000-0005-0000-0000-0000F2820000}"/>
    <cellStyle name="Normal 4 4 3 2 4 6 2" xfId="36304" xr:uid="{00000000-0005-0000-0000-0000F3820000}"/>
    <cellStyle name="Normal 4 4 3 2 4 6 3" xfId="21462" xr:uid="{00000000-0005-0000-0000-0000F4820000}"/>
    <cellStyle name="Normal 4 4 3 2 4 7" xfId="8068" xr:uid="{00000000-0005-0000-0000-0000F5820000}"/>
    <cellStyle name="Normal 4 4 3 2 4 7 2" xfId="39414" xr:uid="{00000000-0005-0000-0000-0000F6820000}"/>
    <cellStyle name="Normal 4 4 3 2 4 7 3" xfId="26004" xr:uid="{00000000-0005-0000-0000-0000F7820000}"/>
    <cellStyle name="Normal 4 4 3 2 4 8" xfId="18602" xr:uid="{00000000-0005-0000-0000-0000F8820000}"/>
    <cellStyle name="Normal 4 4 3 2 4 9" xfId="31888" xr:uid="{00000000-0005-0000-0000-0000F9820000}"/>
    <cellStyle name="Normal 4 4 3 2 5" xfId="272" xr:uid="{00000000-0005-0000-0000-0000FA820000}"/>
    <cellStyle name="Normal 4 4 3 2 5 2" xfId="1327" xr:uid="{00000000-0005-0000-0000-0000FB820000}"/>
    <cellStyle name="Normal 4 4 3 2 5 2 2" xfId="5745" xr:uid="{00000000-0005-0000-0000-0000FC820000}"/>
    <cellStyle name="Normal 4 4 3 2 5 2 2 2" xfId="11778" xr:uid="{00000000-0005-0000-0000-0000FD820000}"/>
    <cellStyle name="Normal 4 4 3 2 5 2 2 2 2" xfId="43063" xr:uid="{00000000-0005-0000-0000-0000FE820000}"/>
    <cellStyle name="Normal 4 4 3 2 5 2 2 2 3" xfId="29653" xr:uid="{00000000-0005-0000-0000-0000FF820000}"/>
    <cellStyle name="Normal 4 4 3 2 5 2 2 3" xfId="37402" xr:uid="{00000000-0005-0000-0000-000000830000}"/>
    <cellStyle name="Normal 4 4 3 2 5 2 2 4" xfId="23681" xr:uid="{00000000-0005-0000-0000-000001830000}"/>
    <cellStyle name="Normal 4 4 3 2 5 2 3" xfId="8731" xr:uid="{00000000-0005-0000-0000-000002830000}"/>
    <cellStyle name="Normal 4 4 3 2 5 2 3 2" xfId="40077" xr:uid="{00000000-0005-0000-0000-000003830000}"/>
    <cellStyle name="Normal 4 4 3 2 5 2 3 3" xfId="26667" xr:uid="{00000000-0005-0000-0000-000004830000}"/>
    <cellStyle name="Normal 4 4 3 2 5 2 4" xfId="19265" xr:uid="{00000000-0005-0000-0000-000005830000}"/>
    <cellStyle name="Normal 4 4 3 2 5 2 5" xfId="34107" xr:uid="{00000000-0005-0000-0000-000006830000}"/>
    <cellStyle name="Normal 4 4 3 2 5 2 6" xfId="16279" xr:uid="{00000000-0005-0000-0000-000007830000}"/>
    <cellStyle name="Normal 4 4 3 2 5 3" xfId="2324" xr:uid="{00000000-0005-0000-0000-000008830000}"/>
    <cellStyle name="Normal 4 4 3 2 5 3 2" xfId="6741" xr:uid="{00000000-0005-0000-0000-000009830000}"/>
    <cellStyle name="Normal 4 4 3 2 5 3 2 2" xfId="12774" xr:uid="{00000000-0005-0000-0000-00000A830000}"/>
    <cellStyle name="Normal 4 4 3 2 5 3 2 2 2" xfId="44059" xr:uid="{00000000-0005-0000-0000-00000B830000}"/>
    <cellStyle name="Normal 4 4 3 2 5 3 2 2 3" xfId="30649" xr:uid="{00000000-0005-0000-0000-00000C830000}"/>
    <cellStyle name="Normal 4 4 3 2 5 3 2 3" xfId="38087" xr:uid="{00000000-0005-0000-0000-00000D830000}"/>
    <cellStyle name="Normal 4 4 3 2 5 3 2 4" xfId="24677" xr:uid="{00000000-0005-0000-0000-00000E830000}"/>
    <cellStyle name="Normal 4 4 3 2 5 3 3" xfId="9727" xr:uid="{00000000-0005-0000-0000-00000F830000}"/>
    <cellStyle name="Normal 4 4 3 2 5 3 3 2" xfId="41073" xr:uid="{00000000-0005-0000-0000-000010830000}"/>
    <cellStyle name="Normal 4 4 3 2 5 3 3 3" xfId="27663" xr:uid="{00000000-0005-0000-0000-000011830000}"/>
    <cellStyle name="Normal 4 4 3 2 5 3 4" xfId="20261" xr:uid="{00000000-0005-0000-0000-000012830000}"/>
    <cellStyle name="Normal 4 4 3 2 5 3 5" xfId="35103" xr:uid="{00000000-0005-0000-0000-000013830000}"/>
    <cellStyle name="Normal 4 4 3 2 5 3 6" xfId="17275" xr:uid="{00000000-0005-0000-0000-000014830000}"/>
    <cellStyle name="Normal 4 4 3 2 5 4" xfId="4749" xr:uid="{00000000-0005-0000-0000-000015830000}"/>
    <cellStyle name="Normal 4 4 3 2 5 4 2" xfId="10783" xr:uid="{00000000-0005-0000-0000-000016830000}"/>
    <cellStyle name="Normal 4 4 3 2 5 4 2 2" xfId="42070" xr:uid="{00000000-0005-0000-0000-000017830000}"/>
    <cellStyle name="Normal 4 4 3 2 5 4 2 3" xfId="28660" xr:uid="{00000000-0005-0000-0000-000018830000}"/>
    <cellStyle name="Normal 4 4 3 2 5 4 3" xfId="22686" xr:uid="{00000000-0005-0000-0000-000019830000}"/>
    <cellStyle name="Normal 4 4 3 2 5 4 4" xfId="33112" xr:uid="{00000000-0005-0000-0000-00001A830000}"/>
    <cellStyle name="Normal 4 4 3 2 5 4 5" xfId="15284" xr:uid="{00000000-0005-0000-0000-00001B830000}"/>
    <cellStyle name="Normal 4 4 3 2 5 5" xfId="3754" xr:uid="{00000000-0005-0000-0000-00001C830000}"/>
    <cellStyle name="Normal 4 4 3 2 5 5 2" xfId="36533" xr:uid="{00000000-0005-0000-0000-00001D830000}"/>
    <cellStyle name="Normal 4 4 3 2 5 5 3" xfId="21691" xr:uid="{00000000-0005-0000-0000-00001E830000}"/>
    <cellStyle name="Normal 4 4 3 2 5 6" xfId="7736" xr:uid="{00000000-0005-0000-0000-00001F830000}"/>
    <cellStyle name="Normal 4 4 3 2 5 6 2" xfId="39082" xr:uid="{00000000-0005-0000-0000-000020830000}"/>
    <cellStyle name="Normal 4 4 3 2 5 6 3" xfId="25672" xr:uid="{00000000-0005-0000-0000-000021830000}"/>
    <cellStyle name="Normal 4 4 3 2 5 7" xfId="18270" xr:uid="{00000000-0005-0000-0000-000022830000}"/>
    <cellStyle name="Normal 4 4 3 2 5 8" xfId="32117" xr:uid="{00000000-0005-0000-0000-000023830000}"/>
    <cellStyle name="Normal 4 4 3 2 5 9" xfId="14289" xr:uid="{00000000-0005-0000-0000-000024830000}"/>
    <cellStyle name="Normal 4 4 3 2 6" xfId="722" xr:uid="{00000000-0005-0000-0000-000025830000}"/>
    <cellStyle name="Normal 4 4 3 2 6 2" xfId="2758" xr:uid="{00000000-0005-0000-0000-000026830000}"/>
    <cellStyle name="Normal 4 4 3 2 6 2 2" xfId="7175" xr:uid="{00000000-0005-0000-0000-000027830000}"/>
    <cellStyle name="Normal 4 4 3 2 6 2 2 2" xfId="13208" xr:uid="{00000000-0005-0000-0000-000028830000}"/>
    <cellStyle name="Normal 4 4 3 2 6 2 2 2 2" xfId="44493" xr:uid="{00000000-0005-0000-0000-000029830000}"/>
    <cellStyle name="Normal 4 4 3 2 6 2 2 2 3" xfId="31083" xr:uid="{00000000-0005-0000-0000-00002A830000}"/>
    <cellStyle name="Normal 4 4 3 2 6 2 2 3" xfId="38521" xr:uid="{00000000-0005-0000-0000-00002B830000}"/>
    <cellStyle name="Normal 4 4 3 2 6 2 2 4" xfId="25111" xr:uid="{00000000-0005-0000-0000-00002C830000}"/>
    <cellStyle name="Normal 4 4 3 2 6 2 3" xfId="10161" xr:uid="{00000000-0005-0000-0000-00002D830000}"/>
    <cellStyle name="Normal 4 4 3 2 6 2 3 2" xfId="41507" xr:uid="{00000000-0005-0000-0000-00002E830000}"/>
    <cellStyle name="Normal 4 4 3 2 6 2 3 3" xfId="28097" xr:uid="{00000000-0005-0000-0000-00002F830000}"/>
    <cellStyle name="Normal 4 4 3 2 6 2 4" xfId="20695" xr:uid="{00000000-0005-0000-0000-000030830000}"/>
    <cellStyle name="Normal 4 4 3 2 6 2 5" xfId="35537" xr:uid="{00000000-0005-0000-0000-000031830000}"/>
    <cellStyle name="Normal 4 4 3 2 6 2 6" xfId="17709" xr:uid="{00000000-0005-0000-0000-000032830000}"/>
    <cellStyle name="Normal 4 4 3 2 6 3" xfId="5183" xr:uid="{00000000-0005-0000-0000-000033830000}"/>
    <cellStyle name="Normal 4 4 3 2 6 3 2" xfId="11218" xr:uid="{00000000-0005-0000-0000-000034830000}"/>
    <cellStyle name="Normal 4 4 3 2 6 3 2 2" xfId="42503" xr:uid="{00000000-0005-0000-0000-000035830000}"/>
    <cellStyle name="Normal 4 4 3 2 6 3 2 3" xfId="29093" xr:uid="{00000000-0005-0000-0000-000036830000}"/>
    <cellStyle name="Normal 4 4 3 2 6 3 3" xfId="23120" xr:uid="{00000000-0005-0000-0000-000037830000}"/>
    <cellStyle name="Normal 4 4 3 2 6 3 4" xfId="33546" xr:uid="{00000000-0005-0000-0000-000038830000}"/>
    <cellStyle name="Normal 4 4 3 2 6 3 5" xfId="15718" xr:uid="{00000000-0005-0000-0000-000039830000}"/>
    <cellStyle name="Normal 4 4 3 2 6 4" xfId="4188" xr:uid="{00000000-0005-0000-0000-00003A830000}"/>
    <cellStyle name="Normal 4 4 3 2 6 4 2" xfId="36967" xr:uid="{00000000-0005-0000-0000-00003B830000}"/>
    <cellStyle name="Normal 4 4 3 2 6 4 3" xfId="22125" xr:uid="{00000000-0005-0000-0000-00003C830000}"/>
    <cellStyle name="Normal 4 4 3 2 6 5" xfId="8170" xr:uid="{00000000-0005-0000-0000-00003D830000}"/>
    <cellStyle name="Normal 4 4 3 2 6 5 2" xfId="39516" xr:uid="{00000000-0005-0000-0000-00003E830000}"/>
    <cellStyle name="Normal 4 4 3 2 6 5 3" xfId="26106" xr:uid="{00000000-0005-0000-0000-00003F830000}"/>
    <cellStyle name="Normal 4 4 3 2 6 6" xfId="18704" xr:uid="{00000000-0005-0000-0000-000040830000}"/>
    <cellStyle name="Normal 4 4 3 2 6 7" xfId="32551" xr:uid="{00000000-0005-0000-0000-000041830000}"/>
    <cellStyle name="Normal 4 4 3 2 6 8" xfId="14723" xr:uid="{00000000-0005-0000-0000-000042830000}"/>
    <cellStyle name="Normal 4 4 3 2 7" xfId="1225" xr:uid="{00000000-0005-0000-0000-000043830000}"/>
    <cellStyle name="Normal 4 4 3 2 7 2" xfId="2222" xr:uid="{00000000-0005-0000-0000-000044830000}"/>
    <cellStyle name="Normal 4 4 3 2 7 2 2" xfId="6639" xr:uid="{00000000-0005-0000-0000-000045830000}"/>
    <cellStyle name="Normal 4 4 3 2 7 2 2 2" xfId="12672" xr:uid="{00000000-0005-0000-0000-000046830000}"/>
    <cellStyle name="Normal 4 4 3 2 7 2 2 2 2" xfId="43957" xr:uid="{00000000-0005-0000-0000-000047830000}"/>
    <cellStyle name="Normal 4 4 3 2 7 2 2 2 3" xfId="30547" xr:uid="{00000000-0005-0000-0000-000048830000}"/>
    <cellStyle name="Normal 4 4 3 2 7 2 2 3" xfId="37985" xr:uid="{00000000-0005-0000-0000-000049830000}"/>
    <cellStyle name="Normal 4 4 3 2 7 2 2 4" xfId="24575" xr:uid="{00000000-0005-0000-0000-00004A830000}"/>
    <cellStyle name="Normal 4 4 3 2 7 2 3" xfId="9625" xr:uid="{00000000-0005-0000-0000-00004B830000}"/>
    <cellStyle name="Normal 4 4 3 2 7 2 3 2" xfId="40971" xr:uid="{00000000-0005-0000-0000-00004C830000}"/>
    <cellStyle name="Normal 4 4 3 2 7 2 3 3" xfId="27561" xr:uid="{00000000-0005-0000-0000-00004D830000}"/>
    <cellStyle name="Normal 4 4 3 2 7 2 4" xfId="20159" xr:uid="{00000000-0005-0000-0000-00004E830000}"/>
    <cellStyle name="Normal 4 4 3 2 7 2 5" xfId="35001" xr:uid="{00000000-0005-0000-0000-00004F830000}"/>
    <cellStyle name="Normal 4 4 3 2 7 2 6" xfId="17173" xr:uid="{00000000-0005-0000-0000-000050830000}"/>
    <cellStyle name="Normal 4 4 3 2 7 3" xfId="5643" xr:uid="{00000000-0005-0000-0000-000051830000}"/>
    <cellStyle name="Normal 4 4 3 2 7 3 2" xfId="11676" xr:uid="{00000000-0005-0000-0000-000052830000}"/>
    <cellStyle name="Normal 4 4 3 2 7 3 2 2" xfId="42961" xr:uid="{00000000-0005-0000-0000-000053830000}"/>
    <cellStyle name="Normal 4 4 3 2 7 3 2 3" xfId="29551" xr:uid="{00000000-0005-0000-0000-000054830000}"/>
    <cellStyle name="Normal 4 4 3 2 7 3 3" xfId="23579" xr:uid="{00000000-0005-0000-0000-000055830000}"/>
    <cellStyle name="Normal 4 4 3 2 7 3 4" xfId="34005" xr:uid="{00000000-0005-0000-0000-000056830000}"/>
    <cellStyle name="Normal 4 4 3 2 7 3 5" xfId="16177" xr:uid="{00000000-0005-0000-0000-000057830000}"/>
    <cellStyle name="Normal 4 4 3 2 7 4" xfId="3652" xr:uid="{00000000-0005-0000-0000-000058830000}"/>
    <cellStyle name="Normal 4 4 3 2 7 4 2" xfId="36431" xr:uid="{00000000-0005-0000-0000-000059830000}"/>
    <cellStyle name="Normal 4 4 3 2 7 4 3" xfId="21589" xr:uid="{00000000-0005-0000-0000-00005A830000}"/>
    <cellStyle name="Normal 4 4 3 2 7 5" xfId="8629" xr:uid="{00000000-0005-0000-0000-00005B830000}"/>
    <cellStyle name="Normal 4 4 3 2 7 5 2" xfId="39975" xr:uid="{00000000-0005-0000-0000-00005C830000}"/>
    <cellStyle name="Normal 4 4 3 2 7 5 3" xfId="26565" xr:uid="{00000000-0005-0000-0000-00005D830000}"/>
    <cellStyle name="Normal 4 4 3 2 7 6" xfId="19163" xr:uid="{00000000-0005-0000-0000-00005E830000}"/>
    <cellStyle name="Normal 4 4 3 2 7 7" xfId="32015" xr:uid="{00000000-0005-0000-0000-00005F830000}"/>
    <cellStyle name="Normal 4 4 3 2 7 8" xfId="14187" xr:uid="{00000000-0005-0000-0000-000060830000}"/>
    <cellStyle name="Normal 4 4 3 2 8" xfId="1762" xr:uid="{00000000-0005-0000-0000-000061830000}"/>
    <cellStyle name="Normal 4 4 3 2 8 2" xfId="6180" xr:uid="{00000000-0005-0000-0000-000062830000}"/>
    <cellStyle name="Normal 4 4 3 2 8 2 2" xfId="12213" xr:uid="{00000000-0005-0000-0000-000063830000}"/>
    <cellStyle name="Normal 4 4 3 2 8 2 2 2" xfId="43498" xr:uid="{00000000-0005-0000-0000-000064830000}"/>
    <cellStyle name="Normal 4 4 3 2 8 2 2 3" xfId="30088" xr:uid="{00000000-0005-0000-0000-000065830000}"/>
    <cellStyle name="Normal 4 4 3 2 8 2 3" xfId="37526" xr:uid="{00000000-0005-0000-0000-000066830000}"/>
    <cellStyle name="Normal 4 4 3 2 8 2 4" xfId="24116" xr:uid="{00000000-0005-0000-0000-000067830000}"/>
    <cellStyle name="Normal 4 4 3 2 8 3" xfId="9166" xr:uid="{00000000-0005-0000-0000-000068830000}"/>
    <cellStyle name="Normal 4 4 3 2 8 3 2" xfId="40512" xr:uid="{00000000-0005-0000-0000-000069830000}"/>
    <cellStyle name="Normal 4 4 3 2 8 3 3" xfId="27102" xr:uid="{00000000-0005-0000-0000-00006A830000}"/>
    <cellStyle name="Normal 4 4 3 2 8 4" xfId="19700" xr:uid="{00000000-0005-0000-0000-00006B830000}"/>
    <cellStyle name="Normal 4 4 3 2 8 5" xfId="34542" xr:uid="{00000000-0005-0000-0000-00006C830000}"/>
    <cellStyle name="Normal 4 4 3 2 8 6" xfId="16714" xr:uid="{00000000-0005-0000-0000-00006D830000}"/>
    <cellStyle name="Normal 4 4 3 2 9" xfId="4647" xr:uid="{00000000-0005-0000-0000-00006E830000}"/>
    <cellStyle name="Normal 4 4 3 2 9 2" xfId="10681" xr:uid="{00000000-0005-0000-0000-00006F830000}"/>
    <cellStyle name="Normal 4 4 3 2 9 2 2" xfId="41968" xr:uid="{00000000-0005-0000-0000-000070830000}"/>
    <cellStyle name="Normal 4 4 3 2 9 2 3" xfId="28558" xr:uid="{00000000-0005-0000-0000-000071830000}"/>
    <cellStyle name="Normal 4 4 3 2 9 3" xfId="22584" xr:uid="{00000000-0005-0000-0000-000072830000}"/>
    <cellStyle name="Normal 4 4 3 2 9 4" xfId="33010" xr:uid="{00000000-0005-0000-0000-000073830000}"/>
    <cellStyle name="Normal 4 4 3 2 9 5" xfId="15182" xr:uid="{00000000-0005-0000-0000-000074830000}"/>
    <cellStyle name="Normal 4 4 3 3" xfId="194" xr:uid="{00000000-0005-0000-0000-000075830000}"/>
    <cellStyle name="Normal 4 4 3 3 10" xfId="3217" xr:uid="{00000000-0005-0000-0000-000076830000}"/>
    <cellStyle name="Normal 4 4 3 3 10 2" xfId="35996" xr:uid="{00000000-0005-0000-0000-000077830000}"/>
    <cellStyle name="Normal 4 4 3 3 10 3" xfId="21154" xr:uid="{00000000-0005-0000-0000-000078830000}"/>
    <cellStyle name="Normal 4 4 3 3 11" xfId="7658" xr:uid="{00000000-0005-0000-0000-000079830000}"/>
    <cellStyle name="Normal 4 4 3 3 11 2" xfId="39004" xr:uid="{00000000-0005-0000-0000-00007A830000}"/>
    <cellStyle name="Normal 4 4 3 3 11 3" xfId="25594" xr:uid="{00000000-0005-0000-0000-00007B830000}"/>
    <cellStyle name="Normal 4 4 3 3 12" xfId="18192" xr:uid="{00000000-0005-0000-0000-00007C830000}"/>
    <cellStyle name="Normal 4 4 3 3 13" xfId="31580" xr:uid="{00000000-0005-0000-0000-00007D830000}"/>
    <cellStyle name="Normal 4 4 3 3 14" xfId="13752" xr:uid="{00000000-0005-0000-0000-00007E830000}"/>
    <cellStyle name="Normal 4 4 3 3 2" xfId="416" xr:uid="{00000000-0005-0000-0000-00007F830000}"/>
    <cellStyle name="Normal 4 4 3 3 2 10" xfId="13856" xr:uid="{00000000-0005-0000-0000-000080830000}"/>
    <cellStyle name="Normal 4 4 3 3 2 2" xfId="850" xr:uid="{00000000-0005-0000-0000-000081830000}"/>
    <cellStyle name="Normal 4 4 3 3 2 2 2" xfId="2886" xr:uid="{00000000-0005-0000-0000-000082830000}"/>
    <cellStyle name="Normal 4 4 3 3 2 2 2 2" xfId="7303" xr:uid="{00000000-0005-0000-0000-000083830000}"/>
    <cellStyle name="Normal 4 4 3 3 2 2 2 2 2" xfId="13336" xr:uid="{00000000-0005-0000-0000-000084830000}"/>
    <cellStyle name="Normal 4 4 3 3 2 2 2 2 2 2" xfId="44621" xr:uid="{00000000-0005-0000-0000-000085830000}"/>
    <cellStyle name="Normal 4 4 3 3 2 2 2 2 2 3" xfId="31211" xr:uid="{00000000-0005-0000-0000-000086830000}"/>
    <cellStyle name="Normal 4 4 3 3 2 2 2 2 3" xfId="38649" xr:uid="{00000000-0005-0000-0000-000087830000}"/>
    <cellStyle name="Normal 4 4 3 3 2 2 2 2 4" xfId="25239" xr:uid="{00000000-0005-0000-0000-000088830000}"/>
    <cellStyle name="Normal 4 4 3 3 2 2 2 3" xfId="10289" xr:uid="{00000000-0005-0000-0000-000089830000}"/>
    <cellStyle name="Normal 4 4 3 3 2 2 2 3 2" xfId="41635" xr:uid="{00000000-0005-0000-0000-00008A830000}"/>
    <cellStyle name="Normal 4 4 3 3 2 2 2 3 3" xfId="28225" xr:uid="{00000000-0005-0000-0000-00008B830000}"/>
    <cellStyle name="Normal 4 4 3 3 2 2 2 4" xfId="20823" xr:uid="{00000000-0005-0000-0000-00008C830000}"/>
    <cellStyle name="Normal 4 4 3 3 2 2 2 5" xfId="35665" xr:uid="{00000000-0005-0000-0000-00008D830000}"/>
    <cellStyle name="Normal 4 4 3 3 2 2 2 6" xfId="17837" xr:uid="{00000000-0005-0000-0000-00008E830000}"/>
    <cellStyle name="Normal 4 4 3 3 2 2 3" xfId="5311" xr:uid="{00000000-0005-0000-0000-00008F830000}"/>
    <cellStyle name="Normal 4 4 3 3 2 2 3 2" xfId="11345" xr:uid="{00000000-0005-0000-0000-000090830000}"/>
    <cellStyle name="Normal 4 4 3 3 2 2 3 2 2" xfId="42630" xr:uid="{00000000-0005-0000-0000-000091830000}"/>
    <cellStyle name="Normal 4 4 3 3 2 2 3 2 3" xfId="29220" xr:uid="{00000000-0005-0000-0000-000092830000}"/>
    <cellStyle name="Normal 4 4 3 3 2 2 3 3" xfId="23248" xr:uid="{00000000-0005-0000-0000-000093830000}"/>
    <cellStyle name="Normal 4 4 3 3 2 2 3 4" xfId="33674" xr:uid="{00000000-0005-0000-0000-000094830000}"/>
    <cellStyle name="Normal 4 4 3 3 2 2 3 5" xfId="15846" xr:uid="{00000000-0005-0000-0000-000095830000}"/>
    <cellStyle name="Normal 4 4 3 3 2 2 4" xfId="4316" xr:uid="{00000000-0005-0000-0000-000096830000}"/>
    <cellStyle name="Normal 4 4 3 3 2 2 4 2" xfId="37095" xr:uid="{00000000-0005-0000-0000-000097830000}"/>
    <cellStyle name="Normal 4 4 3 3 2 2 4 3" xfId="22253" xr:uid="{00000000-0005-0000-0000-000098830000}"/>
    <cellStyle name="Normal 4 4 3 3 2 2 5" xfId="8298" xr:uid="{00000000-0005-0000-0000-000099830000}"/>
    <cellStyle name="Normal 4 4 3 3 2 2 5 2" xfId="39644" xr:uid="{00000000-0005-0000-0000-00009A830000}"/>
    <cellStyle name="Normal 4 4 3 3 2 2 5 3" xfId="26234" xr:uid="{00000000-0005-0000-0000-00009B830000}"/>
    <cellStyle name="Normal 4 4 3 3 2 2 6" xfId="18832" xr:uid="{00000000-0005-0000-0000-00009C830000}"/>
    <cellStyle name="Normal 4 4 3 3 2 2 7" xfId="32679" xr:uid="{00000000-0005-0000-0000-00009D830000}"/>
    <cellStyle name="Normal 4 4 3 3 2 2 8" xfId="14851" xr:uid="{00000000-0005-0000-0000-00009E830000}"/>
    <cellStyle name="Normal 4 4 3 3 2 3" xfId="1455" xr:uid="{00000000-0005-0000-0000-00009F830000}"/>
    <cellStyle name="Normal 4 4 3 3 2 3 2" xfId="2452" xr:uid="{00000000-0005-0000-0000-0000A0830000}"/>
    <cellStyle name="Normal 4 4 3 3 2 3 2 2" xfId="6869" xr:uid="{00000000-0005-0000-0000-0000A1830000}"/>
    <cellStyle name="Normal 4 4 3 3 2 3 2 2 2" xfId="12902" xr:uid="{00000000-0005-0000-0000-0000A2830000}"/>
    <cellStyle name="Normal 4 4 3 3 2 3 2 2 2 2" xfId="44187" xr:uid="{00000000-0005-0000-0000-0000A3830000}"/>
    <cellStyle name="Normal 4 4 3 3 2 3 2 2 2 3" xfId="30777" xr:uid="{00000000-0005-0000-0000-0000A4830000}"/>
    <cellStyle name="Normal 4 4 3 3 2 3 2 2 3" xfId="38215" xr:uid="{00000000-0005-0000-0000-0000A5830000}"/>
    <cellStyle name="Normal 4 4 3 3 2 3 2 2 4" xfId="24805" xr:uid="{00000000-0005-0000-0000-0000A6830000}"/>
    <cellStyle name="Normal 4 4 3 3 2 3 2 3" xfId="9855" xr:uid="{00000000-0005-0000-0000-0000A7830000}"/>
    <cellStyle name="Normal 4 4 3 3 2 3 2 3 2" xfId="41201" xr:uid="{00000000-0005-0000-0000-0000A8830000}"/>
    <cellStyle name="Normal 4 4 3 3 2 3 2 3 3" xfId="27791" xr:uid="{00000000-0005-0000-0000-0000A9830000}"/>
    <cellStyle name="Normal 4 4 3 3 2 3 2 4" xfId="20389" xr:uid="{00000000-0005-0000-0000-0000AA830000}"/>
    <cellStyle name="Normal 4 4 3 3 2 3 2 5" xfId="35231" xr:uid="{00000000-0005-0000-0000-0000AB830000}"/>
    <cellStyle name="Normal 4 4 3 3 2 3 2 6" xfId="17403" xr:uid="{00000000-0005-0000-0000-0000AC830000}"/>
    <cellStyle name="Normal 4 4 3 3 2 3 3" xfId="5873" xr:uid="{00000000-0005-0000-0000-0000AD830000}"/>
    <cellStyle name="Normal 4 4 3 3 2 3 3 2" xfId="11906" xr:uid="{00000000-0005-0000-0000-0000AE830000}"/>
    <cellStyle name="Normal 4 4 3 3 2 3 3 2 2" xfId="43191" xr:uid="{00000000-0005-0000-0000-0000AF830000}"/>
    <cellStyle name="Normal 4 4 3 3 2 3 3 2 3" xfId="29781" xr:uid="{00000000-0005-0000-0000-0000B0830000}"/>
    <cellStyle name="Normal 4 4 3 3 2 3 3 3" xfId="23809" xr:uid="{00000000-0005-0000-0000-0000B1830000}"/>
    <cellStyle name="Normal 4 4 3 3 2 3 3 4" xfId="34235" xr:uid="{00000000-0005-0000-0000-0000B2830000}"/>
    <cellStyle name="Normal 4 4 3 3 2 3 3 5" xfId="16407" xr:uid="{00000000-0005-0000-0000-0000B3830000}"/>
    <cellStyle name="Normal 4 4 3 3 2 3 4" xfId="3882" xr:uid="{00000000-0005-0000-0000-0000B4830000}"/>
    <cellStyle name="Normal 4 4 3 3 2 3 4 2" xfId="36661" xr:uid="{00000000-0005-0000-0000-0000B5830000}"/>
    <cellStyle name="Normal 4 4 3 3 2 3 4 3" xfId="21819" xr:uid="{00000000-0005-0000-0000-0000B6830000}"/>
    <cellStyle name="Normal 4 4 3 3 2 3 5" xfId="8859" xr:uid="{00000000-0005-0000-0000-0000B7830000}"/>
    <cellStyle name="Normal 4 4 3 3 2 3 5 2" xfId="40205" xr:uid="{00000000-0005-0000-0000-0000B8830000}"/>
    <cellStyle name="Normal 4 4 3 3 2 3 5 3" xfId="26795" xr:uid="{00000000-0005-0000-0000-0000B9830000}"/>
    <cellStyle name="Normal 4 4 3 3 2 3 6" xfId="19393" xr:uid="{00000000-0005-0000-0000-0000BA830000}"/>
    <cellStyle name="Normal 4 4 3 3 2 3 7" xfId="32245" xr:uid="{00000000-0005-0000-0000-0000BB830000}"/>
    <cellStyle name="Normal 4 4 3 3 2 3 8" xfId="14417" xr:uid="{00000000-0005-0000-0000-0000BC830000}"/>
    <cellStyle name="Normal 4 4 3 3 2 4" xfId="1890" xr:uid="{00000000-0005-0000-0000-0000BD830000}"/>
    <cellStyle name="Normal 4 4 3 3 2 4 2" xfId="6308" xr:uid="{00000000-0005-0000-0000-0000BE830000}"/>
    <cellStyle name="Normal 4 4 3 3 2 4 2 2" xfId="12341" xr:uid="{00000000-0005-0000-0000-0000BF830000}"/>
    <cellStyle name="Normal 4 4 3 3 2 4 2 2 2" xfId="43626" xr:uid="{00000000-0005-0000-0000-0000C0830000}"/>
    <cellStyle name="Normal 4 4 3 3 2 4 2 2 3" xfId="30216" xr:uid="{00000000-0005-0000-0000-0000C1830000}"/>
    <cellStyle name="Normal 4 4 3 3 2 4 2 3" xfId="37654" xr:uid="{00000000-0005-0000-0000-0000C2830000}"/>
    <cellStyle name="Normal 4 4 3 3 2 4 2 4" xfId="24244" xr:uid="{00000000-0005-0000-0000-0000C3830000}"/>
    <cellStyle name="Normal 4 4 3 3 2 4 3" xfId="9294" xr:uid="{00000000-0005-0000-0000-0000C4830000}"/>
    <cellStyle name="Normal 4 4 3 3 2 4 3 2" xfId="40640" xr:uid="{00000000-0005-0000-0000-0000C5830000}"/>
    <cellStyle name="Normal 4 4 3 3 2 4 3 3" xfId="27230" xr:uid="{00000000-0005-0000-0000-0000C6830000}"/>
    <cellStyle name="Normal 4 4 3 3 2 4 4" xfId="19828" xr:uid="{00000000-0005-0000-0000-0000C7830000}"/>
    <cellStyle name="Normal 4 4 3 3 2 4 5" xfId="34670" xr:uid="{00000000-0005-0000-0000-0000C8830000}"/>
    <cellStyle name="Normal 4 4 3 3 2 4 6" xfId="16842" xr:uid="{00000000-0005-0000-0000-0000C9830000}"/>
    <cellStyle name="Normal 4 4 3 3 2 5" xfId="4877" xr:uid="{00000000-0005-0000-0000-0000CA830000}"/>
    <cellStyle name="Normal 4 4 3 3 2 5 2" xfId="10912" xr:uid="{00000000-0005-0000-0000-0000CB830000}"/>
    <cellStyle name="Normal 4 4 3 3 2 5 2 2" xfId="42197" xr:uid="{00000000-0005-0000-0000-0000CC830000}"/>
    <cellStyle name="Normal 4 4 3 3 2 5 2 3" xfId="28787" xr:uid="{00000000-0005-0000-0000-0000CD830000}"/>
    <cellStyle name="Normal 4 4 3 3 2 5 3" xfId="22814" xr:uid="{00000000-0005-0000-0000-0000CE830000}"/>
    <cellStyle name="Normal 4 4 3 3 2 5 4" xfId="33240" xr:uid="{00000000-0005-0000-0000-0000CF830000}"/>
    <cellStyle name="Normal 4 4 3 3 2 5 5" xfId="15412" xr:uid="{00000000-0005-0000-0000-0000D0830000}"/>
    <cellStyle name="Normal 4 4 3 3 2 6" xfId="3321" xr:uid="{00000000-0005-0000-0000-0000D1830000}"/>
    <cellStyle name="Normal 4 4 3 3 2 6 2" xfId="36100" xr:uid="{00000000-0005-0000-0000-0000D2830000}"/>
    <cellStyle name="Normal 4 4 3 3 2 6 3" xfId="21258" xr:uid="{00000000-0005-0000-0000-0000D3830000}"/>
    <cellStyle name="Normal 4 4 3 3 2 7" xfId="7864" xr:uid="{00000000-0005-0000-0000-0000D4830000}"/>
    <cellStyle name="Normal 4 4 3 3 2 7 2" xfId="39210" xr:uid="{00000000-0005-0000-0000-0000D5830000}"/>
    <cellStyle name="Normal 4 4 3 3 2 7 3" xfId="25800" xr:uid="{00000000-0005-0000-0000-0000D6830000}"/>
    <cellStyle name="Normal 4 4 3 3 2 8" xfId="18398" xr:uid="{00000000-0005-0000-0000-0000D7830000}"/>
    <cellStyle name="Normal 4 4 3 3 2 9" xfId="31684" xr:uid="{00000000-0005-0000-0000-0000D8830000}"/>
    <cellStyle name="Normal 4 4 3 3 3" xfId="518" xr:uid="{00000000-0005-0000-0000-0000D9830000}"/>
    <cellStyle name="Normal 4 4 3 3 3 10" xfId="13958" xr:uid="{00000000-0005-0000-0000-0000DA830000}"/>
    <cellStyle name="Normal 4 4 3 3 3 2" xfId="952" xr:uid="{00000000-0005-0000-0000-0000DB830000}"/>
    <cellStyle name="Normal 4 4 3 3 3 2 2" xfId="2988" xr:uid="{00000000-0005-0000-0000-0000DC830000}"/>
    <cellStyle name="Normal 4 4 3 3 3 2 2 2" xfId="7405" xr:uid="{00000000-0005-0000-0000-0000DD830000}"/>
    <cellStyle name="Normal 4 4 3 3 3 2 2 2 2" xfId="13438" xr:uid="{00000000-0005-0000-0000-0000DE830000}"/>
    <cellStyle name="Normal 4 4 3 3 3 2 2 2 2 2" xfId="44723" xr:uid="{00000000-0005-0000-0000-0000DF830000}"/>
    <cellStyle name="Normal 4 4 3 3 3 2 2 2 2 3" xfId="31313" xr:uid="{00000000-0005-0000-0000-0000E0830000}"/>
    <cellStyle name="Normal 4 4 3 3 3 2 2 2 3" xfId="38751" xr:uid="{00000000-0005-0000-0000-0000E1830000}"/>
    <cellStyle name="Normal 4 4 3 3 3 2 2 2 4" xfId="25341" xr:uid="{00000000-0005-0000-0000-0000E2830000}"/>
    <cellStyle name="Normal 4 4 3 3 3 2 2 3" xfId="10391" xr:uid="{00000000-0005-0000-0000-0000E3830000}"/>
    <cellStyle name="Normal 4 4 3 3 3 2 2 3 2" xfId="41737" xr:uid="{00000000-0005-0000-0000-0000E4830000}"/>
    <cellStyle name="Normal 4 4 3 3 3 2 2 3 3" xfId="28327" xr:uid="{00000000-0005-0000-0000-0000E5830000}"/>
    <cellStyle name="Normal 4 4 3 3 3 2 2 4" xfId="20925" xr:uid="{00000000-0005-0000-0000-0000E6830000}"/>
    <cellStyle name="Normal 4 4 3 3 3 2 2 5" xfId="35767" xr:uid="{00000000-0005-0000-0000-0000E7830000}"/>
    <cellStyle name="Normal 4 4 3 3 3 2 2 6" xfId="17939" xr:uid="{00000000-0005-0000-0000-0000E8830000}"/>
    <cellStyle name="Normal 4 4 3 3 3 2 3" xfId="5413" xr:uid="{00000000-0005-0000-0000-0000E9830000}"/>
    <cellStyle name="Normal 4 4 3 3 3 2 3 2" xfId="11447" xr:uid="{00000000-0005-0000-0000-0000EA830000}"/>
    <cellStyle name="Normal 4 4 3 3 3 2 3 2 2" xfId="42732" xr:uid="{00000000-0005-0000-0000-0000EB830000}"/>
    <cellStyle name="Normal 4 4 3 3 3 2 3 2 3" xfId="29322" xr:uid="{00000000-0005-0000-0000-0000EC830000}"/>
    <cellStyle name="Normal 4 4 3 3 3 2 3 3" xfId="23350" xr:uid="{00000000-0005-0000-0000-0000ED830000}"/>
    <cellStyle name="Normal 4 4 3 3 3 2 3 4" xfId="33776" xr:uid="{00000000-0005-0000-0000-0000EE830000}"/>
    <cellStyle name="Normal 4 4 3 3 3 2 3 5" xfId="15948" xr:uid="{00000000-0005-0000-0000-0000EF830000}"/>
    <cellStyle name="Normal 4 4 3 3 3 2 4" xfId="4418" xr:uid="{00000000-0005-0000-0000-0000F0830000}"/>
    <cellStyle name="Normal 4 4 3 3 3 2 4 2" xfId="37197" xr:uid="{00000000-0005-0000-0000-0000F1830000}"/>
    <cellStyle name="Normal 4 4 3 3 3 2 4 3" xfId="22355" xr:uid="{00000000-0005-0000-0000-0000F2830000}"/>
    <cellStyle name="Normal 4 4 3 3 3 2 5" xfId="8400" xr:uid="{00000000-0005-0000-0000-0000F3830000}"/>
    <cellStyle name="Normal 4 4 3 3 3 2 5 2" xfId="39746" xr:uid="{00000000-0005-0000-0000-0000F4830000}"/>
    <cellStyle name="Normal 4 4 3 3 3 2 5 3" xfId="26336" xr:uid="{00000000-0005-0000-0000-0000F5830000}"/>
    <cellStyle name="Normal 4 4 3 3 3 2 6" xfId="18934" xr:uid="{00000000-0005-0000-0000-0000F6830000}"/>
    <cellStyle name="Normal 4 4 3 3 3 2 7" xfId="32781" xr:uid="{00000000-0005-0000-0000-0000F7830000}"/>
    <cellStyle name="Normal 4 4 3 3 3 2 8" xfId="14953" xr:uid="{00000000-0005-0000-0000-0000F8830000}"/>
    <cellStyle name="Normal 4 4 3 3 3 3" xfId="1557" xr:uid="{00000000-0005-0000-0000-0000F9830000}"/>
    <cellStyle name="Normal 4 4 3 3 3 3 2" xfId="2554" xr:uid="{00000000-0005-0000-0000-0000FA830000}"/>
    <cellStyle name="Normal 4 4 3 3 3 3 2 2" xfId="6971" xr:uid="{00000000-0005-0000-0000-0000FB830000}"/>
    <cellStyle name="Normal 4 4 3 3 3 3 2 2 2" xfId="13004" xr:uid="{00000000-0005-0000-0000-0000FC830000}"/>
    <cellStyle name="Normal 4 4 3 3 3 3 2 2 2 2" xfId="44289" xr:uid="{00000000-0005-0000-0000-0000FD830000}"/>
    <cellStyle name="Normal 4 4 3 3 3 3 2 2 2 3" xfId="30879" xr:uid="{00000000-0005-0000-0000-0000FE830000}"/>
    <cellStyle name="Normal 4 4 3 3 3 3 2 2 3" xfId="38317" xr:uid="{00000000-0005-0000-0000-0000FF830000}"/>
    <cellStyle name="Normal 4 4 3 3 3 3 2 2 4" xfId="24907" xr:uid="{00000000-0005-0000-0000-000000840000}"/>
    <cellStyle name="Normal 4 4 3 3 3 3 2 3" xfId="9957" xr:uid="{00000000-0005-0000-0000-000001840000}"/>
    <cellStyle name="Normal 4 4 3 3 3 3 2 3 2" xfId="41303" xr:uid="{00000000-0005-0000-0000-000002840000}"/>
    <cellStyle name="Normal 4 4 3 3 3 3 2 3 3" xfId="27893" xr:uid="{00000000-0005-0000-0000-000003840000}"/>
    <cellStyle name="Normal 4 4 3 3 3 3 2 4" xfId="20491" xr:uid="{00000000-0005-0000-0000-000004840000}"/>
    <cellStyle name="Normal 4 4 3 3 3 3 2 5" xfId="35333" xr:uid="{00000000-0005-0000-0000-000005840000}"/>
    <cellStyle name="Normal 4 4 3 3 3 3 2 6" xfId="17505" xr:uid="{00000000-0005-0000-0000-000006840000}"/>
    <cellStyle name="Normal 4 4 3 3 3 3 3" xfId="5975" xr:uid="{00000000-0005-0000-0000-000007840000}"/>
    <cellStyle name="Normal 4 4 3 3 3 3 3 2" xfId="12008" xr:uid="{00000000-0005-0000-0000-000008840000}"/>
    <cellStyle name="Normal 4 4 3 3 3 3 3 2 2" xfId="43293" xr:uid="{00000000-0005-0000-0000-000009840000}"/>
    <cellStyle name="Normal 4 4 3 3 3 3 3 2 3" xfId="29883" xr:uid="{00000000-0005-0000-0000-00000A840000}"/>
    <cellStyle name="Normal 4 4 3 3 3 3 3 3" xfId="23911" xr:uid="{00000000-0005-0000-0000-00000B840000}"/>
    <cellStyle name="Normal 4 4 3 3 3 3 3 4" xfId="34337" xr:uid="{00000000-0005-0000-0000-00000C840000}"/>
    <cellStyle name="Normal 4 4 3 3 3 3 3 5" xfId="16509" xr:uid="{00000000-0005-0000-0000-00000D840000}"/>
    <cellStyle name="Normal 4 4 3 3 3 3 4" xfId="3984" xr:uid="{00000000-0005-0000-0000-00000E840000}"/>
    <cellStyle name="Normal 4 4 3 3 3 3 4 2" xfId="36763" xr:uid="{00000000-0005-0000-0000-00000F840000}"/>
    <cellStyle name="Normal 4 4 3 3 3 3 4 3" xfId="21921" xr:uid="{00000000-0005-0000-0000-000010840000}"/>
    <cellStyle name="Normal 4 4 3 3 3 3 5" xfId="8961" xr:uid="{00000000-0005-0000-0000-000011840000}"/>
    <cellStyle name="Normal 4 4 3 3 3 3 5 2" xfId="40307" xr:uid="{00000000-0005-0000-0000-000012840000}"/>
    <cellStyle name="Normal 4 4 3 3 3 3 5 3" xfId="26897" xr:uid="{00000000-0005-0000-0000-000013840000}"/>
    <cellStyle name="Normal 4 4 3 3 3 3 6" xfId="19495" xr:uid="{00000000-0005-0000-0000-000014840000}"/>
    <cellStyle name="Normal 4 4 3 3 3 3 7" xfId="32347" xr:uid="{00000000-0005-0000-0000-000015840000}"/>
    <cellStyle name="Normal 4 4 3 3 3 3 8" xfId="14519" xr:uid="{00000000-0005-0000-0000-000016840000}"/>
    <cellStyle name="Normal 4 4 3 3 3 4" xfId="1992" xr:uid="{00000000-0005-0000-0000-000017840000}"/>
    <cellStyle name="Normal 4 4 3 3 3 4 2" xfId="6410" xr:uid="{00000000-0005-0000-0000-000018840000}"/>
    <cellStyle name="Normal 4 4 3 3 3 4 2 2" xfId="12443" xr:uid="{00000000-0005-0000-0000-000019840000}"/>
    <cellStyle name="Normal 4 4 3 3 3 4 2 2 2" xfId="43728" xr:uid="{00000000-0005-0000-0000-00001A840000}"/>
    <cellStyle name="Normal 4 4 3 3 3 4 2 2 3" xfId="30318" xr:uid="{00000000-0005-0000-0000-00001B840000}"/>
    <cellStyle name="Normal 4 4 3 3 3 4 2 3" xfId="37756" xr:uid="{00000000-0005-0000-0000-00001C840000}"/>
    <cellStyle name="Normal 4 4 3 3 3 4 2 4" xfId="24346" xr:uid="{00000000-0005-0000-0000-00001D840000}"/>
    <cellStyle name="Normal 4 4 3 3 3 4 3" xfId="9396" xr:uid="{00000000-0005-0000-0000-00001E840000}"/>
    <cellStyle name="Normal 4 4 3 3 3 4 3 2" xfId="40742" xr:uid="{00000000-0005-0000-0000-00001F840000}"/>
    <cellStyle name="Normal 4 4 3 3 3 4 3 3" xfId="27332" xr:uid="{00000000-0005-0000-0000-000020840000}"/>
    <cellStyle name="Normal 4 4 3 3 3 4 4" xfId="19930" xr:uid="{00000000-0005-0000-0000-000021840000}"/>
    <cellStyle name="Normal 4 4 3 3 3 4 5" xfId="34772" xr:uid="{00000000-0005-0000-0000-000022840000}"/>
    <cellStyle name="Normal 4 4 3 3 3 4 6" xfId="16944" xr:uid="{00000000-0005-0000-0000-000023840000}"/>
    <cellStyle name="Normal 4 4 3 3 3 5" xfId="4979" xr:uid="{00000000-0005-0000-0000-000024840000}"/>
    <cellStyle name="Normal 4 4 3 3 3 5 2" xfId="11014" xr:uid="{00000000-0005-0000-0000-000025840000}"/>
    <cellStyle name="Normal 4 4 3 3 3 5 2 2" xfId="42299" xr:uid="{00000000-0005-0000-0000-000026840000}"/>
    <cellStyle name="Normal 4 4 3 3 3 5 2 3" xfId="28889" xr:uid="{00000000-0005-0000-0000-000027840000}"/>
    <cellStyle name="Normal 4 4 3 3 3 5 3" xfId="22916" xr:uid="{00000000-0005-0000-0000-000028840000}"/>
    <cellStyle name="Normal 4 4 3 3 3 5 4" xfId="33342" xr:uid="{00000000-0005-0000-0000-000029840000}"/>
    <cellStyle name="Normal 4 4 3 3 3 5 5" xfId="15514" xr:uid="{00000000-0005-0000-0000-00002A840000}"/>
    <cellStyle name="Normal 4 4 3 3 3 6" xfId="3423" xr:uid="{00000000-0005-0000-0000-00002B840000}"/>
    <cellStyle name="Normal 4 4 3 3 3 6 2" xfId="36202" xr:uid="{00000000-0005-0000-0000-00002C840000}"/>
    <cellStyle name="Normal 4 4 3 3 3 6 3" xfId="21360" xr:uid="{00000000-0005-0000-0000-00002D840000}"/>
    <cellStyle name="Normal 4 4 3 3 3 7" xfId="7966" xr:uid="{00000000-0005-0000-0000-00002E840000}"/>
    <cellStyle name="Normal 4 4 3 3 3 7 2" xfId="39312" xr:uid="{00000000-0005-0000-0000-00002F840000}"/>
    <cellStyle name="Normal 4 4 3 3 3 7 3" xfId="25902" xr:uid="{00000000-0005-0000-0000-000030840000}"/>
    <cellStyle name="Normal 4 4 3 3 3 8" xfId="18500" xr:uid="{00000000-0005-0000-0000-000031840000}"/>
    <cellStyle name="Normal 4 4 3 3 3 9" xfId="31786" xr:uid="{00000000-0005-0000-0000-000032840000}"/>
    <cellStyle name="Normal 4 4 3 3 4" xfId="644" xr:uid="{00000000-0005-0000-0000-000033840000}"/>
    <cellStyle name="Normal 4 4 3 3 4 10" xfId="14084" xr:uid="{00000000-0005-0000-0000-000034840000}"/>
    <cellStyle name="Normal 4 4 3 3 4 2" xfId="1078" xr:uid="{00000000-0005-0000-0000-000035840000}"/>
    <cellStyle name="Normal 4 4 3 3 4 2 2" xfId="3114" xr:uid="{00000000-0005-0000-0000-000036840000}"/>
    <cellStyle name="Normal 4 4 3 3 4 2 2 2" xfId="7531" xr:uid="{00000000-0005-0000-0000-000037840000}"/>
    <cellStyle name="Normal 4 4 3 3 4 2 2 2 2" xfId="13564" xr:uid="{00000000-0005-0000-0000-000038840000}"/>
    <cellStyle name="Normal 4 4 3 3 4 2 2 2 2 2" xfId="44849" xr:uid="{00000000-0005-0000-0000-000039840000}"/>
    <cellStyle name="Normal 4 4 3 3 4 2 2 2 2 3" xfId="31439" xr:uid="{00000000-0005-0000-0000-00003A840000}"/>
    <cellStyle name="Normal 4 4 3 3 4 2 2 2 3" xfId="38877" xr:uid="{00000000-0005-0000-0000-00003B840000}"/>
    <cellStyle name="Normal 4 4 3 3 4 2 2 2 4" xfId="25467" xr:uid="{00000000-0005-0000-0000-00003C840000}"/>
    <cellStyle name="Normal 4 4 3 3 4 2 2 3" xfId="10517" xr:uid="{00000000-0005-0000-0000-00003D840000}"/>
    <cellStyle name="Normal 4 4 3 3 4 2 2 3 2" xfId="41863" xr:uid="{00000000-0005-0000-0000-00003E840000}"/>
    <cellStyle name="Normal 4 4 3 3 4 2 2 3 3" xfId="28453" xr:uid="{00000000-0005-0000-0000-00003F840000}"/>
    <cellStyle name="Normal 4 4 3 3 4 2 2 4" xfId="21051" xr:uid="{00000000-0005-0000-0000-000040840000}"/>
    <cellStyle name="Normal 4 4 3 3 4 2 2 5" xfId="35893" xr:uid="{00000000-0005-0000-0000-000041840000}"/>
    <cellStyle name="Normal 4 4 3 3 4 2 2 6" xfId="18065" xr:uid="{00000000-0005-0000-0000-000042840000}"/>
    <cellStyle name="Normal 4 4 3 3 4 2 3" xfId="5539" xr:uid="{00000000-0005-0000-0000-000043840000}"/>
    <cellStyle name="Normal 4 4 3 3 4 2 3 2" xfId="11573" xr:uid="{00000000-0005-0000-0000-000044840000}"/>
    <cellStyle name="Normal 4 4 3 3 4 2 3 2 2" xfId="42858" xr:uid="{00000000-0005-0000-0000-000045840000}"/>
    <cellStyle name="Normal 4 4 3 3 4 2 3 2 3" xfId="29448" xr:uid="{00000000-0005-0000-0000-000046840000}"/>
    <cellStyle name="Normal 4 4 3 3 4 2 3 3" xfId="23476" xr:uid="{00000000-0005-0000-0000-000047840000}"/>
    <cellStyle name="Normal 4 4 3 3 4 2 3 4" xfId="33902" xr:uid="{00000000-0005-0000-0000-000048840000}"/>
    <cellStyle name="Normal 4 4 3 3 4 2 3 5" xfId="16074" xr:uid="{00000000-0005-0000-0000-000049840000}"/>
    <cellStyle name="Normal 4 4 3 3 4 2 4" xfId="4544" xr:uid="{00000000-0005-0000-0000-00004A840000}"/>
    <cellStyle name="Normal 4 4 3 3 4 2 4 2" xfId="37323" xr:uid="{00000000-0005-0000-0000-00004B840000}"/>
    <cellStyle name="Normal 4 4 3 3 4 2 4 3" xfId="22481" xr:uid="{00000000-0005-0000-0000-00004C840000}"/>
    <cellStyle name="Normal 4 4 3 3 4 2 5" xfId="8526" xr:uid="{00000000-0005-0000-0000-00004D840000}"/>
    <cellStyle name="Normal 4 4 3 3 4 2 5 2" xfId="39872" xr:uid="{00000000-0005-0000-0000-00004E840000}"/>
    <cellStyle name="Normal 4 4 3 3 4 2 5 3" xfId="26462" xr:uid="{00000000-0005-0000-0000-00004F840000}"/>
    <cellStyle name="Normal 4 4 3 3 4 2 6" xfId="19060" xr:uid="{00000000-0005-0000-0000-000050840000}"/>
    <cellStyle name="Normal 4 4 3 3 4 2 7" xfId="32907" xr:uid="{00000000-0005-0000-0000-000051840000}"/>
    <cellStyle name="Normal 4 4 3 3 4 2 8" xfId="15079" xr:uid="{00000000-0005-0000-0000-000052840000}"/>
    <cellStyle name="Normal 4 4 3 3 4 3" xfId="1683" xr:uid="{00000000-0005-0000-0000-000053840000}"/>
    <cellStyle name="Normal 4 4 3 3 4 3 2" xfId="2680" xr:uid="{00000000-0005-0000-0000-000054840000}"/>
    <cellStyle name="Normal 4 4 3 3 4 3 2 2" xfId="7097" xr:uid="{00000000-0005-0000-0000-000055840000}"/>
    <cellStyle name="Normal 4 4 3 3 4 3 2 2 2" xfId="13130" xr:uid="{00000000-0005-0000-0000-000056840000}"/>
    <cellStyle name="Normal 4 4 3 3 4 3 2 2 2 2" xfId="44415" xr:uid="{00000000-0005-0000-0000-000057840000}"/>
    <cellStyle name="Normal 4 4 3 3 4 3 2 2 2 3" xfId="31005" xr:uid="{00000000-0005-0000-0000-000058840000}"/>
    <cellStyle name="Normal 4 4 3 3 4 3 2 2 3" xfId="38443" xr:uid="{00000000-0005-0000-0000-000059840000}"/>
    <cellStyle name="Normal 4 4 3 3 4 3 2 2 4" xfId="25033" xr:uid="{00000000-0005-0000-0000-00005A840000}"/>
    <cellStyle name="Normal 4 4 3 3 4 3 2 3" xfId="10083" xr:uid="{00000000-0005-0000-0000-00005B840000}"/>
    <cellStyle name="Normal 4 4 3 3 4 3 2 3 2" xfId="41429" xr:uid="{00000000-0005-0000-0000-00005C840000}"/>
    <cellStyle name="Normal 4 4 3 3 4 3 2 3 3" xfId="28019" xr:uid="{00000000-0005-0000-0000-00005D840000}"/>
    <cellStyle name="Normal 4 4 3 3 4 3 2 4" xfId="20617" xr:uid="{00000000-0005-0000-0000-00005E840000}"/>
    <cellStyle name="Normal 4 4 3 3 4 3 2 5" xfId="35459" xr:uid="{00000000-0005-0000-0000-00005F840000}"/>
    <cellStyle name="Normal 4 4 3 3 4 3 2 6" xfId="17631" xr:uid="{00000000-0005-0000-0000-000060840000}"/>
    <cellStyle name="Normal 4 4 3 3 4 3 3" xfId="6101" xr:uid="{00000000-0005-0000-0000-000061840000}"/>
    <cellStyle name="Normal 4 4 3 3 4 3 3 2" xfId="12134" xr:uid="{00000000-0005-0000-0000-000062840000}"/>
    <cellStyle name="Normal 4 4 3 3 4 3 3 2 2" xfId="43419" xr:uid="{00000000-0005-0000-0000-000063840000}"/>
    <cellStyle name="Normal 4 4 3 3 4 3 3 2 3" xfId="30009" xr:uid="{00000000-0005-0000-0000-000064840000}"/>
    <cellStyle name="Normal 4 4 3 3 4 3 3 3" xfId="24037" xr:uid="{00000000-0005-0000-0000-000065840000}"/>
    <cellStyle name="Normal 4 4 3 3 4 3 3 4" xfId="34463" xr:uid="{00000000-0005-0000-0000-000066840000}"/>
    <cellStyle name="Normal 4 4 3 3 4 3 3 5" xfId="16635" xr:uid="{00000000-0005-0000-0000-000067840000}"/>
    <cellStyle name="Normal 4 4 3 3 4 3 4" xfId="4110" xr:uid="{00000000-0005-0000-0000-000068840000}"/>
    <cellStyle name="Normal 4 4 3 3 4 3 4 2" xfId="36889" xr:uid="{00000000-0005-0000-0000-000069840000}"/>
    <cellStyle name="Normal 4 4 3 3 4 3 4 3" xfId="22047" xr:uid="{00000000-0005-0000-0000-00006A840000}"/>
    <cellStyle name="Normal 4 4 3 3 4 3 5" xfId="9087" xr:uid="{00000000-0005-0000-0000-00006B840000}"/>
    <cellStyle name="Normal 4 4 3 3 4 3 5 2" xfId="40433" xr:uid="{00000000-0005-0000-0000-00006C840000}"/>
    <cellStyle name="Normal 4 4 3 3 4 3 5 3" xfId="27023" xr:uid="{00000000-0005-0000-0000-00006D840000}"/>
    <cellStyle name="Normal 4 4 3 3 4 3 6" xfId="19621" xr:uid="{00000000-0005-0000-0000-00006E840000}"/>
    <cellStyle name="Normal 4 4 3 3 4 3 7" xfId="32473" xr:uid="{00000000-0005-0000-0000-00006F840000}"/>
    <cellStyle name="Normal 4 4 3 3 4 3 8" xfId="14645" xr:uid="{00000000-0005-0000-0000-000070840000}"/>
    <cellStyle name="Normal 4 4 3 3 4 4" xfId="2118" xr:uid="{00000000-0005-0000-0000-000071840000}"/>
    <cellStyle name="Normal 4 4 3 3 4 4 2" xfId="6536" xr:uid="{00000000-0005-0000-0000-000072840000}"/>
    <cellStyle name="Normal 4 4 3 3 4 4 2 2" xfId="12569" xr:uid="{00000000-0005-0000-0000-000073840000}"/>
    <cellStyle name="Normal 4 4 3 3 4 4 2 2 2" xfId="43854" xr:uid="{00000000-0005-0000-0000-000074840000}"/>
    <cellStyle name="Normal 4 4 3 3 4 4 2 2 3" xfId="30444" xr:uid="{00000000-0005-0000-0000-000075840000}"/>
    <cellStyle name="Normal 4 4 3 3 4 4 2 3" xfId="37882" xr:uid="{00000000-0005-0000-0000-000076840000}"/>
    <cellStyle name="Normal 4 4 3 3 4 4 2 4" xfId="24472" xr:uid="{00000000-0005-0000-0000-000077840000}"/>
    <cellStyle name="Normal 4 4 3 3 4 4 3" xfId="9522" xr:uid="{00000000-0005-0000-0000-000078840000}"/>
    <cellStyle name="Normal 4 4 3 3 4 4 3 2" xfId="40868" xr:uid="{00000000-0005-0000-0000-000079840000}"/>
    <cellStyle name="Normal 4 4 3 3 4 4 3 3" xfId="27458" xr:uid="{00000000-0005-0000-0000-00007A840000}"/>
    <cellStyle name="Normal 4 4 3 3 4 4 4" xfId="20056" xr:uid="{00000000-0005-0000-0000-00007B840000}"/>
    <cellStyle name="Normal 4 4 3 3 4 4 5" xfId="34898" xr:uid="{00000000-0005-0000-0000-00007C840000}"/>
    <cellStyle name="Normal 4 4 3 3 4 4 6" xfId="17070" xr:uid="{00000000-0005-0000-0000-00007D840000}"/>
    <cellStyle name="Normal 4 4 3 3 4 5" xfId="5105" xr:uid="{00000000-0005-0000-0000-00007E840000}"/>
    <cellStyle name="Normal 4 4 3 3 4 5 2" xfId="11140" xr:uid="{00000000-0005-0000-0000-00007F840000}"/>
    <cellStyle name="Normal 4 4 3 3 4 5 2 2" xfId="42425" xr:uid="{00000000-0005-0000-0000-000080840000}"/>
    <cellStyle name="Normal 4 4 3 3 4 5 2 3" xfId="29015" xr:uid="{00000000-0005-0000-0000-000081840000}"/>
    <cellStyle name="Normal 4 4 3 3 4 5 3" xfId="23042" xr:uid="{00000000-0005-0000-0000-000082840000}"/>
    <cellStyle name="Normal 4 4 3 3 4 5 4" xfId="33468" xr:uid="{00000000-0005-0000-0000-000083840000}"/>
    <cellStyle name="Normal 4 4 3 3 4 5 5" xfId="15640" xr:uid="{00000000-0005-0000-0000-000084840000}"/>
    <cellStyle name="Normal 4 4 3 3 4 6" xfId="3549" xr:uid="{00000000-0005-0000-0000-000085840000}"/>
    <cellStyle name="Normal 4 4 3 3 4 6 2" xfId="36328" xr:uid="{00000000-0005-0000-0000-000086840000}"/>
    <cellStyle name="Normal 4 4 3 3 4 6 3" xfId="21486" xr:uid="{00000000-0005-0000-0000-000087840000}"/>
    <cellStyle name="Normal 4 4 3 3 4 7" xfId="8092" xr:uid="{00000000-0005-0000-0000-000088840000}"/>
    <cellStyle name="Normal 4 4 3 3 4 7 2" xfId="39438" xr:uid="{00000000-0005-0000-0000-000089840000}"/>
    <cellStyle name="Normal 4 4 3 3 4 7 3" xfId="26028" xr:uid="{00000000-0005-0000-0000-00008A840000}"/>
    <cellStyle name="Normal 4 4 3 3 4 8" xfId="18626" xr:uid="{00000000-0005-0000-0000-00008B840000}"/>
    <cellStyle name="Normal 4 4 3 3 4 9" xfId="31912" xr:uid="{00000000-0005-0000-0000-00008C840000}"/>
    <cellStyle name="Normal 4 4 3 3 5" xfId="296" xr:uid="{00000000-0005-0000-0000-00008D840000}"/>
    <cellStyle name="Normal 4 4 3 3 5 2" xfId="1351" xr:uid="{00000000-0005-0000-0000-00008E840000}"/>
    <cellStyle name="Normal 4 4 3 3 5 2 2" xfId="5769" xr:uid="{00000000-0005-0000-0000-00008F840000}"/>
    <cellStyle name="Normal 4 4 3 3 5 2 2 2" xfId="11802" xr:uid="{00000000-0005-0000-0000-000090840000}"/>
    <cellStyle name="Normal 4 4 3 3 5 2 2 2 2" xfId="43087" xr:uid="{00000000-0005-0000-0000-000091840000}"/>
    <cellStyle name="Normal 4 4 3 3 5 2 2 2 3" xfId="29677" xr:uid="{00000000-0005-0000-0000-000092840000}"/>
    <cellStyle name="Normal 4 4 3 3 5 2 2 3" xfId="37426" xr:uid="{00000000-0005-0000-0000-000093840000}"/>
    <cellStyle name="Normal 4 4 3 3 5 2 2 4" xfId="23705" xr:uid="{00000000-0005-0000-0000-000094840000}"/>
    <cellStyle name="Normal 4 4 3 3 5 2 3" xfId="8755" xr:uid="{00000000-0005-0000-0000-000095840000}"/>
    <cellStyle name="Normal 4 4 3 3 5 2 3 2" xfId="40101" xr:uid="{00000000-0005-0000-0000-000096840000}"/>
    <cellStyle name="Normal 4 4 3 3 5 2 3 3" xfId="26691" xr:uid="{00000000-0005-0000-0000-000097840000}"/>
    <cellStyle name="Normal 4 4 3 3 5 2 4" xfId="19289" xr:uid="{00000000-0005-0000-0000-000098840000}"/>
    <cellStyle name="Normal 4 4 3 3 5 2 5" xfId="34131" xr:uid="{00000000-0005-0000-0000-000099840000}"/>
    <cellStyle name="Normal 4 4 3 3 5 2 6" xfId="16303" xr:uid="{00000000-0005-0000-0000-00009A840000}"/>
    <cellStyle name="Normal 4 4 3 3 5 3" xfId="2348" xr:uid="{00000000-0005-0000-0000-00009B840000}"/>
    <cellStyle name="Normal 4 4 3 3 5 3 2" xfId="6765" xr:uid="{00000000-0005-0000-0000-00009C840000}"/>
    <cellStyle name="Normal 4 4 3 3 5 3 2 2" xfId="12798" xr:uid="{00000000-0005-0000-0000-00009D840000}"/>
    <cellStyle name="Normal 4 4 3 3 5 3 2 2 2" xfId="44083" xr:uid="{00000000-0005-0000-0000-00009E840000}"/>
    <cellStyle name="Normal 4 4 3 3 5 3 2 2 3" xfId="30673" xr:uid="{00000000-0005-0000-0000-00009F840000}"/>
    <cellStyle name="Normal 4 4 3 3 5 3 2 3" xfId="38111" xr:uid="{00000000-0005-0000-0000-0000A0840000}"/>
    <cellStyle name="Normal 4 4 3 3 5 3 2 4" xfId="24701" xr:uid="{00000000-0005-0000-0000-0000A1840000}"/>
    <cellStyle name="Normal 4 4 3 3 5 3 3" xfId="9751" xr:uid="{00000000-0005-0000-0000-0000A2840000}"/>
    <cellStyle name="Normal 4 4 3 3 5 3 3 2" xfId="41097" xr:uid="{00000000-0005-0000-0000-0000A3840000}"/>
    <cellStyle name="Normal 4 4 3 3 5 3 3 3" xfId="27687" xr:uid="{00000000-0005-0000-0000-0000A4840000}"/>
    <cellStyle name="Normal 4 4 3 3 5 3 4" xfId="20285" xr:uid="{00000000-0005-0000-0000-0000A5840000}"/>
    <cellStyle name="Normal 4 4 3 3 5 3 5" xfId="35127" xr:uid="{00000000-0005-0000-0000-0000A6840000}"/>
    <cellStyle name="Normal 4 4 3 3 5 3 6" xfId="17299" xr:uid="{00000000-0005-0000-0000-0000A7840000}"/>
    <cellStyle name="Normal 4 4 3 3 5 4" xfId="4773" xr:uid="{00000000-0005-0000-0000-0000A8840000}"/>
    <cellStyle name="Normal 4 4 3 3 5 4 2" xfId="10807" xr:uid="{00000000-0005-0000-0000-0000A9840000}"/>
    <cellStyle name="Normal 4 4 3 3 5 4 2 2" xfId="42094" xr:uid="{00000000-0005-0000-0000-0000AA840000}"/>
    <cellStyle name="Normal 4 4 3 3 5 4 2 3" xfId="28684" xr:uid="{00000000-0005-0000-0000-0000AB840000}"/>
    <cellStyle name="Normal 4 4 3 3 5 4 3" xfId="22710" xr:uid="{00000000-0005-0000-0000-0000AC840000}"/>
    <cellStyle name="Normal 4 4 3 3 5 4 4" xfId="33136" xr:uid="{00000000-0005-0000-0000-0000AD840000}"/>
    <cellStyle name="Normal 4 4 3 3 5 4 5" xfId="15308" xr:uid="{00000000-0005-0000-0000-0000AE840000}"/>
    <cellStyle name="Normal 4 4 3 3 5 5" xfId="3778" xr:uid="{00000000-0005-0000-0000-0000AF840000}"/>
    <cellStyle name="Normal 4 4 3 3 5 5 2" xfId="36557" xr:uid="{00000000-0005-0000-0000-0000B0840000}"/>
    <cellStyle name="Normal 4 4 3 3 5 5 3" xfId="21715" xr:uid="{00000000-0005-0000-0000-0000B1840000}"/>
    <cellStyle name="Normal 4 4 3 3 5 6" xfId="7760" xr:uid="{00000000-0005-0000-0000-0000B2840000}"/>
    <cellStyle name="Normal 4 4 3 3 5 6 2" xfId="39106" xr:uid="{00000000-0005-0000-0000-0000B3840000}"/>
    <cellStyle name="Normal 4 4 3 3 5 6 3" xfId="25696" xr:uid="{00000000-0005-0000-0000-0000B4840000}"/>
    <cellStyle name="Normal 4 4 3 3 5 7" xfId="18294" xr:uid="{00000000-0005-0000-0000-0000B5840000}"/>
    <cellStyle name="Normal 4 4 3 3 5 8" xfId="32141" xr:uid="{00000000-0005-0000-0000-0000B6840000}"/>
    <cellStyle name="Normal 4 4 3 3 5 9" xfId="14313" xr:uid="{00000000-0005-0000-0000-0000B7840000}"/>
    <cellStyle name="Normal 4 4 3 3 6" xfId="746" xr:uid="{00000000-0005-0000-0000-0000B8840000}"/>
    <cellStyle name="Normal 4 4 3 3 6 2" xfId="2782" xr:uid="{00000000-0005-0000-0000-0000B9840000}"/>
    <cellStyle name="Normal 4 4 3 3 6 2 2" xfId="7199" xr:uid="{00000000-0005-0000-0000-0000BA840000}"/>
    <cellStyle name="Normal 4 4 3 3 6 2 2 2" xfId="13232" xr:uid="{00000000-0005-0000-0000-0000BB840000}"/>
    <cellStyle name="Normal 4 4 3 3 6 2 2 2 2" xfId="44517" xr:uid="{00000000-0005-0000-0000-0000BC840000}"/>
    <cellStyle name="Normal 4 4 3 3 6 2 2 2 3" xfId="31107" xr:uid="{00000000-0005-0000-0000-0000BD840000}"/>
    <cellStyle name="Normal 4 4 3 3 6 2 2 3" xfId="38545" xr:uid="{00000000-0005-0000-0000-0000BE840000}"/>
    <cellStyle name="Normal 4 4 3 3 6 2 2 4" xfId="25135" xr:uid="{00000000-0005-0000-0000-0000BF840000}"/>
    <cellStyle name="Normal 4 4 3 3 6 2 3" xfId="10185" xr:uid="{00000000-0005-0000-0000-0000C0840000}"/>
    <cellStyle name="Normal 4 4 3 3 6 2 3 2" xfId="41531" xr:uid="{00000000-0005-0000-0000-0000C1840000}"/>
    <cellStyle name="Normal 4 4 3 3 6 2 3 3" xfId="28121" xr:uid="{00000000-0005-0000-0000-0000C2840000}"/>
    <cellStyle name="Normal 4 4 3 3 6 2 4" xfId="20719" xr:uid="{00000000-0005-0000-0000-0000C3840000}"/>
    <cellStyle name="Normal 4 4 3 3 6 2 5" xfId="35561" xr:uid="{00000000-0005-0000-0000-0000C4840000}"/>
    <cellStyle name="Normal 4 4 3 3 6 2 6" xfId="17733" xr:uid="{00000000-0005-0000-0000-0000C5840000}"/>
    <cellStyle name="Normal 4 4 3 3 6 3" xfId="5207" xr:uid="{00000000-0005-0000-0000-0000C6840000}"/>
    <cellStyle name="Normal 4 4 3 3 6 3 2" xfId="11242" xr:uid="{00000000-0005-0000-0000-0000C7840000}"/>
    <cellStyle name="Normal 4 4 3 3 6 3 2 2" xfId="42527" xr:uid="{00000000-0005-0000-0000-0000C8840000}"/>
    <cellStyle name="Normal 4 4 3 3 6 3 2 3" xfId="29117" xr:uid="{00000000-0005-0000-0000-0000C9840000}"/>
    <cellStyle name="Normal 4 4 3 3 6 3 3" xfId="23144" xr:uid="{00000000-0005-0000-0000-0000CA840000}"/>
    <cellStyle name="Normal 4 4 3 3 6 3 4" xfId="33570" xr:uid="{00000000-0005-0000-0000-0000CB840000}"/>
    <cellStyle name="Normal 4 4 3 3 6 3 5" xfId="15742" xr:uid="{00000000-0005-0000-0000-0000CC840000}"/>
    <cellStyle name="Normal 4 4 3 3 6 4" xfId="4212" xr:uid="{00000000-0005-0000-0000-0000CD840000}"/>
    <cellStyle name="Normal 4 4 3 3 6 4 2" xfId="36991" xr:uid="{00000000-0005-0000-0000-0000CE840000}"/>
    <cellStyle name="Normal 4 4 3 3 6 4 3" xfId="22149" xr:uid="{00000000-0005-0000-0000-0000CF840000}"/>
    <cellStyle name="Normal 4 4 3 3 6 5" xfId="8194" xr:uid="{00000000-0005-0000-0000-0000D0840000}"/>
    <cellStyle name="Normal 4 4 3 3 6 5 2" xfId="39540" xr:uid="{00000000-0005-0000-0000-0000D1840000}"/>
    <cellStyle name="Normal 4 4 3 3 6 5 3" xfId="26130" xr:uid="{00000000-0005-0000-0000-0000D2840000}"/>
    <cellStyle name="Normal 4 4 3 3 6 6" xfId="18728" xr:uid="{00000000-0005-0000-0000-0000D3840000}"/>
    <cellStyle name="Normal 4 4 3 3 6 7" xfId="32575" xr:uid="{00000000-0005-0000-0000-0000D4840000}"/>
    <cellStyle name="Normal 4 4 3 3 6 8" xfId="14747" xr:uid="{00000000-0005-0000-0000-0000D5840000}"/>
    <cellStyle name="Normal 4 4 3 3 7" xfId="1249" xr:uid="{00000000-0005-0000-0000-0000D6840000}"/>
    <cellStyle name="Normal 4 4 3 3 7 2" xfId="2246" xr:uid="{00000000-0005-0000-0000-0000D7840000}"/>
    <cellStyle name="Normal 4 4 3 3 7 2 2" xfId="6663" xr:uid="{00000000-0005-0000-0000-0000D8840000}"/>
    <cellStyle name="Normal 4 4 3 3 7 2 2 2" xfId="12696" xr:uid="{00000000-0005-0000-0000-0000D9840000}"/>
    <cellStyle name="Normal 4 4 3 3 7 2 2 2 2" xfId="43981" xr:uid="{00000000-0005-0000-0000-0000DA840000}"/>
    <cellStyle name="Normal 4 4 3 3 7 2 2 2 3" xfId="30571" xr:uid="{00000000-0005-0000-0000-0000DB840000}"/>
    <cellStyle name="Normal 4 4 3 3 7 2 2 3" xfId="38009" xr:uid="{00000000-0005-0000-0000-0000DC840000}"/>
    <cellStyle name="Normal 4 4 3 3 7 2 2 4" xfId="24599" xr:uid="{00000000-0005-0000-0000-0000DD840000}"/>
    <cellStyle name="Normal 4 4 3 3 7 2 3" xfId="9649" xr:uid="{00000000-0005-0000-0000-0000DE840000}"/>
    <cellStyle name="Normal 4 4 3 3 7 2 3 2" xfId="40995" xr:uid="{00000000-0005-0000-0000-0000DF840000}"/>
    <cellStyle name="Normal 4 4 3 3 7 2 3 3" xfId="27585" xr:uid="{00000000-0005-0000-0000-0000E0840000}"/>
    <cellStyle name="Normal 4 4 3 3 7 2 4" xfId="20183" xr:uid="{00000000-0005-0000-0000-0000E1840000}"/>
    <cellStyle name="Normal 4 4 3 3 7 2 5" xfId="35025" xr:uid="{00000000-0005-0000-0000-0000E2840000}"/>
    <cellStyle name="Normal 4 4 3 3 7 2 6" xfId="17197" xr:uid="{00000000-0005-0000-0000-0000E3840000}"/>
    <cellStyle name="Normal 4 4 3 3 7 3" xfId="5667" xr:uid="{00000000-0005-0000-0000-0000E4840000}"/>
    <cellStyle name="Normal 4 4 3 3 7 3 2" xfId="11700" xr:uid="{00000000-0005-0000-0000-0000E5840000}"/>
    <cellStyle name="Normal 4 4 3 3 7 3 2 2" xfId="42985" xr:uid="{00000000-0005-0000-0000-0000E6840000}"/>
    <cellStyle name="Normal 4 4 3 3 7 3 2 3" xfId="29575" xr:uid="{00000000-0005-0000-0000-0000E7840000}"/>
    <cellStyle name="Normal 4 4 3 3 7 3 3" xfId="23603" xr:uid="{00000000-0005-0000-0000-0000E8840000}"/>
    <cellStyle name="Normal 4 4 3 3 7 3 4" xfId="34029" xr:uid="{00000000-0005-0000-0000-0000E9840000}"/>
    <cellStyle name="Normal 4 4 3 3 7 3 5" xfId="16201" xr:uid="{00000000-0005-0000-0000-0000EA840000}"/>
    <cellStyle name="Normal 4 4 3 3 7 4" xfId="3676" xr:uid="{00000000-0005-0000-0000-0000EB840000}"/>
    <cellStyle name="Normal 4 4 3 3 7 4 2" xfId="36455" xr:uid="{00000000-0005-0000-0000-0000EC840000}"/>
    <cellStyle name="Normal 4 4 3 3 7 4 3" xfId="21613" xr:uid="{00000000-0005-0000-0000-0000ED840000}"/>
    <cellStyle name="Normal 4 4 3 3 7 5" xfId="8653" xr:uid="{00000000-0005-0000-0000-0000EE840000}"/>
    <cellStyle name="Normal 4 4 3 3 7 5 2" xfId="39999" xr:uid="{00000000-0005-0000-0000-0000EF840000}"/>
    <cellStyle name="Normal 4 4 3 3 7 5 3" xfId="26589" xr:uid="{00000000-0005-0000-0000-0000F0840000}"/>
    <cellStyle name="Normal 4 4 3 3 7 6" xfId="19187" xr:uid="{00000000-0005-0000-0000-0000F1840000}"/>
    <cellStyle name="Normal 4 4 3 3 7 7" xfId="32039" xr:uid="{00000000-0005-0000-0000-0000F2840000}"/>
    <cellStyle name="Normal 4 4 3 3 7 8" xfId="14211" xr:uid="{00000000-0005-0000-0000-0000F3840000}"/>
    <cellStyle name="Normal 4 4 3 3 8" xfId="1786" xr:uid="{00000000-0005-0000-0000-0000F4840000}"/>
    <cellStyle name="Normal 4 4 3 3 8 2" xfId="6204" xr:uid="{00000000-0005-0000-0000-0000F5840000}"/>
    <cellStyle name="Normal 4 4 3 3 8 2 2" xfId="12237" xr:uid="{00000000-0005-0000-0000-0000F6840000}"/>
    <cellStyle name="Normal 4 4 3 3 8 2 2 2" xfId="43522" xr:uid="{00000000-0005-0000-0000-0000F7840000}"/>
    <cellStyle name="Normal 4 4 3 3 8 2 2 3" xfId="30112" xr:uid="{00000000-0005-0000-0000-0000F8840000}"/>
    <cellStyle name="Normal 4 4 3 3 8 2 3" xfId="37550" xr:uid="{00000000-0005-0000-0000-0000F9840000}"/>
    <cellStyle name="Normal 4 4 3 3 8 2 4" xfId="24140" xr:uid="{00000000-0005-0000-0000-0000FA840000}"/>
    <cellStyle name="Normal 4 4 3 3 8 3" xfId="9190" xr:uid="{00000000-0005-0000-0000-0000FB840000}"/>
    <cellStyle name="Normal 4 4 3 3 8 3 2" xfId="40536" xr:uid="{00000000-0005-0000-0000-0000FC840000}"/>
    <cellStyle name="Normal 4 4 3 3 8 3 3" xfId="27126" xr:uid="{00000000-0005-0000-0000-0000FD840000}"/>
    <cellStyle name="Normal 4 4 3 3 8 4" xfId="19724" xr:uid="{00000000-0005-0000-0000-0000FE840000}"/>
    <cellStyle name="Normal 4 4 3 3 8 5" xfId="34566" xr:uid="{00000000-0005-0000-0000-0000FF840000}"/>
    <cellStyle name="Normal 4 4 3 3 8 6" xfId="16738" xr:uid="{00000000-0005-0000-0000-000000850000}"/>
    <cellStyle name="Normal 4 4 3 3 9" xfId="4671" xr:uid="{00000000-0005-0000-0000-000001850000}"/>
    <cellStyle name="Normal 4 4 3 3 9 2" xfId="10705" xr:uid="{00000000-0005-0000-0000-000002850000}"/>
    <cellStyle name="Normal 4 4 3 3 9 2 2" xfId="41992" xr:uid="{00000000-0005-0000-0000-000003850000}"/>
    <cellStyle name="Normal 4 4 3 3 9 2 3" xfId="28582" xr:uid="{00000000-0005-0000-0000-000004850000}"/>
    <cellStyle name="Normal 4 4 3 3 9 3" xfId="22608" xr:uid="{00000000-0005-0000-0000-000005850000}"/>
    <cellStyle name="Normal 4 4 3 3 9 4" xfId="33034" xr:uid="{00000000-0005-0000-0000-000006850000}"/>
    <cellStyle name="Normal 4 4 3 3 9 5" xfId="15206" xr:uid="{00000000-0005-0000-0000-000007850000}"/>
    <cellStyle name="Normal 4 4 3 4" xfId="218" xr:uid="{00000000-0005-0000-0000-000008850000}"/>
    <cellStyle name="Normal 4 4 3 4 10" xfId="3241" xr:uid="{00000000-0005-0000-0000-000009850000}"/>
    <cellStyle name="Normal 4 4 3 4 10 2" xfId="36020" xr:uid="{00000000-0005-0000-0000-00000A850000}"/>
    <cellStyle name="Normal 4 4 3 4 10 3" xfId="21178" xr:uid="{00000000-0005-0000-0000-00000B850000}"/>
    <cellStyle name="Normal 4 4 3 4 11" xfId="7682" xr:uid="{00000000-0005-0000-0000-00000C850000}"/>
    <cellStyle name="Normal 4 4 3 4 11 2" xfId="39028" xr:uid="{00000000-0005-0000-0000-00000D850000}"/>
    <cellStyle name="Normal 4 4 3 4 11 3" xfId="25618" xr:uid="{00000000-0005-0000-0000-00000E850000}"/>
    <cellStyle name="Normal 4 4 3 4 12" xfId="18216" xr:uid="{00000000-0005-0000-0000-00000F850000}"/>
    <cellStyle name="Normal 4 4 3 4 13" xfId="31604" xr:uid="{00000000-0005-0000-0000-000010850000}"/>
    <cellStyle name="Normal 4 4 3 4 14" xfId="13776" xr:uid="{00000000-0005-0000-0000-000011850000}"/>
    <cellStyle name="Normal 4 4 3 4 2" xfId="440" xr:uid="{00000000-0005-0000-0000-000012850000}"/>
    <cellStyle name="Normal 4 4 3 4 2 10" xfId="13880" xr:uid="{00000000-0005-0000-0000-000013850000}"/>
    <cellStyle name="Normal 4 4 3 4 2 2" xfId="874" xr:uid="{00000000-0005-0000-0000-000014850000}"/>
    <cellStyle name="Normal 4 4 3 4 2 2 2" xfId="2910" xr:uid="{00000000-0005-0000-0000-000015850000}"/>
    <cellStyle name="Normal 4 4 3 4 2 2 2 2" xfId="7327" xr:uid="{00000000-0005-0000-0000-000016850000}"/>
    <cellStyle name="Normal 4 4 3 4 2 2 2 2 2" xfId="13360" xr:uid="{00000000-0005-0000-0000-000017850000}"/>
    <cellStyle name="Normal 4 4 3 4 2 2 2 2 2 2" xfId="44645" xr:uid="{00000000-0005-0000-0000-000018850000}"/>
    <cellStyle name="Normal 4 4 3 4 2 2 2 2 2 3" xfId="31235" xr:uid="{00000000-0005-0000-0000-000019850000}"/>
    <cellStyle name="Normal 4 4 3 4 2 2 2 2 3" xfId="38673" xr:uid="{00000000-0005-0000-0000-00001A850000}"/>
    <cellStyle name="Normal 4 4 3 4 2 2 2 2 4" xfId="25263" xr:uid="{00000000-0005-0000-0000-00001B850000}"/>
    <cellStyle name="Normal 4 4 3 4 2 2 2 3" xfId="10313" xr:uid="{00000000-0005-0000-0000-00001C850000}"/>
    <cellStyle name="Normal 4 4 3 4 2 2 2 3 2" xfId="41659" xr:uid="{00000000-0005-0000-0000-00001D850000}"/>
    <cellStyle name="Normal 4 4 3 4 2 2 2 3 3" xfId="28249" xr:uid="{00000000-0005-0000-0000-00001E850000}"/>
    <cellStyle name="Normal 4 4 3 4 2 2 2 4" xfId="20847" xr:uid="{00000000-0005-0000-0000-00001F850000}"/>
    <cellStyle name="Normal 4 4 3 4 2 2 2 5" xfId="35689" xr:uid="{00000000-0005-0000-0000-000020850000}"/>
    <cellStyle name="Normal 4 4 3 4 2 2 2 6" xfId="17861" xr:uid="{00000000-0005-0000-0000-000021850000}"/>
    <cellStyle name="Normal 4 4 3 4 2 2 3" xfId="5335" xr:uid="{00000000-0005-0000-0000-000022850000}"/>
    <cellStyle name="Normal 4 4 3 4 2 2 3 2" xfId="11369" xr:uid="{00000000-0005-0000-0000-000023850000}"/>
    <cellStyle name="Normal 4 4 3 4 2 2 3 2 2" xfId="42654" xr:uid="{00000000-0005-0000-0000-000024850000}"/>
    <cellStyle name="Normal 4 4 3 4 2 2 3 2 3" xfId="29244" xr:uid="{00000000-0005-0000-0000-000025850000}"/>
    <cellStyle name="Normal 4 4 3 4 2 2 3 3" xfId="23272" xr:uid="{00000000-0005-0000-0000-000026850000}"/>
    <cellStyle name="Normal 4 4 3 4 2 2 3 4" xfId="33698" xr:uid="{00000000-0005-0000-0000-000027850000}"/>
    <cellStyle name="Normal 4 4 3 4 2 2 3 5" xfId="15870" xr:uid="{00000000-0005-0000-0000-000028850000}"/>
    <cellStyle name="Normal 4 4 3 4 2 2 4" xfId="4340" xr:uid="{00000000-0005-0000-0000-000029850000}"/>
    <cellStyle name="Normal 4 4 3 4 2 2 4 2" xfId="37119" xr:uid="{00000000-0005-0000-0000-00002A850000}"/>
    <cellStyle name="Normal 4 4 3 4 2 2 4 3" xfId="22277" xr:uid="{00000000-0005-0000-0000-00002B850000}"/>
    <cellStyle name="Normal 4 4 3 4 2 2 5" xfId="8322" xr:uid="{00000000-0005-0000-0000-00002C850000}"/>
    <cellStyle name="Normal 4 4 3 4 2 2 5 2" xfId="39668" xr:uid="{00000000-0005-0000-0000-00002D850000}"/>
    <cellStyle name="Normal 4 4 3 4 2 2 5 3" xfId="26258" xr:uid="{00000000-0005-0000-0000-00002E850000}"/>
    <cellStyle name="Normal 4 4 3 4 2 2 6" xfId="18856" xr:uid="{00000000-0005-0000-0000-00002F850000}"/>
    <cellStyle name="Normal 4 4 3 4 2 2 7" xfId="32703" xr:uid="{00000000-0005-0000-0000-000030850000}"/>
    <cellStyle name="Normal 4 4 3 4 2 2 8" xfId="14875" xr:uid="{00000000-0005-0000-0000-000031850000}"/>
    <cellStyle name="Normal 4 4 3 4 2 3" xfId="1479" xr:uid="{00000000-0005-0000-0000-000032850000}"/>
    <cellStyle name="Normal 4 4 3 4 2 3 2" xfId="2476" xr:uid="{00000000-0005-0000-0000-000033850000}"/>
    <cellStyle name="Normal 4 4 3 4 2 3 2 2" xfId="6893" xr:uid="{00000000-0005-0000-0000-000034850000}"/>
    <cellStyle name="Normal 4 4 3 4 2 3 2 2 2" xfId="12926" xr:uid="{00000000-0005-0000-0000-000035850000}"/>
    <cellStyle name="Normal 4 4 3 4 2 3 2 2 2 2" xfId="44211" xr:uid="{00000000-0005-0000-0000-000036850000}"/>
    <cellStyle name="Normal 4 4 3 4 2 3 2 2 2 3" xfId="30801" xr:uid="{00000000-0005-0000-0000-000037850000}"/>
    <cellStyle name="Normal 4 4 3 4 2 3 2 2 3" xfId="38239" xr:uid="{00000000-0005-0000-0000-000038850000}"/>
    <cellStyle name="Normal 4 4 3 4 2 3 2 2 4" xfId="24829" xr:uid="{00000000-0005-0000-0000-000039850000}"/>
    <cellStyle name="Normal 4 4 3 4 2 3 2 3" xfId="9879" xr:uid="{00000000-0005-0000-0000-00003A850000}"/>
    <cellStyle name="Normal 4 4 3 4 2 3 2 3 2" xfId="41225" xr:uid="{00000000-0005-0000-0000-00003B850000}"/>
    <cellStyle name="Normal 4 4 3 4 2 3 2 3 3" xfId="27815" xr:uid="{00000000-0005-0000-0000-00003C850000}"/>
    <cellStyle name="Normal 4 4 3 4 2 3 2 4" xfId="20413" xr:uid="{00000000-0005-0000-0000-00003D850000}"/>
    <cellStyle name="Normal 4 4 3 4 2 3 2 5" xfId="35255" xr:uid="{00000000-0005-0000-0000-00003E850000}"/>
    <cellStyle name="Normal 4 4 3 4 2 3 2 6" xfId="17427" xr:uid="{00000000-0005-0000-0000-00003F850000}"/>
    <cellStyle name="Normal 4 4 3 4 2 3 3" xfId="5897" xr:uid="{00000000-0005-0000-0000-000040850000}"/>
    <cellStyle name="Normal 4 4 3 4 2 3 3 2" xfId="11930" xr:uid="{00000000-0005-0000-0000-000041850000}"/>
    <cellStyle name="Normal 4 4 3 4 2 3 3 2 2" xfId="43215" xr:uid="{00000000-0005-0000-0000-000042850000}"/>
    <cellStyle name="Normal 4 4 3 4 2 3 3 2 3" xfId="29805" xr:uid="{00000000-0005-0000-0000-000043850000}"/>
    <cellStyle name="Normal 4 4 3 4 2 3 3 3" xfId="23833" xr:uid="{00000000-0005-0000-0000-000044850000}"/>
    <cellStyle name="Normal 4 4 3 4 2 3 3 4" xfId="34259" xr:uid="{00000000-0005-0000-0000-000045850000}"/>
    <cellStyle name="Normal 4 4 3 4 2 3 3 5" xfId="16431" xr:uid="{00000000-0005-0000-0000-000046850000}"/>
    <cellStyle name="Normal 4 4 3 4 2 3 4" xfId="3906" xr:uid="{00000000-0005-0000-0000-000047850000}"/>
    <cellStyle name="Normal 4 4 3 4 2 3 4 2" xfId="36685" xr:uid="{00000000-0005-0000-0000-000048850000}"/>
    <cellStyle name="Normal 4 4 3 4 2 3 4 3" xfId="21843" xr:uid="{00000000-0005-0000-0000-000049850000}"/>
    <cellStyle name="Normal 4 4 3 4 2 3 5" xfId="8883" xr:uid="{00000000-0005-0000-0000-00004A850000}"/>
    <cellStyle name="Normal 4 4 3 4 2 3 5 2" xfId="40229" xr:uid="{00000000-0005-0000-0000-00004B850000}"/>
    <cellStyle name="Normal 4 4 3 4 2 3 5 3" xfId="26819" xr:uid="{00000000-0005-0000-0000-00004C850000}"/>
    <cellStyle name="Normal 4 4 3 4 2 3 6" xfId="19417" xr:uid="{00000000-0005-0000-0000-00004D850000}"/>
    <cellStyle name="Normal 4 4 3 4 2 3 7" xfId="32269" xr:uid="{00000000-0005-0000-0000-00004E850000}"/>
    <cellStyle name="Normal 4 4 3 4 2 3 8" xfId="14441" xr:uid="{00000000-0005-0000-0000-00004F850000}"/>
    <cellStyle name="Normal 4 4 3 4 2 4" xfId="1914" xr:uid="{00000000-0005-0000-0000-000050850000}"/>
    <cellStyle name="Normal 4 4 3 4 2 4 2" xfId="6332" xr:uid="{00000000-0005-0000-0000-000051850000}"/>
    <cellStyle name="Normal 4 4 3 4 2 4 2 2" xfId="12365" xr:uid="{00000000-0005-0000-0000-000052850000}"/>
    <cellStyle name="Normal 4 4 3 4 2 4 2 2 2" xfId="43650" xr:uid="{00000000-0005-0000-0000-000053850000}"/>
    <cellStyle name="Normal 4 4 3 4 2 4 2 2 3" xfId="30240" xr:uid="{00000000-0005-0000-0000-000054850000}"/>
    <cellStyle name="Normal 4 4 3 4 2 4 2 3" xfId="37678" xr:uid="{00000000-0005-0000-0000-000055850000}"/>
    <cellStyle name="Normal 4 4 3 4 2 4 2 4" xfId="24268" xr:uid="{00000000-0005-0000-0000-000056850000}"/>
    <cellStyle name="Normal 4 4 3 4 2 4 3" xfId="9318" xr:uid="{00000000-0005-0000-0000-000057850000}"/>
    <cellStyle name="Normal 4 4 3 4 2 4 3 2" xfId="40664" xr:uid="{00000000-0005-0000-0000-000058850000}"/>
    <cellStyle name="Normal 4 4 3 4 2 4 3 3" xfId="27254" xr:uid="{00000000-0005-0000-0000-000059850000}"/>
    <cellStyle name="Normal 4 4 3 4 2 4 4" xfId="19852" xr:uid="{00000000-0005-0000-0000-00005A850000}"/>
    <cellStyle name="Normal 4 4 3 4 2 4 5" xfId="34694" xr:uid="{00000000-0005-0000-0000-00005B850000}"/>
    <cellStyle name="Normal 4 4 3 4 2 4 6" xfId="16866" xr:uid="{00000000-0005-0000-0000-00005C850000}"/>
    <cellStyle name="Normal 4 4 3 4 2 5" xfId="4901" xr:uid="{00000000-0005-0000-0000-00005D850000}"/>
    <cellStyle name="Normal 4 4 3 4 2 5 2" xfId="10936" xr:uid="{00000000-0005-0000-0000-00005E850000}"/>
    <cellStyle name="Normal 4 4 3 4 2 5 2 2" xfId="42221" xr:uid="{00000000-0005-0000-0000-00005F850000}"/>
    <cellStyle name="Normal 4 4 3 4 2 5 2 3" xfId="28811" xr:uid="{00000000-0005-0000-0000-000060850000}"/>
    <cellStyle name="Normal 4 4 3 4 2 5 3" xfId="22838" xr:uid="{00000000-0005-0000-0000-000061850000}"/>
    <cellStyle name="Normal 4 4 3 4 2 5 4" xfId="33264" xr:uid="{00000000-0005-0000-0000-000062850000}"/>
    <cellStyle name="Normal 4 4 3 4 2 5 5" xfId="15436" xr:uid="{00000000-0005-0000-0000-000063850000}"/>
    <cellStyle name="Normal 4 4 3 4 2 6" xfId="3345" xr:uid="{00000000-0005-0000-0000-000064850000}"/>
    <cellStyle name="Normal 4 4 3 4 2 6 2" xfId="36124" xr:uid="{00000000-0005-0000-0000-000065850000}"/>
    <cellStyle name="Normal 4 4 3 4 2 6 3" xfId="21282" xr:uid="{00000000-0005-0000-0000-000066850000}"/>
    <cellStyle name="Normal 4 4 3 4 2 7" xfId="7888" xr:uid="{00000000-0005-0000-0000-000067850000}"/>
    <cellStyle name="Normal 4 4 3 4 2 7 2" xfId="39234" xr:uid="{00000000-0005-0000-0000-000068850000}"/>
    <cellStyle name="Normal 4 4 3 4 2 7 3" xfId="25824" xr:uid="{00000000-0005-0000-0000-000069850000}"/>
    <cellStyle name="Normal 4 4 3 4 2 8" xfId="18422" xr:uid="{00000000-0005-0000-0000-00006A850000}"/>
    <cellStyle name="Normal 4 4 3 4 2 9" xfId="31708" xr:uid="{00000000-0005-0000-0000-00006B850000}"/>
    <cellStyle name="Normal 4 4 3 4 3" xfId="542" xr:uid="{00000000-0005-0000-0000-00006C850000}"/>
    <cellStyle name="Normal 4 4 3 4 3 10" xfId="13982" xr:uid="{00000000-0005-0000-0000-00006D850000}"/>
    <cellStyle name="Normal 4 4 3 4 3 2" xfId="976" xr:uid="{00000000-0005-0000-0000-00006E850000}"/>
    <cellStyle name="Normal 4 4 3 4 3 2 2" xfId="3012" xr:uid="{00000000-0005-0000-0000-00006F850000}"/>
    <cellStyle name="Normal 4 4 3 4 3 2 2 2" xfId="7429" xr:uid="{00000000-0005-0000-0000-000070850000}"/>
    <cellStyle name="Normal 4 4 3 4 3 2 2 2 2" xfId="13462" xr:uid="{00000000-0005-0000-0000-000071850000}"/>
    <cellStyle name="Normal 4 4 3 4 3 2 2 2 2 2" xfId="44747" xr:uid="{00000000-0005-0000-0000-000072850000}"/>
    <cellStyle name="Normal 4 4 3 4 3 2 2 2 2 3" xfId="31337" xr:uid="{00000000-0005-0000-0000-000073850000}"/>
    <cellStyle name="Normal 4 4 3 4 3 2 2 2 3" xfId="38775" xr:uid="{00000000-0005-0000-0000-000074850000}"/>
    <cellStyle name="Normal 4 4 3 4 3 2 2 2 4" xfId="25365" xr:uid="{00000000-0005-0000-0000-000075850000}"/>
    <cellStyle name="Normal 4 4 3 4 3 2 2 3" xfId="10415" xr:uid="{00000000-0005-0000-0000-000076850000}"/>
    <cellStyle name="Normal 4 4 3 4 3 2 2 3 2" xfId="41761" xr:uid="{00000000-0005-0000-0000-000077850000}"/>
    <cellStyle name="Normal 4 4 3 4 3 2 2 3 3" xfId="28351" xr:uid="{00000000-0005-0000-0000-000078850000}"/>
    <cellStyle name="Normal 4 4 3 4 3 2 2 4" xfId="20949" xr:uid="{00000000-0005-0000-0000-000079850000}"/>
    <cellStyle name="Normal 4 4 3 4 3 2 2 5" xfId="35791" xr:uid="{00000000-0005-0000-0000-00007A850000}"/>
    <cellStyle name="Normal 4 4 3 4 3 2 2 6" xfId="17963" xr:uid="{00000000-0005-0000-0000-00007B850000}"/>
    <cellStyle name="Normal 4 4 3 4 3 2 3" xfId="5437" xr:uid="{00000000-0005-0000-0000-00007C850000}"/>
    <cellStyle name="Normal 4 4 3 4 3 2 3 2" xfId="11471" xr:uid="{00000000-0005-0000-0000-00007D850000}"/>
    <cellStyle name="Normal 4 4 3 4 3 2 3 2 2" xfId="42756" xr:uid="{00000000-0005-0000-0000-00007E850000}"/>
    <cellStyle name="Normal 4 4 3 4 3 2 3 2 3" xfId="29346" xr:uid="{00000000-0005-0000-0000-00007F850000}"/>
    <cellStyle name="Normal 4 4 3 4 3 2 3 3" xfId="23374" xr:uid="{00000000-0005-0000-0000-000080850000}"/>
    <cellStyle name="Normal 4 4 3 4 3 2 3 4" xfId="33800" xr:uid="{00000000-0005-0000-0000-000081850000}"/>
    <cellStyle name="Normal 4 4 3 4 3 2 3 5" xfId="15972" xr:uid="{00000000-0005-0000-0000-000082850000}"/>
    <cellStyle name="Normal 4 4 3 4 3 2 4" xfId="4442" xr:uid="{00000000-0005-0000-0000-000083850000}"/>
    <cellStyle name="Normal 4 4 3 4 3 2 4 2" xfId="37221" xr:uid="{00000000-0005-0000-0000-000084850000}"/>
    <cellStyle name="Normal 4 4 3 4 3 2 4 3" xfId="22379" xr:uid="{00000000-0005-0000-0000-000085850000}"/>
    <cellStyle name="Normal 4 4 3 4 3 2 5" xfId="8424" xr:uid="{00000000-0005-0000-0000-000086850000}"/>
    <cellStyle name="Normal 4 4 3 4 3 2 5 2" xfId="39770" xr:uid="{00000000-0005-0000-0000-000087850000}"/>
    <cellStyle name="Normal 4 4 3 4 3 2 5 3" xfId="26360" xr:uid="{00000000-0005-0000-0000-000088850000}"/>
    <cellStyle name="Normal 4 4 3 4 3 2 6" xfId="18958" xr:uid="{00000000-0005-0000-0000-000089850000}"/>
    <cellStyle name="Normal 4 4 3 4 3 2 7" xfId="32805" xr:uid="{00000000-0005-0000-0000-00008A850000}"/>
    <cellStyle name="Normal 4 4 3 4 3 2 8" xfId="14977" xr:uid="{00000000-0005-0000-0000-00008B850000}"/>
    <cellStyle name="Normal 4 4 3 4 3 3" xfId="1581" xr:uid="{00000000-0005-0000-0000-00008C850000}"/>
    <cellStyle name="Normal 4 4 3 4 3 3 2" xfId="2578" xr:uid="{00000000-0005-0000-0000-00008D850000}"/>
    <cellStyle name="Normal 4 4 3 4 3 3 2 2" xfId="6995" xr:uid="{00000000-0005-0000-0000-00008E850000}"/>
    <cellStyle name="Normal 4 4 3 4 3 3 2 2 2" xfId="13028" xr:uid="{00000000-0005-0000-0000-00008F850000}"/>
    <cellStyle name="Normal 4 4 3 4 3 3 2 2 2 2" xfId="44313" xr:uid="{00000000-0005-0000-0000-000090850000}"/>
    <cellStyle name="Normal 4 4 3 4 3 3 2 2 2 3" xfId="30903" xr:uid="{00000000-0005-0000-0000-000091850000}"/>
    <cellStyle name="Normal 4 4 3 4 3 3 2 2 3" xfId="38341" xr:uid="{00000000-0005-0000-0000-000092850000}"/>
    <cellStyle name="Normal 4 4 3 4 3 3 2 2 4" xfId="24931" xr:uid="{00000000-0005-0000-0000-000093850000}"/>
    <cellStyle name="Normal 4 4 3 4 3 3 2 3" xfId="9981" xr:uid="{00000000-0005-0000-0000-000094850000}"/>
    <cellStyle name="Normal 4 4 3 4 3 3 2 3 2" xfId="41327" xr:uid="{00000000-0005-0000-0000-000095850000}"/>
    <cellStyle name="Normal 4 4 3 4 3 3 2 3 3" xfId="27917" xr:uid="{00000000-0005-0000-0000-000096850000}"/>
    <cellStyle name="Normal 4 4 3 4 3 3 2 4" xfId="20515" xr:uid="{00000000-0005-0000-0000-000097850000}"/>
    <cellStyle name="Normal 4 4 3 4 3 3 2 5" xfId="35357" xr:uid="{00000000-0005-0000-0000-000098850000}"/>
    <cellStyle name="Normal 4 4 3 4 3 3 2 6" xfId="17529" xr:uid="{00000000-0005-0000-0000-000099850000}"/>
    <cellStyle name="Normal 4 4 3 4 3 3 3" xfId="5999" xr:uid="{00000000-0005-0000-0000-00009A850000}"/>
    <cellStyle name="Normal 4 4 3 4 3 3 3 2" xfId="12032" xr:uid="{00000000-0005-0000-0000-00009B850000}"/>
    <cellStyle name="Normal 4 4 3 4 3 3 3 2 2" xfId="43317" xr:uid="{00000000-0005-0000-0000-00009C850000}"/>
    <cellStyle name="Normal 4 4 3 4 3 3 3 2 3" xfId="29907" xr:uid="{00000000-0005-0000-0000-00009D850000}"/>
    <cellStyle name="Normal 4 4 3 4 3 3 3 3" xfId="23935" xr:uid="{00000000-0005-0000-0000-00009E850000}"/>
    <cellStyle name="Normal 4 4 3 4 3 3 3 4" xfId="34361" xr:uid="{00000000-0005-0000-0000-00009F850000}"/>
    <cellStyle name="Normal 4 4 3 4 3 3 3 5" xfId="16533" xr:uid="{00000000-0005-0000-0000-0000A0850000}"/>
    <cellStyle name="Normal 4 4 3 4 3 3 4" xfId="4008" xr:uid="{00000000-0005-0000-0000-0000A1850000}"/>
    <cellStyle name="Normal 4 4 3 4 3 3 4 2" xfId="36787" xr:uid="{00000000-0005-0000-0000-0000A2850000}"/>
    <cellStyle name="Normal 4 4 3 4 3 3 4 3" xfId="21945" xr:uid="{00000000-0005-0000-0000-0000A3850000}"/>
    <cellStyle name="Normal 4 4 3 4 3 3 5" xfId="8985" xr:uid="{00000000-0005-0000-0000-0000A4850000}"/>
    <cellStyle name="Normal 4 4 3 4 3 3 5 2" xfId="40331" xr:uid="{00000000-0005-0000-0000-0000A5850000}"/>
    <cellStyle name="Normal 4 4 3 4 3 3 5 3" xfId="26921" xr:uid="{00000000-0005-0000-0000-0000A6850000}"/>
    <cellStyle name="Normal 4 4 3 4 3 3 6" xfId="19519" xr:uid="{00000000-0005-0000-0000-0000A7850000}"/>
    <cellStyle name="Normal 4 4 3 4 3 3 7" xfId="32371" xr:uid="{00000000-0005-0000-0000-0000A8850000}"/>
    <cellStyle name="Normal 4 4 3 4 3 3 8" xfId="14543" xr:uid="{00000000-0005-0000-0000-0000A9850000}"/>
    <cellStyle name="Normal 4 4 3 4 3 4" xfId="2016" xr:uid="{00000000-0005-0000-0000-0000AA850000}"/>
    <cellStyle name="Normal 4 4 3 4 3 4 2" xfId="6434" xr:uid="{00000000-0005-0000-0000-0000AB850000}"/>
    <cellStyle name="Normal 4 4 3 4 3 4 2 2" xfId="12467" xr:uid="{00000000-0005-0000-0000-0000AC850000}"/>
    <cellStyle name="Normal 4 4 3 4 3 4 2 2 2" xfId="43752" xr:uid="{00000000-0005-0000-0000-0000AD850000}"/>
    <cellStyle name="Normal 4 4 3 4 3 4 2 2 3" xfId="30342" xr:uid="{00000000-0005-0000-0000-0000AE850000}"/>
    <cellStyle name="Normal 4 4 3 4 3 4 2 3" xfId="37780" xr:uid="{00000000-0005-0000-0000-0000AF850000}"/>
    <cellStyle name="Normal 4 4 3 4 3 4 2 4" xfId="24370" xr:uid="{00000000-0005-0000-0000-0000B0850000}"/>
    <cellStyle name="Normal 4 4 3 4 3 4 3" xfId="9420" xr:uid="{00000000-0005-0000-0000-0000B1850000}"/>
    <cellStyle name="Normal 4 4 3 4 3 4 3 2" xfId="40766" xr:uid="{00000000-0005-0000-0000-0000B2850000}"/>
    <cellStyle name="Normal 4 4 3 4 3 4 3 3" xfId="27356" xr:uid="{00000000-0005-0000-0000-0000B3850000}"/>
    <cellStyle name="Normal 4 4 3 4 3 4 4" xfId="19954" xr:uid="{00000000-0005-0000-0000-0000B4850000}"/>
    <cellStyle name="Normal 4 4 3 4 3 4 5" xfId="34796" xr:uid="{00000000-0005-0000-0000-0000B5850000}"/>
    <cellStyle name="Normal 4 4 3 4 3 4 6" xfId="16968" xr:uid="{00000000-0005-0000-0000-0000B6850000}"/>
    <cellStyle name="Normal 4 4 3 4 3 5" xfId="5003" xr:uid="{00000000-0005-0000-0000-0000B7850000}"/>
    <cellStyle name="Normal 4 4 3 4 3 5 2" xfId="11038" xr:uid="{00000000-0005-0000-0000-0000B8850000}"/>
    <cellStyle name="Normal 4 4 3 4 3 5 2 2" xfId="42323" xr:uid="{00000000-0005-0000-0000-0000B9850000}"/>
    <cellStyle name="Normal 4 4 3 4 3 5 2 3" xfId="28913" xr:uid="{00000000-0005-0000-0000-0000BA850000}"/>
    <cellStyle name="Normal 4 4 3 4 3 5 3" xfId="22940" xr:uid="{00000000-0005-0000-0000-0000BB850000}"/>
    <cellStyle name="Normal 4 4 3 4 3 5 4" xfId="33366" xr:uid="{00000000-0005-0000-0000-0000BC850000}"/>
    <cellStyle name="Normal 4 4 3 4 3 5 5" xfId="15538" xr:uid="{00000000-0005-0000-0000-0000BD850000}"/>
    <cellStyle name="Normal 4 4 3 4 3 6" xfId="3447" xr:uid="{00000000-0005-0000-0000-0000BE850000}"/>
    <cellStyle name="Normal 4 4 3 4 3 6 2" xfId="36226" xr:uid="{00000000-0005-0000-0000-0000BF850000}"/>
    <cellStyle name="Normal 4 4 3 4 3 6 3" xfId="21384" xr:uid="{00000000-0005-0000-0000-0000C0850000}"/>
    <cellStyle name="Normal 4 4 3 4 3 7" xfId="7990" xr:uid="{00000000-0005-0000-0000-0000C1850000}"/>
    <cellStyle name="Normal 4 4 3 4 3 7 2" xfId="39336" xr:uid="{00000000-0005-0000-0000-0000C2850000}"/>
    <cellStyle name="Normal 4 4 3 4 3 7 3" xfId="25926" xr:uid="{00000000-0005-0000-0000-0000C3850000}"/>
    <cellStyle name="Normal 4 4 3 4 3 8" xfId="18524" xr:uid="{00000000-0005-0000-0000-0000C4850000}"/>
    <cellStyle name="Normal 4 4 3 4 3 9" xfId="31810" xr:uid="{00000000-0005-0000-0000-0000C5850000}"/>
    <cellStyle name="Normal 4 4 3 4 4" xfId="668" xr:uid="{00000000-0005-0000-0000-0000C6850000}"/>
    <cellStyle name="Normal 4 4 3 4 4 10" xfId="14108" xr:uid="{00000000-0005-0000-0000-0000C7850000}"/>
    <cellStyle name="Normal 4 4 3 4 4 2" xfId="1102" xr:uid="{00000000-0005-0000-0000-0000C8850000}"/>
    <cellStyle name="Normal 4 4 3 4 4 2 2" xfId="3138" xr:uid="{00000000-0005-0000-0000-0000C9850000}"/>
    <cellStyle name="Normal 4 4 3 4 4 2 2 2" xfId="7555" xr:uid="{00000000-0005-0000-0000-0000CA850000}"/>
    <cellStyle name="Normal 4 4 3 4 4 2 2 2 2" xfId="13588" xr:uid="{00000000-0005-0000-0000-0000CB850000}"/>
    <cellStyle name="Normal 4 4 3 4 4 2 2 2 2 2" xfId="44873" xr:uid="{00000000-0005-0000-0000-0000CC850000}"/>
    <cellStyle name="Normal 4 4 3 4 4 2 2 2 2 3" xfId="31463" xr:uid="{00000000-0005-0000-0000-0000CD850000}"/>
    <cellStyle name="Normal 4 4 3 4 4 2 2 2 3" xfId="38901" xr:uid="{00000000-0005-0000-0000-0000CE850000}"/>
    <cellStyle name="Normal 4 4 3 4 4 2 2 2 4" xfId="25491" xr:uid="{00000000-0005-0000-0000-0000CF850000}"/>
    <cellStyle name="Normal 4 4 3 4 4 2 2 3" xfId="10541" xr:uid="{00000000-0005-0000-0000-0000D0850000}"/>
    <cellStyle name="Normal 4 4 3 4 4 2 2 3 2" xfId="41887" xr:uid="{00000000-0005-0000-0000-0000D1850000}"/>
    <cellStyle name="Normal 4 4 3 4 4 2 2 3 3" xfId="28477" xr:uid="{00000000-0005-0000-0000-0000D2850000}"/>
    <cellStyle name="Normal 4 4 3 4 4 2 2 4" xfId="21075" xr:uid="{00000000-0005-0000-0000-0000D3850000}"/>
    <cellStyle name="Normal 4 4 3 4 4 2 2 5" xfId="35917" xr:uid="{00000000-0005-0000-0000-0000D4850000}"/>
    <cellStyle name="Normal 4 4 3 4 4 2 2 6" xfId="18089" xr:uid="{00000000-0005-0000-0000-0000D5850000}"/>
    <cellStyle name="Normal 4 4 3 4 4 2 3" xfId="5563" xr:uid="{00000000-0005-0000-0000-0000D6850000}"/>
    <cellStyle name="Normal 4 4 3 4 4 2 3 2" xfId="11597" xr:uid="{00000000-0005-0000-0000-0000D7850000}"/>
    <cellStyle name="Normal 4 4 3 4 4 2 3 2 2" xfId="42882" xr:uid="{00000000-0005-0000-0000-0000D8850000}"/>
    <cellStyle name="Normal 4 4 3 4 4 2 3 2 3" xfId="29472" xr:uid="{00000000-0005-0000-0000-0000D9850000}"/>
    <cellStyle name="Normal 4 4 3 4 4 2 3 3" xfId="23500" xr:uid="{00000000-0005-0000-0000-0000DA850000}"/>
    <cellStyle name="Normal 4 4 3 4 4 2 3 4" xfId="33926" xr:uid="{00000000-0005-0000-0000-0000DB850000}"/>
    <cellStyle name="Normal 4 4 3 4 4 2 3 5" xfId="16098" xr:uid="{00000000-0005-0000-0000-0000DC850000}"/>
    <cellStyle name="Normal 4 4 3 4 4 2 4" xfId="4568" xr:uid="{00000000-0005-0000-0000-0000DD850000}"/>
    <cellStyle name="Normal 4 4 3 4 4 2 4 2" xfId="37347" xr:uid="{00000000-0005-0000-0000-0000DE850000}"/>
    <cellStyle name="Normal 4 4 3 4 4 2 4 3" xfId="22505" xr:uid="{00000000-0005-0000-0000-0000DF850000}"/>
    <cellStyle name="Normal 4 4 3 4 4 2 5" xfId="8550" xr:uid="{00000000-0005-0000-0000-0000E0850000}"/>
    <cellStyle name="Normal 4 4 3 4 4 2 5 2" xfId="39896" xr:uid="{00000000-0005-0000-0000-0000E1850000}"/>
    <cellStyle name="Normal 4 4 3 4 4 2 5 3" xfId="26486" xr:uid="{00000000-0005-0000-0000-0000E2850000}"/>
    <cellStyle name="Normal 4 4 3 4 4 2 6" xfId="19084" xr:uid="{00000000-0005-0000-0000-0000E3850000}"/>
    <cellStyle name="Normal 4 4 3 4 4 2 7" xfId="32931" xr:uid="{00000000-0005-0000-0000-0000E4850000}"/>
    <cellStyle name="Normal 4 4 3 4 4 2 8" xfId="15103" xr:uid="{00000000-0005-0000-0000-0000E5850000}"/>
    <cellStyle name="Normal 4 4 3 4 4 3" xfId="1707" xr:uid="{00000000-0005-0000-0000-0000E6850000}"/>
    <cellStyle name="Normal 4 4 3 4 4 3 2" xfId="2704" xr:uid="{00000000-0005-0000-0000-0000E7850000}"/>
    <cellStyle name="Normal 4 4 3 4 4 3 2 2" xfId="7121" xr:uid="{00000000-0005-0000-0000-0000E8850000}"/>
    <cellStyle name="Normal 4 4 3 4 4 3 2 2 2" xfId="13154" xr:uid="{00000000-0005-0000-0000-0000E9850000}"/>
    <cellStyle name="Normal 4 4 3 4 4 3 2 2 2 2" xfId="44439" xr:uid="{00000000-0005-0000-0000-0000EA850000}"/>
    <cellStyle name="Normal 4 4 3 4 4 3 2 2 2 3" xfId="31029" xr:uid="{00000000-0005-0000-0000-0000EB850000}"/>
    <cellStyle name="Normal 4 4 3 4 4 3 2 2 3" xfId="38467" xr:uid="{00000000-0005-0000-0000-0000EC850000}"/>
    <cellStyle name="Normal 4 4 3 4 4 3 2 2 4" xfId="25057" xr:uid="{00000000-0005-0000-0000-0000ED850000}"/>
    <cellStyle name="Normal 4 4 3 4 4 3 2 3" xfId="10107" xr:uid="{00000000-0005-0000-0000-0000EE850000}"/>
    <cellStyle name="Normal 4 4 3 4 4 3 2 3 2" xfId="41453" xr:uid="{00000000-0005-0000-0000-0000EF850000}"/>
    <cellStyle name="Normal 4 4 3 4 4 3 2 3 3" xfId="28043" xr:uid="{00000000-0005-0000-0000-0000F0850000}"/>
    <cellStyle name="Normal 4 4 3 4 4 3 2 4" xfId="20641" xr:uid="{00000000-0005-0000-0000-0000F1850000}"/>
    <cellStyle name="Normal 4 4 3 4 4 3 2 5" xfId="35483" xr:uid="{00000000-0005-0000-0000-0000F2850000}"/>
    <cellStyle name="Normal 4 4 3 4 4 3 2 6" xfId="17655" xr:uid="{00000000-0005-0000-0000-0000F3850000}"/>
    <cellStyle name="Normal 4 4 3 4 4 3 3" xfId="6125" xr:uid="{00000000-0005-0000-0000-0000F4850000}"/>
    <cellStyle name="Normal 4 4 3 4 4 3 3 2" xfId="12158" xr:uid="{00000000-0005-0000-0000-0000F5850000}"/>
    <cellStyle name="Normal 4 4 3 4 4 3 3 2 2" xfId="43443" xr:uid="{00000000-0005-0000-0000-0000F6850000}"/>
    <cellStyle name="Normal 4 4 3 4 4 3 3 2 3" xfId="30033" xr:uid="{00000000-0005-0000-0000-0000F7850000}"/>
    <cellStyle name="Normal 4 4 3 4 4 3 3 3" xfId="24061" xr:uid="{00000000-0005-0000-0000-0000F8850000}"/>
    <cellStyle name="Normal 4 4 3 4 4 3 3 4" xfId="34487" xr:uid="{00000000-0005-0000-0000-0000F9850000}"/>
    <cellStyle name="Normal 4 4 3 4 4 3 3 5" xfId="16659" xr:uid="{00000000-0005-0000-0000-0000FA850000}"/>
    <cellStyle name="Normal 4 4 3 4 4 3 4" xfId="4134" xr:uid="{00000000-0005-0000-0000-0000FB850000}"/>
    <cellStyle name="Normal 4 4 3 4 4 3 4 2" xfId="36913" xr:uid="{00000000-0005-0000-0000-0000FC850000}"/>
    <cellStyle name="Normal 4 4 3 4 4 3 4 3" xfId="22071" xr:uid="{00000000-0005-0000-0000-0000FD850000}"/>
    <cellStyle name="Normal 4 4 3 4 4 3 5" xfId="9111" xr:uid="{00000000-0005-0000-0000-0000FE850000}"/>
    <cellStyle name="Normal 4 4 3 4 4 3 5 2" xfId="40457" xr:uid="{00000000-0005-0000-0000-0000FF850000}"/>
    <cellStyle name="Normal 4 4 3 4 4 3 5 3" xfId="27047" xr:uid="{00000000-0005-0000-0000-000000860000}"/>
    <cellStyle name="Normal 4 4 3 4 4 3 6" xfId="19645" xr:uid="{00000000-0005-0000-0000-000001860000}"/>
    <cellStyle name="Normal 4 4 3 4 4 3 7" xfId="32497" xr:uid="{00000000-0005-0000-0000-000002860000}"/>
    <cellStyle name="Normal 4 4 3 4 4 3 8" xfId="14669" xr:uid="{00000000-0005-0000-0000-000003860000}"/>
    <cellStyle name="Normal 4 4 3 4 4 4" xfId="2142" xr:uid="{00000000-0005-0000-0000-000004860000}"/>
    <cellStyle name="Normal 4 4 3 4 4 4 2" xfId="6560" xr:uid="{00000000-0005-0000-0000-000005860000}"/>
    <cellStyle name="Normal 4 4 3 4 4 4 2 2" xfId="12593" xr:uid="{00000000-0005-0000-0000-000006860000}"/>
    <cellStyle name="Normal 4 4 3 4 4 4 2 2 2" xfId="43878" xr:uid="{00000000-0005-0000-0000-000007860000}"/>
    <cellStyle name="Normal 4 4 3 4 4 4 2 2 3" xfId="30468" xr:uid="{00000000-0005-0000-0000-000008860000}"/>
    <cellStyle name="Normal 4 4 3 4 4 4 2 3" xfId="37906" xr:uid="{00000000-0005-0000-0000-000009860000}"/>
    <cellStyle name="Normal 4 4 3 4 4 4 2 4" xfId="24496" xr:uid="{00000000-0005-0000-0000-00000A860000}"/>
    <cellStyle name="Normal 4 4 3 4 4 4 3" xfId="9546" xr:uid="{00000000-0005-0000-0000-00000B860000}"/>
    <cellStyle name="Normal 4 4 3 4 4 4 3 2" xfId="40892" xr:uid="{00000000-0005-0000-0000-00000C860000}"/>
    <cellStyle name="Normal 4 4 3 4 4 4 3 3" xfId="27482" xr:uid="{00000000-0005-0000-0000-00000D860000}"/>
    <cellStyle name="Normal 4 4 3 4 4 4 4" xfId="20080" xr:uid="{00000000-0005-0000-0000-00000E860000}"/>
    <cellStyle name="Normal 4 4 3 4 4 4 5" xfId="34922" xr:uid="{00000000-0005-0000-0000-00000F860000}"/>
    <cellStyle name="Normal 4 4 3 4 4 4 6" xfId="17094" xr:uid="{00000000-0005-0000-0000-000010860000}"/>
    <cellStyle name="Normal 4 4 3 4 4 5" xfId="5129" xr:uid="{00000000-0005-0000-0000-000011860000}"/>
    <cellStyle name="Normal 4 4 3 4 4 5 2" xfId="11164" xr:uid="{00000000-0005-0000-0000-000012860000}"/>
    <cellStyle name="Normal 4 4 3 4 4 5 2 2" xfId="42449" xr:uid="{00000000-0005-0000-0000-000013860000}"/>
    <cellStyle name="Normal 4 4 3 4 4 5 2 3" xfId="29039" xr:uid="{00000000-0005-0000-0000-000014860000}"/>
    <cellStyle name="Normal 4 4 3 4 4 5 3" xfId="23066" xr:uid="{00000000-0005-0000-0000-000015860000}"/>
    <cellStyle name="Normal 4 4 3 4 4 5 4" xfId="33492" xr:uid="{00000000-0005-0000-0000-000016860000}"/>
    <cellStyle name="Normal 4 4 3 4 4 5 5" xfId="15664" xr:uid="{00000000-0005-0000-0000-000017860000}"/>
    <cellStyle name="Normal 4 4 3 4 4 6" xfId="3573" xr:uid="{00000000-0005-0000-0000-000018860000}"/>
    <cellStyle name="Normal 4 4 3 4 4 6 2" xfId="36352" xr:uid="{00000000-0005-0000-0000-000019860000}"/>
    <cellStyle name="Normal 4 4 3 4 4 6 3" xfId="21510" xr:uid="{00000000-0005-0000-0000-00001A860000}"/>
    <cellStyle name="Normal 4 4 3 4 4 7" xfId="8116" xr:uid="{00000000-0005-0000-0000-00001B860000}"/>
    <cellStyle name="Normal 4 4 3 4 4 7 2" xfId="39462" xr:uid="{00000000-0005-0000-0000-00001C860000}"/>
    <cellStyle name="Normal 4 4 3 4 4 7 3" xfId="26052" xr:uid="{00000000-0005-0000-0000-00001D860000}"/>
    <cellStyle name="Normal 4 4 3 4 4 8" xfId="18650" xr:uid="{00000000-0005-0000-0000-00001E860000}"/>
    <cellStyle name="Normal 4 4 3 4 4 9" xfId="31936" xr:uid="{00000000-0005-0000-0000-00001F860000}"/>
    <cellStyle name="Normal 4 4 3 4 5" xfId="320" xr:uid="{00000000-0005-0000-0000-000020860000}"/>
    <cellStyle name="Normal 4 4 3 4 5 2" xfId="1375" xr:uid="{00000000-0005-0000-0000-000021860000}"/>
    <cellStyle name="Normal 4 4 3 4 5 2 2" xfId="5793" xr:uid="{00000000-0005-0000-0000-000022860000}"/>
    <cellStyle name="Normal 4 4 3 4 5 2 2 2" xfId="11826" xr:uid="{00000000-0005-0000-0000-000023860000}"/>
    <cellStyle name="Normal 4 4 3 4 5 2 2 2 2" xfId="43111" xr:uid="{00000000-0005-0000-0000-000024860000}"/>
    <cellStyle name="Normal 4 4 3 4 5 2 2 2 3" xfId="29701" xr:uid="{00000000-0005-0000-0000-000025860000}"/>
    <cellStyle name="Normal 4 4 3 4 5 2 2 3" xfId="37450" xr:uid="{00000000-0005-0000-0000-000026860000}"/>
    <cellStyle name="Normal 4 4 3 4 5 2 2 4" xfId="23729" xr:uid="{00000000-0005-0000-0000-000027860000}"/>
    <cellStyle name="Normal 4 4 3 4 5 2 3" xfId="8779" xr:uid="{00000000-0005-0000-0000-000028860000}"/>
    <cellStyle name="Normal 4 4 3 4 5 2 3 2" xfId="40125" xr:uid="{00000000-0005-0000-0000-000029860000}"/>
    <cellStyle name="Normal 4 4 3 4 5 2 3 3" xfId="26715" xr:uid="{00000000-0005-0000-0000-00002A860000}"/>
    <cellStyle name="Normal 4 4 3 4 5 2 4" xfId="19313" xr:uid="{00000000-0005-0000-0000-00002B860000}"/>
    <cellStyle name="Normal 4 4 3 4 5 2 5" xfId="34155" xr:uid="{00000000-0005-0000-0000-00002C860000}"/>
    <cellStyle name="Normal 4 4 3 4 5 2 6" xfId="16327" xr:uid="{00000000-0005-0000-0000-00002D860000}"/>
    <cellStyle name="Normal 4 4 3 4 5 3" xfId="2372" xr:uid="{00000000-0005-0000-0000-00002E860000}"/>
    <cellStyle name="Normal 4 4 3 4 5 3 2" xfId="6789" xr:uid="{00000000-0005-0000-0000-00002F860000}"/>
    <cellStyle name="Normal 4 4 3 4 5 3 2 2" xfId="12822" xr:uid="{00000000-0005-0000-0000-000030860000}"/>
    <cellStyle name="Normal 4 4 3 4 5 3 2 2 2" xfId="44107" xr:uid="{00000000-0005-0000-0000-000031860000}"/>
    <cellStyle name="Normal 4 4 3 4 5 3 2 2 3" xfId="30697" xr:uid="{00000000-0005-0000-0000-000032860000}"/>
    <cellStyle name="Normal 4 4 3 4 5 3 2 3" xfId="38135" xr:uid="{00000000-0005-0000-0000-000033860000}"/>
    <cellStyle name="Normal 4 4 3 4 5 3 2 4" xfId="24725" xr:uid="{00000000-0005-0000-0000-000034860000}"/>
    <cellStyle name="Normal 4 4 3 4 5 3 3" xfId="9775" xr:uid="{00000000-0005-0000-0000-000035860000}"/>
    <cellStyle name="Normal 4 4 3 4 5 3 3 2" xfId="41121" xr:uid="{00000000-0005-0000-0000-000036860000}"/>
    <cellStyle name="Normal 4 4 3 4 5 3 3 3" xfId="27711" xr:uid="{00000000-0005-0000-0000-000037860000}"/>
    <cellStyle name="Normal 4 4 3 4 5 3 4" xfId="20309" xr:uid="{00000000-0005-0000-0000-000038860000}"/>
    <cellStyle name="Normal 4 4 3 4 5 3 5" xfId="35151" xr:uid="{00000000-0005-0000-0000-000039860000}"/>
    <cellStyle name="Normal 4 4 3 4 5 3 6" xfId="17323" xr:uid="{00000000-0005-0000-0000-00003A860000}"/>
    <cellStyle name="Normal 4 4 3 4 5 4" xfId="4797" xr:uid="{00000000-0005-0000-0000-00003B860000}"/>
    <cellStyle name="Normal 4 4 3 4 5 4 2" xfId="10831" xr:uid="{00000000-0005-0000-0000-00003C860000}"/>
    <cellStyle name="Normal 4 4 3 4 5 4 2 2" xfId="42118" xr:uid="{00000000-0005-0000-0000-00003D860000}"/>
    <cellStyle name="Normal 4 4 3 4 5 4 2 3" xfId="28708" xr:uid="{00000000-0005-0000-0000-00003E860000}"/>
    <cellStyle name="Normal 4 4 3 4 5 4 3" xfId="22734" xr:uid="{00000000-0005-0000-0000-00003F860000}"/>
    <cellStyle name="Normal 4 4 3 4 5 4 4" xfId="33160" xr:uid="{00000000-0005-0000-0000-000040860000}"/>
    <cellStyle name="Normal 4 4 3 4 5 4 5" xfId="15332" xr:uid="{00000000-0005-0000-0000-000041860000}"/>
    <cellStyle name="Normal 4 4 3 4 5 5" xfId="3802" xr:uid="{00000000-0005-0000-0000-000042860000}"/>
    <cellStyle name="Normal 4 4 3 4 5 5 2" xfId="36581" xr:uid="{00000000-0005-0000-0000-000043860000}"/>
    <cellStyle name="Normal 4 4 3 4 5 5 3" xfId="21739" xr:uid="{00000000-0005-0000-0000-000044860000}"/>
    <cellStyle name="Normal 4 4 3 4 5 6" xfId="7784" xr:uid="{00000000-0005-0000-0000-000045860000}"/>
    <cellStyle name="Normal 4 4 3 4 5 6 2" xfId="39130" xr:uid="{00000000-0005-0000-0000-000046860000}"/>
    <cellStyle name="Normal 4 4 3 4 5 6 3" xfId="25720" xr:uid="{00000000-0005-0000-0000-000047860000}"/>
    <cellStyle name="Normal 4 4 3 4 5 7" xfId="18318" xr:uid="{00000000-0005-0000-0000-000048860000}"/>
    <cellStyle name="Normal 4 4 3 4 5 8" xfId="32165" xr:uid="{00000000-0005-0000-0000-000049860000}"/>
    <cellStyle name="Normal 4 4 3 4 5 9" xfId="14337" xr:uid="{00000000-0005-0000-0000-00004A860000}"/>
    <cellStyle name="Normal 4 4 3 4 6" xfId="770" xr:uid="{00000000-0005-0000-0000-00004B860000}"/>
    <cellStyle name="Normal 4 4 3 4 6 2" xfId="2806" xr:uid="{00000000-0005-0000-0000-00004C860000}"/>
    <cellStyle name="Normal 4 4 3 4 6 2 2" xfId="7223" xr:uid="{00000000-0005-0000-0000-00004D860000}"/>
    <cellStyle name="Normal 4 4 3 4 6 2 2 2" xfId="13256" xr:uid="{00000000-0005-0000-0000-00004E860000}"/>
    <cellStyle name="Normal 4 4 3 4 6 2 2 2 2" xfId="44541" xr:uid="{00000000-0005-0000-0000-00004F860000}"/>
    <cellStyle name="Normal 4 4 3 4 6 2 2 2 3" xfId="31131" xr:uid="{00000000-0005-0000-0000-000050860000}"/>
    <cellStyle name="Normal 4 4 3 4 6 2 2 3" xfId="38569" xr:uid="{00000000-0005-0000-0000-000051860000}"/>
    <cellStyle name="Normal 4 4 3 4 6 2 2 4" xfId="25159" xr:uid="{00000000-0005-0000-0000-000052860000}"/>
    <cellStyle name="Normal 4 4 3 4 6 2 3" xfId="10209" xr:uid="{00000000-0005-0000-0000-000053860000}"/>
    <cellStyle name="Normal 4 4 3 4 6 2 3 2" xfId="41555" xr:uid="{00000000-0005-0000-0000-000054860000}"/>
    <cellStyle name="Normal 4 4 3 4 6 2 3 3" xfId="28145" xr:uid="{00000000-0005-0000-0000-000055860000}"/>
    <cellStyle name="Normal 4 4 3 4 6 2 4" xfId="20743" xr:uid="{00000000-0005-0000-0000-000056860000}"/>
    <cellStyle name="Normal 4 4 3 4 6 2 5" xfId="35585" xr:uid="{00000000-0005-0000-0000-000057860000}"/>
    <cellStyle name="Normal 4 4 3 4 6 2 6" xfId="17757" xr:uid="{00000000-0005-0000-0000-000058860000}"/>
    <cellStyle name="Normal 4 4 3 4 6 3" xfId="5231" xr:uid="{00000000-0005-0000-0000-000059860000}"/>
    <cellStyle name="Normal 4 4 3 4 6 3 2" xfId="11266" xr:uid="{00000000-0005-0000-0000-00005A860000}"/>
    <cellStyle name="Normal 4 4 3 4 6 3 2 2" xfId="42551" xr:uid="{00000000-0005-0000-0000-00005B860000}"/>
    <cellStyle name="Normal 4 4 3 4 6 3 2 3" xfId="29141" xr:uid="{00000000-0005-0000-0000-00005C860000}"/>
    <cellStyle name="Normal 4 4 3 4 6 3 3" xfId="23168" xr:uid="{00000000-0005-0000-0000-00005D860000}"/>
    <cellStyle name="Normal 4 4 3 4 6 3 4" xfId="33594" xr:uid="{00000000-0005-0000-0000-00005E860000}"/>
    <cellStyle name="Normal 4 4 3 4 6 3 5" xfId="15766" xr:uid="{00000000-0005-0000-0000-00005F860000}"/>
    <cellStyle name="Normal 4 4 3 4 6 4" xfId="4236" xr:uid="{00000000-0005-0000-0000-000060860000}"/>
    <cellStyle name="Normal 4 4 3 4 6 4 2" xfId="37015" xr:uid="{00000000-0005-0000-0000-000061860000}"/>
    <cellStyle name="Normal 4 4 3 4 6 4 3" xfId="22173" xr:uid="{00000000-0005-0000-0000-000062860000}"/>
    <cellStyle name="Normal 4 4 3 4 6 5" xfId="8218" xr:uid="{00000000-0005-0000-0000-000063860000}"/>
    <cellStyle name="Normal 4 4 3 4 6 5 2" xfId="39564" xr:uid="{00000000-0005-0000-0000-000064860000}"/>
    <cellStyle name="Normal 4 4 3 4 6 5 3" xfId="26154" xr:uid="{00000000-0005-0000-0000-000065860000}"/>
    <cellStyle name="Normal 4 4 3 4 6 6" xfId="18752" xr:uid="{00000000-0005-0000-0000-000066860000}"/>
    <cellStyle name="Normal 4 4 3 4 6 7" xfId="32599" xr:uid="{00000000-0005-0000-0000-000067860000}"/>
    <cellStyle name="Normal 4 4 3 4 6 8" xfId="14771" xr:uid="{00000000-0005-0000-0000-000068860000}"/>
    <cellStyle name="Normal 4 4 3 4 7" xfId="1273" xr:uid="{00000000-0005-0000-0000-000069860000}"/>
    <cellStyle name="Normal 4 4 3 4 7 2" xfId="2270" xr:uid="{00000000-0005-0000-0000-00006A860000}"/>
    <cellStyle name="Normal 4 4 3 4 7 2 2" xfId="6687" xr:uid="{00000000-0005-0000-0000-00006B860000}"/>
    <cellStyle name="Normal 4 4 3 4 7 2 2 2" xfId="12720" xr:uid="{00000000-0005-0000-0000-00006C860000}"/>
    <cellStyle name="Normal 4 4 3 4 7 2 2 2 2" xfId="44005" xr:uid="{00000000-0005-0000-0000-00006D860000}"/>
    <cellStyle name="Normal 4 4 3 4 7 2 2 2 3" xfId="30595" xr:uid="{00000000-0005-0000-0000-00006E860000}"/>
    <cellStyle name="Normal 4 4 3 4 7 2 2 3" xfId="38033" xr:uid="{00000000-0005-0000-0000-00006F860000}"/>
    <cellStyle name="Normal 4 4 3 4 7 2 2 4" xfId="24623" xr:uid="{00000000-0005-0000-0000-000070860000}"/>
    <cellStyle name="Normal 4 4 3 4 7 2 3" xfId="9673" xr:uid="{00000000-0005-0000-0000-000071860000}"/>
    <cellStyle name="Normal 4 4 3 4 7 2 3 2" xfId="41019" xr:uid="{00000000-0005-0000-0000-000072860000}"/>
    <cellStyle name="Normal 4 4 3 4 7 2 3 3" xfId="27609" xr:uid="{00000000-0005-0000-0000-000073860000}"/>
    <cellStyle name="Normal 4 4 3 4 7 2 4" xfId="20207" xr:uid="{00000000-0005-0000-0000-000074860000}"/>
    <cellStyle name="Normal 4 4 3 4 7 2 5" xfId="35049" xr:uid="{00000000-0005-0000-0000-000075860000}"/>
    <cellStyle name="Normal 4 4 3 4 7 2 6" xfId="17221" xr:uid="{00000000-0005-0000-0000-000076860000}"/>
    <cellStyle name="Normal 4 4 3 4 7 3" xfId="5691" xr:uid="{00000000-0005-0000-0000-000077860000}"/>
    <cellStyle name="Normal 4 4 3 4 7 3 2" xfId="11724" xr:uid="{00000000-0005-0000-0000-000078860000}"/>
    <cellStyle name="Normal 4 4 3 4 7 3 2 2" xfId="43009" xr:uid="{00000000-0005-0000-0000-000079860000}"/>
    <cellStyle name="Normal 4 4 3 4 7 3 2 3" xfId="29599" xr:uid="{00000000-0005-0000-0000-00007A860000}"/>
    <cellStyle name="Normal 4 4 3 4 7 3 3" xfId="23627" xr:uid="{00000000-0005-0000-0000-00007B860000}"/>
    <cellStyle name="Normal 4 4 3 4 7 3 4" xfId="34053" xr:uid="{00000000-0005-0000-0000-00007C860000}"/>
    <cellStyle name="Normal 4 4 3 4 7 3 5" xfId="16225" xr:uid="{00000000-0005-0000-0000-00007D860000}"/>
    <cellStyle name="Normal 4 4 3 4 7 4" xfId="3700" xr:uid="{00000000-0005-0000-0000-00007E860000}"/>
    <cellStyle name="Normal 4 4 3 4 7 4 2" xfId="36479" xr:uid="{00000000-0005-0000-0000-00007F860000}"/>
    <cellStyle name="Normal 4 4 3 4 7 4 3" xfId="21637" xr:uid="{00000000-0005-0000-0000-000080860000}"/>
    <cellStyle name="Normal 4 4 3 4 7 5" xfId="8677" xr:uid="{00000000-0005-0000-0000-000081860000}"/>
    <cellStyle name="Normal 4 4 3 4 7 5 2" xfId="40023" xr:uid="{00000000-0005-0000-0000-000082860000}"/>
    <cellStyle name="Normal 4 4 3 4 7 5 3" xfId="26613" xr:uid="{00000000-0005-0000-0000-000083860000}"/>
    <cellStyle name="Normal 4 4 3 4 7 6" xfId="19211" xr:uid="{00000000-0005-0000-0000-000084860000}"/>
    <cellStyle name="Normal 4 4 3 4 7 7" xfId="32063" xr:uid="{00000000-0005-0000-0000-000085860000}"/>
    <cellStyle name="Normal 4 4 3 4 7 8" xfId="14235" xr:uid="{00000000-0005-0000-0000-000086860000}"/>
    <cellStyle name="Normal 4 4 3 4 8" xfId="1810" xr:uid="{00000000-0005-0000-0000-000087860000}"/>
    <cellStyle name="Normal 4 4 3 4 8 2" xfId="6228" xr:uid="{00000000-0005-0000-0000-000088860000}"/>
    <cellStyle name="Normal 4 4 3 4 8 2 2" xfId="12261" xr:uid="{00000000-0005-0000-0000-000089860000}"/>
    <cellStyle name="Normal 4 4 3 4 8 2 2 2" xfId="43546" xr:uid="{00000000-0005-0000-0000-00008A860000}"/>
    <cellStyle name="Normal 4 4 3 4 8 2 2 3" xfId="30136" xr:uid="{00000000-0005-0000-0000-00008B860000}"/>
    <cellStyle name="Normal 4 4 3 4 8 2 3" xfId="37574" xr:uid="{00000000-0005-0000-0000-00008C860000}"/>
    <cellStyle name="Normal 4 4 3 4 8 2 4" xfId="24164" xr:uid="{00000000-0005-0000-0000-00008D860000}"/>
    <cellStyle name="Normal 4 4 3 4 8 3" xfId="9214" xr:uid="{00000000-0005-0000-0000-00008E860000}"/>
    <cellStyle name="Normal 4 4 3 4 8 3 2" xfId="40560" xr:uid="{00000000-0005-0000-0000-00008F860000}"/>
    <cellStyle name="Normal 4 4 3 4 8 3 3" xfId="27150" xr:uid="{00000000-0005-0000-0000-000090860000}"/>
    <cellStyle name="Normal 4 4 3 4 8 4" xfId="19748" xr:uid="{00000000-0005-0000-0000-000091860000}"/>
    <cellStyle name="Normal 4 4 3 4 8 5" xfId="34590" xr:uid="{00000000-0005-0000-0000-000092860000}"/>
    <cellStyle name="Normal 4 4 3 4 8 6" xfId="16762" xr:uid="{00000000-0005-0000-0000-000093860000}"/>
    <cellStyle name="Normal 4 4 3 4 9" xfId="4695" xr:uid="{00000000-0005-0000-0000-000094860000}"/>
    <cellStyle name="Normal 4 4 3 4 9 2" xfId="10729" xr:uid="{00000000-0005-0000-0000-000095860000}"/>
    <cellStyle name="Normal 4 4 3 4 9 2 2" xfId="42016" xr:uid="{00000000-0005-0000-0000-000096860000}"/>
    <cellStyle name="Normal 4 4 3 4 9 2 3" xfId="28606" xr:uid="{00000000-0005-0000-0000-000097860000}"/>
    <cellStyle name="Normal 4 4 3 4 9 3" xfId="22632" xr:uid="{00000000-0005-0000-0000-000098860000}"/>
    <cellStyle name="Normal 4 4 3 4 9 4" xfId="33058" xr:uid="{00000000-0005-0000-0000-000099860000}"/>
    <cellStyle name="Normal 4 4 3 4 9 5" xfId="15230" xr:uid="{00000000-0005-0000-0000-00009A860000}"/>
    <cellStyle name="Normal 4 4 3 5" xfId="134" xr:uid="{00000000-0005-0000-0000-00009B860000}"/>
    <cellStyle name="Normal 4 4 3 5 10" xfId="18132" xr:uid="{00000000-0005-0000-0000-00009C860000}"/>
    <cellStyle name="Normal 4 4 3 5 11" xfId="31624" xr:uid="{00000000-0005-0000-0000-00009D860000}"/>
    <cellStyle name="Normal 4 4 3 5 12" xfId="13796" xr:uid="{00000000-0005-0000-0000-00009E860000}"/>
    <cellStyle name="Normal 4 4 3 5 2" xfId="584" xr:uid="{00000000-0005-0000-0000-00009F860000}"/>
    <cellStyle name="Normal 4 4 3 5 2 10" xfId="14024" xr:uid="{00000000-0005-0000-0000-0000A0860000}"/>
    <cellStyle name="Normal 4 4 3 5 2 2" xfId="1018" xr:uid="{00000000-0005-0000-0000-0000A1860000}"/>
    <cellStyle name="Normal 4 4 3 5 2 2 2" xfId="3054" xr:uid="{00000000-0005-0000-0000-0000A2860000}"/>
    <cellStyle name="Normal 4 4 3 5 2 2 2 2" xfId="7471" xr:uid="{00000000-0005-0000-0000-0000A3860000}"/>
    <cellStyle name="Normal 4 4 3 5 2 2 2 2 2" xfId="13504" xr:uid="{00000000-0005-0000-0000-0000A4860000}"/>
    <cellStyle name="Normal 4 4 3 5 2 2 2 2 2 2" xfId="44789" xr:uid="{00000000-0005-0000-0000-0000A5860000}"/>
    <cellStyle name="Normal 4 4 3 5 2 2 2 2 2 3" xfId="31379" xr:uid="{00000000-0005-0000-0000-0000A6860000}"/>
    <cellStyle name="Normal 4 4 3 5 2 2 2 2 3" xfId="38817" xr:uid="{00000000-0005-0000-0000-0000A7860000}"/>
    <cellStyle name="Normal 4 4 3 5 2 2 2 2 4" xfId="25407" xr:uid="{00000000-0005-0000-0000-0000A8860000}"/>
    <cellStyle name="Normal 4 4 3 5 2 2 2 3" xfId="10457" xr:uid="{00000000-0005-0000-0000-0000A9860000}"/>
    <cellStyle name="Normal 4 4 3 5 2 2 2 3 2" xfId="41803" xr:uid="{00000000-0005-0000-0000-0000AA860000}"/>
    <cellStyle name="Normal 4 4 3 5 2 2 2 3 3" xfId="28393" xr:uid="{00000000-0005-0000-0000-0000AB860000}"/>
    <cellStyle name="Normal 4 4 3 5 2 2 2 4" xfId="20991" xr:uid="{00000000-0005-0000-0000-0000AC860000}"/>
    <cellStyle name="Normal 4 4 3 5 2 2 2 5" xfId="35833" xr:uid="{00000000-0005-0000-0000-0000AD860000}"/>
    <cellStyle name="Normal 4 4 3 5 2 2 2 6" xfId="18005" xr:uid="{00000000-0005-0000-0000-0000AE860000}"/>
    <cellStyle name="Normal 4 4 3 5 2 2 3" xfId="5479" xr:uid="{00000000-0005-0000-0000-0000AF860000}"/>
    <cellStyle name="Normal 4 4 3 5 2 2 3 2" xfId="11513" xr:uid="{00000000-0005-0000-0000-0000B0860000}"/>
    <cellStyle name="Normal 4 4 3 5 2 2 3 2 2" xfId="42798" xr:uid="{00000000-0005-0000-0000-0000B1860000}"/>
    <cellStyle name="Normal 4 4 3 5 2 2 3 2 3" xfId="29388" xr:uid="{00000000-0005-0000-0000-0000B2860000}"/>
    <cellStyle name="Normal 4 4 3 5 2 2 3 3" xfId="23416" xr:uid="{00000000-0005-0000-0000-0000B3860000}"/>
    <cellStyle name="Normal 4 4 3 5 2 2 3 4" xfId="33842" xr:uid="{00000000-0005-0000-0000-0000B4860000}"/>
    <cellStyle name="Normal 4 4 3 5 2 2 3 5" xfId="16014" xr:uid="{00000000-0005-0000-0000-0000B5860000}"/>
    <cellStyle name="Normal 4 4 3 5 2 2 4" xfId="4484" xr:uid="{00000000-0005-0000-0000-0000B6860000}"/>
    <cellStyle name="Normal 4 4 3 5 2 2 4 2" xfId="37263" xr:uid="{00000000-0005-0000-0000-0000B7860000}"/>
    <cellStyle name="Normal 4 4 3 5 2 2 4 3" xfId="22421" xr:uid="{00000000-0005-0000-0000-0000B8860000}"/>
    <cellStyle name="Normal 4 4 3 5 2 2 5" xfId="8466" xr:uid="{00000000-0005-0000-0000-0000B9860000}"/>
    <cellStyle name="Normal 4 4 3 5 2 2 5 2" xfId="39812" xr:uid="{00000000-0005-0000-0000-0000BA860000}"/>
    <cellStyle name="Normal 4 4 3 5 2 2 5 3" xfId="26402" xr:uid="{00000000-0005-0000-0000-0000BB860000}"/>
    <cellStyle name="Normal 4 4 3 5 2 2 6" xfId="19000" xr:uid="{00000000-0005-0000-0000-0000BC860000}"/>
    <cellStyle name="Normal 4 4 3 5 2 2 7" xfId="32847" xr:uid="{00000000-0005-0000-0000-0000BD860000}"/>
    <cellStyle name="Normal 4 4 3 5 2 2 8" xfId="15019" xr:uid="{00000000-0005-0000-0000-0000BE860000}"/>
    <cellStyle name="Normal 4 4 3 5 2 3" xfId="1623" xr:uid="{00000000-0005-0000-0000-0000BF860000}"/>
    <cellStyle name="Normal 4 4 3 5 2 3 2" xfId="2620" xr:uid="{00000000-0005-0000-0000-0000C0860000}"/>
    <cellStyle name="Normal 4 4 3 5 2 3 2 2" xfId="7037" xr:uid="{00000000-0005-0000-0000-0000C1860000}"/>
    <cellStyle name="Normal 4 4 3 5 2 3 2 2 2" xfId="13070" xr:uid="{00000000-0005-0000-0000-0000C2860000}"/>
    <cellStyle name="Normal 4 4 3 5 2 3 2 2 2 2" xfId="44355" xr:uid="{00000000-0005-0000-0000-0000C3860000}"/>
    <cellStyle name="Normal 4 4 3 5 2 3 2 2 2 3" xfId="30945" xr:uid="{00000000-0005-0000-0000-0000C4860000}"/>
    <cellStyle name="Normal 4 4 3 5 2 3 2 2 3" xfId="38383" xr:uid="{00000000-0005-0000-0000-0000C5860000}"/>
    <cellStyle name="Normal 4 4 3 5 2 3 2 2 4" xfId="24973" xr:uid="{00000000-0005-0000-0000-0000C6860000}"/>
    <cellStyle name="Normal 4 4 3 5 2 3 2 3" xfId="10023" xr:uid="{00000000-0005-0000-0000-0000C7860000}"/>
    <cellStyle name="Normal 4 4 3 5 2 3 2 3 2" xfId="41369" xr:uid="{00000000-0005-0000-0000-0000C8860000}"/>
    <cellStyle name="Normal 4 4 3 5 2 3 2 3 3" xfId="27959" xr:uid="{00000000-0005-0000-0000-0000C9860000}"/>
    <cellStyle name="Normal 4 4 3 5 2 3 2 4" xfId="20557" xr:uid="{00000000-0005-0000-0000-0000CA860000}"/>
    <cellStyle name="Normal 4 4 3 5 2 3 2 5" xfId="35399" xr:uid="{00000000-0005-0000-0000-0000CB860000}"/>
    <cellStyle name="Normal 4 4 3 5 2 3 2 6" xfId="17571" xr:uid="{00000000-0005-0000-0000-0000CC860000}"/>
    <cellStyle name="Normal 4 4 3 5 2 3 3" xfId="6041" xr:uid="{00000000-0005-0000-0000-0000CD860000}"/>
    <cellStyle name="Normal 4 4 3 5 2 3 3 2" xfId="12074" xr:uid="{00000000-0005-0000-0000-0000CE860000}"/>
    <cellStyle name="Normal 4 4 3 5 2 3 3 2 2" xfId="43359" xr:uid="{00000000-0005-0000-0000-0000CF860000}"/>
    <cellStyle name="Normal 4 4 3 5 2 3 3 2 3" xfId="29949" xr:uid="{00000000-0005-0000-0000-0000D0860000}"/>
    <cellStyle name="Normal 4 4 3 5 2 3 3 3" xfId="23977" xr:uid="{00000000-0005-0000-0000-0000D1860000}"/>
    <cellStyle name="Normal 4 4 3 5 2 3 3 4" xfId="34403" xr:uid="{00000000-0005-0000-0000-0000D2860000}"/>
    <cellStyle name="Normal 4 4 3 5 2 3 3 5" xfId="16575" xr:uid="{00000000-0005-0000-0000-0000D3860000}"/>
    <cellStyle name="Normal 4 4 3 5 2 3 4" xfId="4050" xr:uid="{00000000-0005-0000-0000-0000D4860000}"/>
    <cellStyle name="Normal 4 4 3 5 2 3 4 2" xfId="36829" xr:uid="{00000000-0005-0000-0000-0000D5860000}"/>
    <cellStyle name="Normal 4 4 3 5 2 3 4 3" xfId="21987" xr:uid="{00000000-0005-0000-0000-0000D6860000}"/>
    <cellStyle name="Normal 4 4 3 5 2 3 5" xfId="9027" xr:uid="{00000000-0005-0000-0000-0000D7860000}"/>
    <cellStyle name="Normal 4 4 3 5 2 3 5 2" xfId="40373" xr:uid="{00000000-0005-0000-0000-0000D8860000}"/>
    <cellStyle name="Normal 4 4 3 5 2 3 5 3" xfId="26963" xr:uid="{00000000-0005-0000-0000-0000D9860000}"/>
    <cellStyle name="Normal 4 4 3 5 2 3 6" xfId="19561" xr:uid="{00000000-0005-0000-0000-0000DA860000}"/>
    <cellStyle name="Normal 4 4 3 5 2 3 7" xfId="32413" xr:uid="{00000000-0005-0000-0000-0000DB860000}"/>
    <cellStyle name="Normal 4 4 3 5 2 3 8" xfId="14585" xr:uid="{00000000-0005-0000-0000-0000DC860000}"/>
    <cellStyle name="Normal 4 4 3 5 2 4" xfId="2058" xr:uid="{00000000-0005-0000-0000-0000DD860000}"/>
    <cellStyle name="Normal 4 4 3 5 2 4 2" xfId="6476" xr:uid="{00000000-0005-0000-0000-0000DE860000}"/>
    <cellStyle name="Normal 4 4 3 5 2 4 2 2" xfId="12509" xr:uid="{00000000-0005-0000-0000-0000DF860000}"/>
    <cellStyle name="Normal 4 4 3 5 2 4 2 2 2" xfId="43794" xr:uid="{00000000-0005-0000-0000-0000E0860000}"/>
    <cellStyle name="Normal 4 4 3 5 2 4 2 2 3" xfId="30384" xr:uid="{00000000-0005-0000-0000-0000E1860000}"/>
    <cellStyle name="Normal 4 4 3 5 2 4 2 3" xfId="37822" xr:uid="{00000000-0005-0000-0000-0000E2860000}"/>
    <cellStyle name="Normal 4 4 3 5 2 4 2 4" xfId="24412" xr:uid="{00000000-0005-0000-0000-0000E3860000}"/>
    <cellStyle name="Normal 4 4 3 5 2 4 3" xfId="9462" xr:uid="{00000000-0005-0000-0000-0000E4860000}"/>
    <cellStyle name="Normal 4 4 3 5 2 4 3 2" xfId="40808" xr:uid="{00000000-0005-0000-0000-0000E5860000}"/>
    <cellStyle name="Normal 4 4 3 5 2 4 3 3" xfId="27398" xr:uid="{00000000-0005-0000-0000-0000E6860000}"/>
    <cellStyle name="Normal 4 4 3 5 2 4 4" xfId="19996" xr:uid="{00000000-0005-0000-0000-0000E7860000}"/>
    <cellStyle name="Normal 4 4 3 5 2 4 5" xfId="34838" xr:uid="{00000000-0005-0000-0000-0000E8860000}"/>
    <cellStyle name="Normal 4 4 3 5 2 4 6" xfId="17010" xr:uid="{00000000-0005-0000-0000-0000E9860000}"/>
    <cellStyle name="Normal 4 4 3 5 2 5" xfId="5045" xr:uid="{00000000-0005-0000-0000-0000EA860000}"/>
    <cellStyle name="Normal 4 4 3 5 2 5 2" xfId="11080" xr:uid="{00000000-0005-0000-0000-0000EB860000}"/>
    <cellStyle name="Normal 4 4 3 5 2 5 2 2" xfId="42365" xr:uid="{00000000-0005-0000-0000-0000EC860000}"/>
    <cellStyle name="Normal 4 4 3 5 2 5 2 3" xfId="28955" xr:uid="{00000000-0005-0000-0000-0000ED860000}"/>
    <cellStyle name="Normal 4 4 3 5 2 5 3" xfId="22982" xr:uid="{00000000-0005-0000-0000-0000EE860000}"/>
    <cellStyle name="Normal 4 4 3 5 2 5 4" xfId="33408" xr:uid="{00000000-0005-0000-0000-0000EF860000}"/>
    <cellStyle name="Normal 4 4 3 5 2 5 5" xfId="15580" xr:uid="{00000000-0005-0000-0000-0000F0860000}"/>
    <cellStyle name="Normal 4 4 3 5 2 6" xfId="3489" xr:uid="{00000000-0005-0000-0000-0000F1860000}"/>
    <cellStyle name="Normal 4 4 3 5 2 6 2" xfId="36268" xr:uid="{00000000-0005-0000-0000-0000F2860000}"/>
    <cellStyle name="Normal 4 4 3 5 2 6 3" xfId="21426" xr:uid="{00000000-0005-0000-0000-0000F3860000}"/>
    <cellStyle name="Normal 4 4 3 5 2 7" xfId="8032" xr:uid="{00000000-0005-0000-0000-0000F4860000}"/>
    <cellStyle name="Normal 4 4 3 5 2 7 2" xfId="39378" xr:uid="{00000000-0005-0000-0000-0000F5860000}"/>
    <cellStyle name="Normal 4 4 3 5 2 7 3" xfId="25968" xr:uid="{00000000-0005-0000-0000-0000F6860000}"/>
    <cellStyle name="Normal 4 4 3 5 2 8" xfId="18566" xr:uid="{00000000-0005-0000-0000-0000F7860000}"/>
    <cellStyle name="Normal 4 4 3 5 2 9" xfId="31852" xr:uid="{00000000-0005-0000-0000-0000F8860000}"/>
    <cellStyle name="Normal 4 4 3 5 3" xfId="356" xr:uid="{00000000-0005-0000-0000-0000F9860000}"/>
    <cellStyle name="Normal 4 4 3 5 3 2" xfId="1395" xr:uid="{00000000-0005-0000-0000-0000FA860000}"/>
    <cellStyle name="Normal 4 4 3 5 3 2 2" xfId="5813" xr:uid="{00000000-0005-0000-0000-0000FB860000}"/>
    <cellStyle name="Normal 4 4 3 5 3 2 2 2" xfId="11846" xr:uid="{00000000-0005-0000-0000-0000FC860000}"/>
    <cellStyle name="Normal 4 4 3 5 3 2 2 2 2" xfId="43131" xr:uid="{00000000-0005-0000-0000-0000FD860000}"/>
    <cellStyle name="Normal 4 4 3 5 3 2 2 2 3" xfId="29721" xr:uid="{00000000-0005-0000-0000-0000FE860000}"/>
    <cellStyle name="Normal 4 4 3 5 3 2 2 3" xfId="37466" xr:uid="{00000000-0005-0000-0000-0000FF860000}"/>
    <cellStyle name="Normal 4 4 3 5 3 2 2 4" xfId="23749" xr:uid="{00000000-0005-0000-0000-000000870000}"/>
    <cellStyle name="Normal 4 4 3 5 3 2 3" xfId="8799" xr:uid="{00000000-0005-0000-0000-000001870000}"/>
    <cellStyle name="Normal 4 4 3 5 3 2 3 2" xfId="40145" xr:uid="{00000000-0005-0000-0000-000002870000}"/>
    <cellStyle name="Normal 4 4 3 5 3 2 3 3" xfId="26735" xr:uid="{00000000-0005-0000-0000-000003870000}"/>
    <cellStyle name="Normal 4 4 3 5 3 2 4" xfId="19333" xr:uid="{00000000-0005-0000-0000-000004870000}"/>
    <cellStyle name="Normal 4 4 3 5 3 2 5" xfId="34175" xr:uid="{00000000-0005-0000-0000-000005870000}"/>
    <cellStyle name="Normal 4 4 3 5 3 2 6" xfId="16347" xr:uid="{00000000-0005-0000-0000-000006870000}"/>
    <cellStyle name="Normal 4 4 3 5 3 3" xfId="2392" xr:uid="{00000000-0005-0000-0000-000007870000}"/>
    <cellStyle name="Normal 4 4 3 5 3 3 2" xfId="6809" xr:uid="{00000000-0005-0000-0000-000008870000}"/>
    <cellStyle name="Normal 4 4 3 5 3 3 2 2" xfId="12842" xr:uid="{00000000-0005-0000-0000-000009870000}"/>
    <cellStyle name="Normal 4 4 3 5 3 3 2 2 2" xfId="44127" xr:uid="{00000000-0005-0000-0000-00000A870000}"/>
    <cellStyle name="Normal 4 4 3 5 3 3 2 2 3" xfId="30717" xr:uid="{00000000-0005-0000-0000-00000B870000}"/>
    <cellStyle name="Normal 4 4 3 5 3 3 2 3" xfId="38155" xr:uid="{00000000-0005-0000-0000-00000C870000}"/>
    <cellStyle name="Normal 4 4 3 5 3 3 2 4" xfId="24745" xr:uid="{00000000-0005-0000-0000-00000D870000}"/>
    <cellStyle name="Normal 4 4 3 5 3 3 3" xfId="9795" xr:uid="{00000000-0005-0000-0000-00000E870000}"/>
    <cellStyle name="Normal 4 4 3 5 3 3 3 2" xfId="41141" xr:uid="{00000000-0005-0000-0000-00000F870000}"/>
    <cellStyle name="Normal 4 4 3 5 3 3 3 3" xfId="27731" xr:uid="{00000000-0005-0000-0000-000010870000}"/>
    <cellStyle name="Normal 4 4 3 5 3 3 4" xfId="20329" xr:uid="{00000000-0005-0000-0000-000011870000}"/>
    <cellStyle name="Normal 4 4 3 5 3 3 5" xfId="35171" xr:uid="{00000000-0005-0000-0000-000012870000}"/>
    <cellStyle name="Normal 4 4 3 5 3 3 6" xfId="17343" xr:uid="{00000000-0005-0000-0000-000013870000}"/>
    <cellStyle name="Normal 4 4 3 5 3 4" xfId="4817" xr:uid="{00000000-0005-0000-0000-000014870000}"/>
    <cellStyle name="Normal 4 4 3 5 3 4 2" xfId="10852" xr:uid="{00000000-0005-0000-0000-000015870000}"/>
    <cellStyle name="Normal 4 4 3 5 3 4 2 2" xfId="42137" xr:uid="{00000000-0005-0000-0000-000016870000}"/>
    <cellStyle name="Normal 4 4 3 5 3 4 2 3" xfId="28727" xr:uid="{00000000-0005-0000-0000-000017870000}"/>
    <cellStyle name="Normal 4 4 3 5 3 4 3" xfId="22754" xr:uid="{00000000-0005-0000-0000-000018870000}"/>
    <cellStyle name="Normal 4 4 3 5 3 4 4" xfId="33180" xr:uid="{00000000-0005-0000-0000-000019870000}"/>
    <cellStyle name="Normal 4 4 3 5 3 4 5" xfId="15352" xr:uid="{00000000-0005-0000-0000-00001A870000}"/>
    <cellStyle name="Normal 4 4 3 5 3 5" xfId="3822" xr:uid="{00000000-0005-0000-0000-00001B870000}"/>
    <cellStyle name="Normal 4 4 3 5 3 5 2" xfId="36601" xr:uid="{00000000-0005-0000-0000-00001C870000}"/>
    <cellStyle name="Normal 4 4 3 5 3 5 3" xfId="21759" xr:uid="{00000000-0005-0000-0000-00001D870000}"/>
    <cellStyle name="Normal 4 4 3 5 3 6" xfId="7804" xr:uid="{00000000-0005-0000-0000-00001E870000}"/>
    <cellStyle name="Normal 4 4 3 5 3 6 2" xfId="39150" xr:uid="{00000000-0005-0000-0000-00001F870000}"/>
    <cellStyle name="Normal 4 4 3 5 3 6 3" xfId="25740" xr:uid="{00000000-0005-0000-0000-000020870000}"/>
    <cellStyle name="Normal 4 4 3 5 3 7" xfId="18338" xr:uid="{00000000-0005-0000-0000-000021870000}"/>
    <cellStyle name="Normal 4 4 3 5 3 8" xfId="32185" xr:uid="{00000000-0005-0000-0000-000022870000}"/>
    <cellStyle name="Normal 4 4 3 5 3 9" xfId="14357" xr:uid="{00000000-0005-0000-0000-000023870000}"/>
    <cellStyle name="Normal 4 4 3 5 4" xfId="790" xr:uid="{00000000-0005-0000-0000-000024870000}"/>
    <cellStyle name="Normal 4 4 3 5 4 2" xfId="2826" xr:uid="{00000000-0005-0000-0000-000025870000}"/>
    <cellStyle name="Normal 4 4 3 5 4 2 2" xfId="7243" xr:uid="{00000000-0005-0000-0000-000026870000}"/>
    <cellStyle name="Normal 4 4 3 5 4 2 2 2" xfId="13276" xr:uid="{00000000-0005-0000-0000-000027870000}"/>
    <cellStyle name="Normal 4 4 3 5 4 2 2 2 2" xfId="44561" xr:uid="{00000000-0005-0000-0000-000028870000}"/>
    <cellStyle name="Normal 4 4 3 5 4 2 2 2 3" xfId="31151" xr:uid="{00000000-0005-0000-0000-000029870000}"/>
    <cellStyle name="Normal 4 4 3 5 4 2 2 3" xfId="38589" xr:uid="{00000000-0005-0000-0000-00002A870000}"/>
    <cellStyle name="Normal 4 4 3 5 4 2 2 4" xfId="25179" xr:uid="{00000000-0005-0000-0000-00002B870000}"/>
    <cellStyle name="Normal 4 4 3 5 4 2 3" xfId="10229" xr:uid="{00000000-0005-0000-0000-00002C870000}"/>
    <cellStyle name="Normal 4 4 3 5 4 2 3 2" xfId="41575" xr:uid="{00000000-0005-0000-0000-00002D870000}"/>
    <cellStyle name="Normal 4 4 3 5 4 2 3 3" xfId="28165" xr:uid="{00000000-0005-0000-0000-00002E870000}"/>
    <cellStyle name="Normal 4 4 3 5 4 2 4" xfId="20763" xr:uid="{00000000-0005-0000-0000-00002F870000}"/>
    <cellStyle name="Normal 4 4 3 5 4 2 5" xfId="35605" xr:uid="{00000000-0005-0000-0000-000030870000}"/>
    <cellStyle name="Normal 4 4 3 5 4 2 6" xfId="17777" xr:uid="{00000000-0005-0000-0000-000031870000}"/>
    <cellStyle name="Normal 4 4 3 5 4 3" xfId="5251" xr:uid="{00000000-0005-0000-0000-000032870000}"/>
    <cellStyle name="Normal 4 4 3 5 4 3 2" xfId="11285" xr:uid="{00000000-0005-0000-0000-000033870000}"/>
    <cellStyle name="Normal 4 4 3 5 4 3 2 2" xfId="42570" xr:uid="{00000000-0005-0000-0000-000034870000}"/>
    <cellStyle name="Normal 4 4 3 5 4 3 2 3" xfId="29160" xr:uid="{00000000-0005-0000-0000-000035870000}"/>
    <cellStyle name="Normal 4 4 3 5 4 3 3" xfId="23188" xr:uid="{00000000-0005-0000-0000-000036870000}"/>
    <cellStyle name="Normal 4 4 3 5 4 3 4" xfId="33614" xr:uid="{00000000-0005-0000-0000-000037870000}"/>
    <cellStyle name="Normal 4 4 3 5 4 3 5" xfId="15786" xr:uid="{00000000-0005-0000-0000-000038870000}"/>
    <cellStyle name="Normal 4 4 3 5 4 4" xfId="4256" xr:uid="{00000000-0005-0000-0000-000039870000}"/>
    <cellStyle name="Normal 4 4 3 5 4 4 2" xfId="37035" xr:uid="{00000000-0005-0000-0000-00003A870000}"/>
    <cellStyle name="Normal 4 4 3 5 4 4 3" xfId="22193" xr:uid="{00000000-0005-0000-0000-00003B870000}"/>
    <cellStyle name="Normal 4 4 3 5 4 5" xfId="8238" xr:uid="{00000000-0005-0000-0000-00003C870000}"/>
    <cellStyle name="Normal 4 4 3 5 4 5 2" xfId="39584" xr:uid="{00000000-0005-0000-0000-00003D870000}"/>
    <cellStyle name="Normal 4 4 3 5 4 5 3" xfId="26174" xr:uid="{00000000-0005-0000-0000-00003E870000}"/>
    <cellStyle name="Normal 4 4 3 5 4 6" xfId="18772" xr:uid="{00000000-0005-0000-0000-00003F870000}"/>
    <cellStyle name="Normal 4 4 3 5 4 7" xfId="32619" xr:uid="{00000000-0005-0000-0000-000040870000}"/>
    <cellStyle name="Normal 4 4 3 5 4 8" xfId="14791" xr:uid="{00000000-0005-0000-0000-000041870000}"/>
    <cellStyle name="Normal 4 4 3 5 5" xfId="1189" xr:uid="{00000000-0005-0000-0000-000042870000}"/>
    <cellStyle name="Normal 4 4 3 5 5 2" xfId="2186" xr:uid="{00000000-0005-0000-0000-000043870000}"/>
    <cellStyle name="Normal 4 4 3 5 5 2 2" xfId="6603" xr:uid="{00000000-0005-0000-0000-000044870000}"/>
    <cellStyle name="Normal 4 4 3 5 5 2 2 2" xfId="12636" xr:uid="{00000000-0005-0000-0000-000045870000}"/>
    <cellStyle name="Normal 4 4 3 5 5 2 2 2 2" xfId="43921" xr:uid="{00000000-0005-0000-0000-000046870000}"/>
    <cellStyle name="Normal 4 4 3 5 5 2 2 2 3" xfId="30511" xr:uid="{00000000-0005-0000-0000-000047870000}"/>
    <cellStyle name="Normal 4 4 3 5 5 2 2 3" xfId="37949" xr:uid="{00000000-0005-0000-0000-000048870000}"/>
    <cellStyle name="Normal 4 4 3 5 5 2 2 4" xfId="24539" xr:uid="{00000000-0005-0000-0000-000049870000}"/>
    <cellStyle name="Normal 4 4 3 5 5 2 3" xfId="9589" xr:uid="{00000000-0005-0000-0000-00004A870000}"/>
    <cellStyle name="Normal 4 4 3 5 5 2 3 2" xfId="40935" xr:uid="{00000000-0005-0000-0000-00004B870000}"/>
    <cellStyle name="Normal 4 4 3 5 5 2 3 3" xfId="27525" xr:uid="{00000000-0005-0000-0000-00004C870000}"/>
    <cellStyle name="Normal 4 4 3 5 5 2 4" xfId="20123" xr:uid="{00000000-0005-0000-0000-00004D870000}"/>
    <cellStyle name="Normal 4 4 3 5 5 2 5" xfId="34965" xr:uid="{00000000-0005-0000-0000-00004E870000}"/>
    <cellStyle name="Normal 4 4 3 5 5 2 6" xfId="17137" xr:uid="{00000000-0005-0000-0000-00004F870000}"/>
    <cellStyle name="Normal 4 4 3 5 5 3" xfId="5607" xr:uid="{00000000-0005-0000-0000-000050870000}"/>
    <cellStyle name="Normal 4 4 3 5 5 3 2" xfId="11640" xr:uid="{00000000-0005-0000-0000-000051870000}"/>
    <cellStyle name="Normal 4 4 3 5 5 3 2 2" xfId="42925" xr:uid="{00000000-0005-0000-0000-000052870000}"/>
    <cellStyle name="Normal 4 4 3 5 5 3 2 3" xfId="29515" xr:uid="{00000000-0005-0000-0000-000053870000}"/>
    <cellStyle name="Normal 4 4 3 5 5 3 3" xfId="23543" xr:uid="{00000000-0005-0000-0000-000054870000}"/>
    <cellStyle name="Normal 4 4 3 5 5 3 4" xfId="33969" xr:uid="{00000000-0005-0000-0000-000055870000}"/>
    <cellStyle name="Normal 4 4 3 5 5 3 5" xfId="16141" xr:uid="{00000000-0005-0000-0000-000056870000}"/>
    <cellStyle name="Normal 4 4 3 5 5 4" xfId="3616" xr:uid="{00000000-0005-0000-0000-000057870000}"/>
    <cellStyle name="Normal 4 4 3 5 5 4 2" xfId="36395" xr:uid="{00000000-0005-0000-0000-000058870000}"/>
    <cellStyle name="Normal 4 4 3 5 5 4 3" xfId="21553" xr:uid="{00000000-0005-0000-0000-000059870000}"/>
    <cellStyle name="Normal 4 4 3 5 5 5" xfId="8593" xr:uid="{00000000-0005-0000-0000-00005A870000}"/>
    <cellStyle name="Normal 4 4 3 5 5 5 2" xfId="39939" xr:uid="{00000000-0005-0000-0000-00005B870000}"/>
    <cellStyle name="Normal 4 4 3 5 5 5 3" xfId="26529" xr:uid="{00000000-0005-0000-0000-00005C870000}"/>
    <cellStyle name="Normal 4 4 3 5 5 6" xfId="19127" xr:uid="{00000000-0005-0000-0000-00005D870000}"/>
    <cellStyle name="Normal 4 4 3 5 5 7" xfId="31979" xr:uid="{00000000-0005-0000-0000-00005E870000}"/>
    <cellStyle name="Normal 4 4 3 5 5 8" xfId="14151" xr:uid="{00000000-0005-0000-0000-00005F870000}"/>
    <cellStyle name="Normal 4 4 3 5 6" xfId="1830" xr:uid="{00000000-0005-0000-0000-000060870000}"/>
    <cellStyle name="Normal 4 4 3 5 6 2" xfId="6248" xr:uid="{00000000-0005-0000-0000-000061870000}"/>
    <cellStyle name="Normal 4 4 3 5 6 2 2" xfId="12281" xr:uid="{00000000-0005-0000-0000-000062870000}"/>
    <cellStyle name="Normal 4 4 3 5 6 2 2 2" xfId="43566" xr:uid="{00000000-0005-0000-0000-000063870000}"/>
    <cellStyle name="Normal 4 4 3 5 6 2 2 3" xfId="30156" xr:uid="{00000000-0005-0000-0000-000064870000}"/>
    <cellStyle name="Normal 4 4 3 5 6 2 3" xfId="37594" xr:uid="{00000000-0005-0000-0000-000065870000}"/>
    <cellStyle name="Normal 4 4 3 5 6 2 4" xfId="24184" xr:uid="{00000000-0005-0000-0000-000066870000}"/>
    <cellStyle name="Normal 4 4 3 5 6 3" xfId="9234" xr:uid="{00000000-0005-0000-0000-000067870000}"/>
    <cellStyle name="Normal 4 4 3 5 6 3 2" xfId="40580" xr:uid="{00000000-0005-0000-0000-000068870000}"/>
    <cellStyle name="Normal 4 4 3 5 6 3 3" xfId="27170" xr:uid="{00000000-0005-0000-0000-000069870000}"/>
    <cellStyle name="Normal 4 4 3 5 6 4" xfId="19768" xr:uid="{00000000-0005-0000-0000-00006A870000}"/>
    <cellStyle name="Normal 4 4 3 5 6 5" xfId="34610" xr:uid="{00000000-0005-0000-0000-00006B870000}"/>
    <cellStyle name="Normal 4 4 3 5 6 6" xfId="16782" xr:uid="{00000000-0005-0000-0000-00006C870000}"/>
    <cellStyle name="Normal 4 4 3 5 7" xfId="4611" xr:uid="{00000000-0005-0000-0000-00006D870000}"/>
    <cellStyle name="Normal 4 4 3 5 7 2" xfId="10645" xr:uid="{00000000-0005-0000-0000-00006E870000}"/>
    <cellStyle name="Normal 4 4 3 5 7 2 2" xfId="41932" xr:uid="{00000000-0005-0000-0000-00006F870000}"/>
    <cellStyle name="Normal 4 4 3 5 7 2 3" xfId="28522" xr:uid="{00000000-0005-0000-0000-000070870000}"/>
    <cellStyle name="Normal 4 4 3 5 7 3" xfId="22548" xr:uid="{00000000-0005-0000-0000-000071870000}"/>
    <cellStyle name="Normal 4 4 3 5 7 4" xfId="32974" xr:uid="{00000000-0005-0000-0000-000072870000}"/>
    <cellStyle name="Normal 4 4 3 5 7 5" xfId="15146" xr:uid="{00000000-0005-0000-0000-000073870000}"/>
    <cellStyle name="Normal 4 4 3 5 8" xfId="3261" xr:uid="{00000000-0005-0000-0000-000074870000}"/>
    <cellStyle name="Normal 4 4 3 5 8 2" xfId="36040" xr:uid="{00000000-0005-0000-0000-000075870000}"/>
    <cellStyle name="Normal 4 4 3 5 8 3" xfId="21198" xr:uid="{00000000-0005-0000-0000-000076870000}"/>
    <cellStyle name="Normal 4 4 3 5 9" xfId="7598" xr:uid="{00000000-0005-0000-0000-000077870000}"/>
    <cellStyle name="Normal 4 4 3 5 9 2" xfId="38944" xr:uid="{00000000-0005-0000-0000-000078870000}"/>
    <cellStyle name="Normal 4 4 3 5 9 3" xfId="25534" xr:uid="{00000000-0005-0000-0000-000079870000}"/>
    <cellStyle name="Normal 4 4 3 6" xfId="458" xr:uid="{00000000-0005-0000-0000-00007A870000}"/>
    <cellStyle name="Normal 4 4 3 6 10" xfId="13898" xr:uid="{00000000-0005-0000-0000-00007B870000}"/>
    <cellStyle name="Normal 4 4 3 6 2" xfId="892" xr:uid="{00000000-0005-0000-0000-00007C870000}"/>
    <cellStyle name="Normal 4 4 3 6 2 2" xfId="2928" xr:uid="{00000000-0005-0000-0000-00007D870000}"/>
    <cellStyle name="Normal 4 4 3 6 2 2 2" xfId="7345" xr:uid="{00000000-0005-0000-0000-00007E870000}"/>
    <cellStyle name="Normal 4 4 3 6 2 2 2 2" xfId="13378" xr:uid="{00000000-0005-0000-0000-00007F870000}"/>
    <cellStyle name="Normal 4 4 3 6 2 2 2 2 2" xfId="44663" xr:uid="{00000000-0005-0000-0000-000080870000}"/>
    <cellStyle name="Normal 4 4 3 6 2 2 2 2 3" xfId="31253" xr:uid="{00000000-0005-0000-0000-000081870000}"/>
    <cellStyle name="Normal 4 4 3 6 2 2 2 3" xfId="38691" xr:uid="{00000000-0005-0000-0000-000082870000}"/>
    <cellStyle name="Normal 4 4 3 6 2 2 2 4" xfId="25281" xr:uid="{00000000-0005-0000-0000-000083870000}"/>
    <cellStyle name="Normal 4 4 3 6 2 2 3" xfId="10331" xr:uid="{00000000-0005-0000-0000-000084870000}"/>
    <cellStyle name="Normal 4 4 3 6 2 2 3 2" xfId="41677" xr:uid="{00000000-0005-0000-0000-000085870000}"/>
    <cellStyle name="Normal 4 4 3 6 2 2 3 3" xfId="28267" xr:uid="{00000000-0005-0000-0000-000086870000}"/>
    <cellStyle name="Normal 4 4 3 6 2 2 4" xfId="20865" xr:uid="{00000000-0005-0000-0000-000087870000}"/>
    <cellStyle name="Normal 4 4 3 6 2 2 5" xfId="35707" xr:uid="{00000000-0005-0000-0000-000088870000}"/>
    <cellStyle name="Normal 4 4 3 6 2 2 6" xfId="17879" xr:uid="{00000000-0005-0000-0000-000089870000}"/>
    <cellStyle name="Normal 4 4 3 6 2 3" xfId="5353" xr:uid="{00000000-0005-0000-0000-00008A870000}"/>
    <cellStyle name="Normal 4 4 3 6 2 3 2" xfId="11387" xr:uid="{00000000-0005-0000-0000-00008B870000}"/>
    <cellStyle name="Normal 4 4 3 6 2 3 2 2" xfId="42672" xr:uid="{00000000-0005-0000-0000-00008C870000}"/>
    <cellStyle name="Normal 4 4 3 6 2 3 2 3" xfId="29262" xr:uid="{00000000-0005-0000-0000-00008D870000}"/>
    <cellStyle name="Normal 4 4 3 6 2 3 3" xfId="23290" xr:uid="{00000000-0005-0000-0000-00008E870000}"/>
    <cellStyle name="Normal 4 4 3 6 2 3 4" xfId="33716" xr:uid="{00000000-0005-0000-0000-00008F870000}"/>
    <cellStyle name="Normal 4 4 3 6 2 3 5" xfId="15888" xr:uid="{00000000-0005-0000-0000-000090870000}"/>
    <cellStyle name="Normal 4 4 3 6 2 4" xfId="4358" xr:uid="{00000000-0005-0000-0000-000091870000}"/>
    <cellStyle name="Normal 4 4 3 6 2 4 2" xfId="37137" xr:uid="{00000000-0005-0000-0000-000092870000}"/>
    <cellStyle name="Normal 4 4 3 6 2 4 3" xfId="22295" xr:uid="{00000000-0005-0000-0000-000093870000}"/>
    <cellStyle name="Normal 4 4 3 6 2 5" xfId="8340" xr:uid="{00000000-0005-0000-0000-000094870000}"/>
    <cellStyle name="Normal 4 4 3 6 2 5 2" xfId="39686" xr:uid="{00000000-0005-0000-0000-000095870000}"/>
    <cellStyle name="Normal 4 4 3 6 2 5 3" xfId="26276" xr:uid="{00000000-0005-0000-0000-000096870000}"/>
    <cellStyle name="Normal 4 4 3 6 2 6" xfId="18874" xr:uid="{00000000-0005-0000-0000-000097870000}"/>
    <cellStyle name="Normal 4 4 3 6 2 7" xfId="32721" xr:uid="{00000000-0005-0000-0000-000098870000}"/>
    <cellStyle name="Normal 4 4 3 6 2 8" xfId="14893" xr:uid="{00000000-0005-0000-0000-000099870000}"/>
    <cellStyle name="Normal 4 4 3 6 3" xfId="1497" xr:uid="{00000000-0005-0000-0000-00009A870000}"/>
    <cellStyle name="Normal 4 4 3 6 3 2" xfId="2494" xr:uid="{00000000-0005-0000-0000-00009B870000}"/>
    <cellStyle name="Normal 4 4 3 6 3 2 2" xfId="6911" xr:uid="{00000000-0005-0000-0000-00009C870000}"/>
    <cellStyle name="Normal 4 4 3 6 3 2 2 2" xfId="12944" xr:uid="{00000000-0005-0000-0000-00009D870000}"/>
    <cellStyle name="Normal 4 4 3 6 3 2 2 2 2" xfId="44229" xr:uid="{00000000-0005-0000-0000-00009E870000}"/>
    <cellStyle name="Normal 4 4 3 6 3 2 2 2 3" xfId="30819" xr:uid="{00000000-0005-0000-0000-00009F870000}"/>
    <cellStyle name="Normal 4 4 3 6 3 2 2 3" xfId="38257" xr:uid="{00000000-0005-0000-0000-0000A0870000}"/>
    <cellStyle name="Normal 4 4 3 6 3 2 2 4" xfId="24847" xr:uid="{00000000-0005-0000-0000-0000A1870000}"/>
    <cellStyle name="Normal 4 4 3 6 3 2 3" xfId="9897" xr:uid="{00000000-0005-0000-0000-0000A2870000}"/>
    <cellStyle name="Normal 4 4 3 6 3 2 3 2" xfId="41243" xr:uid="{00000000-0005-0000-0000-0000A3870000}"/>
    <cellStyle name="Normal 4 4 3 6 3 2 3 3" xfId="27833" xr:uid="{00000000-0005-0000-0000-0000A4870000}"/>
    <cellStyle name="Normal 4 4 3 6 3 2 4" xfId="20431" xr:uid="{00000000-0005-0000-0000-0000A5870000}"/>
    <cellStyle name="Normal 4 4 3 6 3 2 5" xfId="35273" xr:uid="{00000000-0005-0000-0000-0000A6870000}"/>
    <cellStyle name="Normal 4 4 3 6 3 2 6" xfId="17445" xr:uid="{00000000-0005-0000-0000-0000A7870000}"/>
    <cellStyle name="Normal 4 4 3 6 3 3" xfId="5915" xr:uid="{00000000-0005-0000-0000-0000A8870000}"/>
    <cellStyle name="Normal 4 4 3 6 3 3 2" xfId="11948" xr:uid="{00000000-0005-0000-0000-0000A9870000}"/>
    <cellStyle name="Normal 4 4 3 6 3 3 2 2" xfId="43233" xr:uid="{00000000-0005-0000-0000-0000AA870000}"/>
    <cellStyle name="Normal 4 4 3 6 3 3 2 3" xfId="29823" xr:uid="{00000000-0005-0000-0000-0000AB870000}"/>
    <cellStyle name="Normal 4 4 3 6 3 3 3" xfId="23851" xr:uid="{00000000-0005-0000-0000-0000AC870000}"/>
    <cellStyle name="Normal 4 4 3 6 3 3 4" xfId="34277" xr:uid="{00000000-0005-0000-0000-0000AD870000}"/>
    <cellStyle name="Normal 4 4 3 6 3 3 5" xfId="16449" xr:uid="{00000000-0005-0000-0000-0000AE870000}"/>
    <cellStyle name="Normal 4 4 3 6 3 4" xfId="3924" xr:uid="{00000000-0005-0000-0000-0000AF870000}"/>
    <cellStyle name="Normal 4 4 3 6 3 4 2" xfId="36703" xr:uid="{00000000-0005-0000-0000-0000B0870000}"/>
    <cellStyle name="Normal 4 4 3 6 3 4 3" xfId="21861" xr:uid="{00000000-0005-0000-0000-0000B1870000}"/>
    <cellStyle name="Normal 4 4 3 6 3 5" xfId="8901" xr:uid="{00000000-0005-0000-0000-0000B2870000}"/>
    <cellStyle name="Normal 4 4 3 6 3 5 2" xfId="40247" xr:uid="{00000000-0005-0000-0000-0000B3870000}"/>
    <cellStyle name="Normal 4 4 3 6 3 5 3" xfId="26837" xr:uid="{00000000-0005-0000-0000-0000B4870000}"/>
    <cellStyle name="Normal 4 4 3 6 3 6" xfId="19435" xr:uid="{00000000-0005-0000-0000-0000B5870000}"/>
    <cellStyle name="Normal 4 4 3 6 3 7" xfId="32287" xr:uid="{00000000-0005-0000-0000-0000B6870000}"/>
    <cellStyle name="Normal 4 4 3 6 3 8" xfId="14459" xr:uid="{00000000-0005-0000-0000-0000B7870000}"/>
    <cellStyle name="Normal 4 4 3 6 4" xfId="1932" xr:uid="{00000000-0005-0000-0000-0000B8870000}"/>
    <cellStyle name="Normal 4 4 3 6 4 2" xfId="6350" xr:uid="{00000000-0005-0000-0000-0000B9870000}"/>
    <cellStyle name="Normal 4 4 3 6 4 2 2" xfId="12383" xr:uid="{00000000-0005-0000-0000-0000BA870000}"/>
    <cellStyle name="Normal 4 4 3 6 4 2 2 2" xfId="43668" xr:uid="{00000000-0005-0000-0000-0000BB870000}"/>
    <cellStyle name="Normal 4 4 3 6 4 2 2 3" xfId="30258" xr:uid="{00000000-0005-0000-0000-0000BC870000}"/>
    <cellStyle name="Normal 4 4 3 6 4 2 3" xfId="37696" xr:uid="{00000000-0005-0000-0000-0000BD870000}"/>
    <cellStyle name="Normal 4 4 3 6 4 2 4" xfId="24286" xr:uid="{00000000-0005-0000-0000-0000BE870000}"/>
    <cellStyle name="Normal 4 4 3 6 4 3" xfId="9336" xr:uid="{00000000-0005-0000-0000-0000BF870000}"/>
    <cellStyle name="Normal 4 4 3 6 4 3 2" xfId="40682" xr:uid="{00000000-0005-0000-0000-0000C0870000}"/>
    <cellStyle name="Normal 4 4 3 6 4 3 3" xfId="27272" xr:uid="{00000000-0005-0000-0000-0000C1870000}"/>
    <cellStyle name="Normal 4 4 3 6 4 4" xfId="19870" xr:uid="{00000000-0005-0000-0000-0000C2870000}"/>
    <cellStyle name="Normal 4 4 3 6 4 5" xfId="34712" xr:uid="{00000000-0005-0000-0000-0000C3870000}"/>
    <cellStyle name="Normal 4 4 3 6 4 6" xfId="16884" xr:uid="{00000000-0005-0000-0000-0000C4870000}"/>
    <cellStyle name="Normal 4 4 3 6 5" xfId="4919" xr:uid="{00000000-0005-0000-0000-0000C5870000}"/>
    <cellStyle name="Normal 4 4 3 6 5 2" xfId="10954" xr:uid="{00000000-0005-0000-0000-0000C6870000}"/>
    <cellStyle name="Normal 4 4 3 6 5 2 2" xfId="42239" xr:uid="{00000000-0005-0000-0000-0000C7870000}"/>
    <cellStyle name="Normal 4 4 3 6 5 2 3" xfId="28829" xr:uid="{00000000-0005-0000-0000-0000C8870000}"/>
    <cellStyle name="Normal 4 4 3 6 5 3" xfId="22856" xr:uid="{00000000-0005-0000-0000-0000C9870000}"/>
    <cellStyle name="Normal 4 4 3 6 5 4" xfId="33282" xr:uid="{00000000-0005-0000-0000-0000CA870000}"/>
    <cellStyle name="Normal 4 4 3 6 5 5" xfId="15454" xr:uid="{00000000-0005-0000-0000-0000CB870000}"/>
    <cellStyle name="Normal 4 4 3 6 6" xfId="3363" xr:uid="{00000000-0005-0000-0000-0000CC870000}"/>
    <cellStyle name="Normal 4 4 3 6 6 2" xfId="36142" xr:uid="{00000000-0005-0000-0000-0000CD870000}"/>
    <cellStyle name="Normal 4 4 3 6 6 3" xfId="21300" xr:uid="{00000000-0005-0000-0000-0000CE870000}"/>
    <cellStyle name="Normal 4 4 3 6 7" xfId="7906" xr:uid="{00000000-0005-0000-0000-0000CF870000}"/>
    <cellStyle name="Normal 4 4 3 6 7 2" xfId="39252" xr:uid="{00000000-0005-0000-0000-0000D0870000}"/>
    <cellStyle name="Normal 4 4 3 6 7 3" xfId="25842" xr:uid="{00000000-0005-0000-0000-0000D1870000}"/>
    <cellStyle name="Normal 4 4 3 6 8" xfId="18440" xr:uid="{00000000-0005-0000-0000-0000D2870000}"/>
    <cellStyle name="Normal 4 4 3 6 9" xfId="31726" xr:uid="{00000000-0005-0000-0000-0000D3870000}"/>
    <cellStyle name="Normal 4 4 3 7" xfId="566" xr:uid="{00000000-0005-0000-0000-0000D4870000}"/>
    <cellStyle name="Normal 4 4 3 7 10" xfId="14006" xr:uid="{00000000-0005-0000-0000-0000D5870000}"/>
    <cellStyle name="Normal 4 4 3 7 2" xfId="1000" xr:uid="{00000000-0005-0000-0000-0000D6870000}"/>
    <cellStyle name="Normal 4 4 3 7 2 2" xfId="3036" xr:uid="{00000000-0005-0000-0000-0000D7870000}"/>
    <cellStyle name="Normal 4 4 3 7 2 2 2" xfId="7453" xr:uid="{00000000-0005-0000-0000-0000D8870000}"/>
    <cellStyle name="Normal 4 4 3 7 2 2 2 2" xfId="13486" xr:uid="{00000000-0005-0000-0000-0000D9870000}"/>
    <cellStyle name="Normal 4 4 3 7 2 2 2 2 2" xfId="44771" xr:uid="{00000000-0005-0000-0000-0000DA870000}"/>
    <cellStyle name="Normal 4 4 3 7 2 2 2 2 3" xfId="31361" xr:uid="{00000000-0005-0000-0000-0000DB870000}"/>
    <cellStyle name="Normal 4 4 3 7 2 2 2 3" xfId="38799" xr:uid="{00000000-0005-0000-0000-0000DC870000}"/>
    <cellStyle name="Normal 4 4 3 7 2 2 2 4" xfId="25389" xr:uid="{00000000-0005-0000-0000-0000DD870000}"/>
    <cellStyle name="Normal 4 4 3 7 2 2 3" xfId="10439" xr:uid="{00000000-0005-0000-0000-0000DE870000}"/>
    <cellStyle name="Normal 4 4 3 7 2 2 3 2" xfId="41785" xr:uid="{00000000-0005-0000-0000-0000DF870000}"/>
    <cellStyle name="Normal 4 4 3 7 2 2 3 3" xfId="28375" xr:uid="{00000000-0005-0000-0000-0000E0870000}"/>
    <cellStyle name="Normal 4 4 3 7 2 2 4" xfId="20973" xr:uid="{00000000-0005-0000-0000-0000E1870000}"/>
    <cellStyle name="Normal 4 4 3 7 2 2 5" xfId="35815" xr:uid="{00000000-0005-0000-0000-0000E2870000}"/>
    <cellStyle name="Normal 4 4 3 7 2 2 6" xfId="17987" xr:uid="{00000000-0005-0000-0000-0000E3870000}"/>
    <cellStyle name="Normal 4 4 3 7 2 3" xfId="5461" xr:uid="{00000000-0005-0000-0000-0000E4870000}"/>
    <cellStyle name="Normal 4 4 3 7 2 3 2" xfId="11495" xr:uid="{00000000-0005-0000-0000-0000E5870000}"/>
    <cellStyle name="Normal 4 4 3 7 2 3 2 2" xfId="42780" xr:uid="{00000000-0005-0000-0000-0000E6870000}"/>
    <cellStyle name="Normal 4 4 3 7 2 3 2 3" xfId="29370" xr:uid="{00000000-0005-0000-0000-0000E7870000}"/>
    <cellStyle name="Normal 4 4 3 7 2 3 3" xfId="23398" xr:uid="{00000000-0005-0000-0000-0000E8870000}"/>
    <cellStyle name="Normal 4 4 3 7 2 3 4" xfId="33824" xr:uid="{00000000-0005-0000-0000-0000E9870000}"/>
    <cellStyle name="Normal 4 4 3 7 2 3 5" xfId="15996" xr:uid="{00000000-0005-0000-0000-0000EA870000}"/>
    <cellStyle name="Normal 4 4 3 7 2 4" xfId="4466" xr:uid="{00000000-0005-0000-0000-0000EB870000}"/>
    <cellStyle name="Normal 4 4 3 7 2 4 2" xfId="37245" xr:uid="{00000000-0005-0000-0000-0000EC870000}"/>
    <cellStyle name="Normal 4 4 3 7 2 4 3" xfId="22403" xr:uid="{00000000-0005-0000-0000-0000ED870000}"/>
    <cellStyle name="Normal 4 4 3 7 2 5" xfId="8448" xr:uid="{00000000-0005-0000-0000-0000EE870000}"/>
    <cellStyle name="Normal 4 4 3 7 2 5 2" xfId="39794" xr:uid="{00000000-0005-0000-0000-0000EF870000}"/>
    <cellStyle name="Normal 4 4 3 7 2 5 3" xfId="26384" xr:uid="{00000000-0005-0000-0000-0000F0870000}"/>
    <cellStyle name="Normal 4 4 3 7 2 6" xfId="18982" xr:uid="{00000000-0005-0000-0000-0000F1870000}"/>
    <cellStyle name="Normal 4 4 3 7 2 7" xfId="32829" xr:uid="{00000000-0005-0000-0000-0000F2870000}"/>
    <cellStyle name="Normal 4 4 3 7 2 8" xfId="15001" xr:uid="{00000000-0005-0000-0000-0000F3870000}"/>
    <cellStyle name="Normal 4 4 3 7 3" xfId="1605" xr:uid="{00000000-0005-0000-0000-0000F4870000}"/>
    <cellStyle name="Normal 4 4 3 7 3 2" xfId="2602" xr:uid="{00000000-0005-0000-0000-0000F5870000}"/>
    <cellStyle name="Normal 4 4 3 7 3 2 2" xfId="7019" xr:uid="{00000000-0005-0000-0000-0000F6870000}"/>
    <cellStyle name="Normal 4 4 3 7 3 2 2 2" xfId="13052" xr:uid="{00000000-0005-0000-0000-0000F7870000}"/>
    <cellStyle name="Normal 4 4 3 7 3 2 2 2 2" xfId="44337" xr:uid="{00000000-0005-0000-0000-0000F8870000}"/>
    <cellStyle name="Normal 4 4 3 7 3 2 2 2 3" xfId="30927" xr:uid="{00000000-0005-0000-0000-0000F9870000}"/>
    <cellStyle name="Normal 4 4 3 7 3 2 2 3" xfId="38365" xr:uid="{00000000-0005-0000-0000-0000FA870000}"/>
    <cellStyle name="Normal 4 4 3 7 3 2 2 4" xfId="24955" xr:uid="{00000000-0005-0000-0000-0000FB870000}"/>
    <cellStyle name="Normal 4 4 3 7 3 2 3" xfId="10005" xr:uid="{00000000-0005-0000-0000-0000FC870000}"/>
    <cellStyle name="Normal 4 4 3 7 3 2 3 2" xfId="41351" xr:uid="{00000000-0005-0000-0000-0000FD870000}"/>
    <cellStyle name="Normal 4 4 3 7 3 2 3 3" xfId="27941" xr:uid="{00000000-0005-0000-0000-0000FE870000}"/>
    <cellStyle name="Normal 4 4 3 7 3 2 4" xfId="20539" xr:uid="{00000000-0005-0000-0000-0000FF870000}"/>
    <cellStyle name="Normal 4 4 3 7 3 2 5" xfId="35381" xr:uid="{00000000-0005-0000-0000-000000880000}"/>
    <cellStyle name="Normal 4 4 3 7 3 2 6" xfId="17553" xr:uid="{00000000-0005-0000-0000-000001880000}"/>
    <cellStyle name="Normal 4 4 3 7 3 3" xfId="6023" xr:uid="{00000000-0005-0000-0000-000002880000}"/>
    <cellStyle name="Normal 4 4 3 7 3 3 2" xfId="12056" xr:uid="{00000000-0005-0000-0000-000003880000}"/>
    <cellStyle name="Normal 4 4 3 7 3 3 2 2" xfId="43341" xr:uid="{00000000-0005-0000-0000-000004880000}"/>
    <cellStyle name="Normal 4 4 3 7 3 3 2 3" xfId="29931" xr:uid="{00000000-0005-0000-0000-000005880000}"/>
    <cellStyle name="Normal 4 4 3 7 3 3 3" xfId="23959" xr:uid="{00000000-0005-0000-0000-000006880000}"/>
    <cellStyle name="Normal 4 4 3 7 3 3 4" xfId="34385" xr:uid="{00000000-0005-0000-0000-000007880000}"/>
    <cellStyle name="Normal 4 4 3 7 3 3 5" xfId="16557" xr:uid="{00000000-0005-0000-0000-000008880000}"/>
    <cellStyle name="Normal 4 4 3 7 3 4" xfId="4032" xr:uid="{00000000-0005-0000-0000-000009880000}"/>
    <cellStyle name="Normal 4 4 3 7 3 4 2" xfId="36811" xr:uid="{00000000-0005-0000-0000-00000A880000}"/>
    <cellStyle name="Normal 4 4 3 7 3 4 3" xfId="21969" xr:uid="{00000000-0005-0000-0000-00000B880000}"/>
    <cellStyle name="Normal 4 4 3 7 3 5" xfId="9009" xr:uid="{00000000-0005-0000-0000-00000C880000}"/>
    <cellStyle name="Normal 4 4 3 7 3 5 2" xfId="40355" xr:uid="{00000000-0005-0000-0000-00000D880000}"/>
    <cellStyle name="Normal 4 4 3 7 3 5 3" xfId="26945" xr:uid="{00000000-0005-0000-0000-00000E880000}"/>
    <cellStyle name="Normal 4 4 3 7 3 6" xfId="19543" xr:uid="{00000000-0005-0000-0000-00000F880000}"/>
    <cellStyle name="Normal 4 4 3 7 3 7" xfId="32395" xr:uid="{00000000-0005-0000-0000-000010880000}"/>
    <cellStyle name="Normal 4 4 3 7 3 8" xfId="14567" xr:uid="{00000000-0005-0000-0000-000011880000}"/>
    <cellStyle name="Normal 4 4 3 7 4" xfId="2040" xr:uid="{00000000-0005-0000-0000-000012880000}"/>
    <cellStyle name="Normal 4 4 3 7 4 2" xfId="6458" xr:uid="{00000000-0005-0000-0000-000013880000}"/>
    <cellStyle name="Normal 4 4 3 7 4 2 2" xfId="12491" xr:uid="{00000000-0005-0000-0000-000014880000}"/>
    <cellStyle name="Normal 4 4 3 7 4 2 2 2" xfId="43776" xr:uid="{00000000-0005-0000-0000-000015880000}"/>
    <cellStyle name="Normal 4 4 3 7 4 2 2 3" xfId="30366" xr:uid="{00000000-0005-0000-0000-000016880000}"/>
    <cellStyle name="Normal 4 4 3 7 4 2 3" xfId="37804" xr:uid="{00000000-0005-0000-0000-000017880000}"/>
    <cellStyle name="Normal 4 4 3 7 4 2 4" xfId="24394" xr:uid="{00000000-0005-0000-0000-000018880000}"/>
    <cellStyle name="Normal 4 4 3 7 4 3" xfId="9444" xr:uid="{00000000-0005-0000-0000-000019880000}"/>
    <cellStyle name="Normal 4 4 3 7 4 3 2" xfId="40790" xr:uid="{00000000-0005-0000-0000-00001A880000}"/>
    <cellStyle name="Normal 4 4 3 7 4 3 3" xfId="27380" xr:uid="{00000000-0005-0000-0000-00001B880000}"/>
    <cellStyle name="Normal 4 4 3 7 4 4" xfId="19978" xr:uid="{00000000-0005-0000-0000-00001C880000}"/>
    <cellStyle name="Normal 4 4 3 7 4 5" xfId="34820" xr:uid="{00000000-0005-0000-0000-00001D880000}"/>
    <cellStyle name="Normal 4 4 3 7 4 6" xfId="16992" xr:uid="{00000000-0005-0000-0000-00001E880000}"/>
    <cellStyle name="Normal 4 4 3 7 5" xfId="5027" xr:uid="{00000000-0005-0000-0000-00001F880000}"/>
    <cellStyle name="Normal 4 4 3 7 5 2" xfId="11062" xr:uid="{00000000-0005-0000-0000-000020880000}"/>
    <cellStyle name="Normal 4 4 3 7 5 2 2" xfId="42347" xr:uid="{00000000-0005-0000-0000-000021880000}"/>
    <cellStyle name="Normal 4 4 3 7 5 2 3" xfId="28937" xr:uid="{00000000-0005-0000-0000-000022880000}"/>
    <cellStyle name="Normal 4 4 3 7 5 3" xfId="22964" xr:uid="{00000000-0005-0000-0000-000023880000}"/>
    <cellStyle name="Normal 4 4 3 7 5 4" xfId="33390" xr:uid="{00000000-0005-0000-0000-000024880000}"/>
    <cellStyle name="Normal 4 4 3 7 5 5" xfId="15562" xr:uid="{00000000-0005-0000-0000-000025880000}"/>
    <cellStyle name="Normal 4 4 3 7 6" xfId="3471" xr:uid="{00000000-0005-0000-0000-000026880000}"/>
    <cellStyle name="Normal 4 4 3 7 6 2" xfId="36250" xr:uid="{00000000-0005-0000-0000-000027880000}"/>
    <cellStyle name="Normal 4 4 3 7 6 3" xfId="21408" xr:uid="{00000000-0005-0000-0000-000028880000}"/>
    <cellStyle name="Normal 4 4 3 7 7" xfId="8014" xr:uid="{00000000-0005-0000-0000-000029880000}"/>
    <cellStyle name="Normal 4 4 3 7 7 2" xfId="39360" xr:uid="{00000000-0005-0000-0000-00002A880000}"/>
    <cellStyle name="Normal 4 4 3 7 7 3" xfId="25950" xr:uid="{00000000-0005-0000-0000-00002B880000}"/>
    <cellStyle name="Normal 4 4 3 7 8" xfId="18548" xr:uid="{00000000-0005-0000-0000-00002C880000}"/>
    <cellStyle name="Normal 4 4 3 7 9" xfId="31834" xr:uid="{00000000-0005-0000-0000-00002D880000}"/>
    <cellStyle name="Normal 4 4 3 8" xfId="236" xr:uid="{00000000-0005-0000-0000-00002E880000}"/>
    <cellStyle name="Normal 4 4 3 8 2" xfId="1291" xr:uid="{00000000-0005-0000-0000-00002F880000}"/>
    <cellStyle name="Normal 4 4 3 8 2 2" xfId="5709" xr:uid="{00000000-0005-0000-0000-000030880000}"/>
    <cellStyle name="Normal 4 4 3 8 2 2 2" xfId="11742" xr:uid="{00000000-0005-0000-0000-000031880000}"/>
    <cellStyle name="Normal 4 4 3 8 2 2 2 2" xfId="43027" xr:uid="{00000000-0005-0000-0000-000032880000}"/>
    <cellStyle name="Normal 4 4 3 8 2 2 2 3" xfId="29617" xr:uid="{00000000-0005-0000-0000-000033880000}"/>
    <cellStyle name="Normal 4 4 3 8 2 2 3" xfId="37366" xr:uid="{00000000-0005-0000-0000-000034880000}"/>
    <cellStyle name="Normal 4 4 3 8 2 2 4" xfId="23645" xr:uid="{00000000-0005-0000-0000-000035880000}"/>
    <cellStyle name="Normal 4 4 3 8 2 3" xfId="8695" xr:uid="{00000000-0005-0000-0000-000036880000}"/>
    <cellStyle name="Normal 4 4 3 8 2 3 2" xfId="40041" xr:uid="{00000000-0005-0000-0000-000037880000}"/>
    <cellStyle name="Normal 4 4 3 8 2 3 3" xfId="26631" xr:uid="{00000000-0005-0000-0000-000038880000}"/>
    <cellStyle name="Normal 4 4 3 8 2 4" xfId="19229" xr:uid="{00000000-0005-0000-0000-000039880000}"/>
    <cellStyle name="Normal 4 4 3 8 2 5" xfId="34071" xr:uid="{00000000-0005-0000-0000-00003A880000}"/>
    <cellStyle name="Normal 4 4 3 8 2 6" xfId="16243" xr:uid="{00000000-0005-0000-0000-00003B880000}"/>
    <cellStyle name="Normal 4 4 3 8 3" xfId="2288" xr:uid="{00000000-0005-0000-0000-00003C880000}"/>
    <cellStyle name="Normal 4 4 3 8 3 2" xfId="6705" xr:uid="{00000000-0005-0000-0000-00003D880000}"/>
    <cellStyle name="Normal 4 4 3 8 3 2 2" xfId="12738" xr:uid="{00000000-0005-0000-0000-00003E880000}"/>
    <cellStyle name="Normal 4 4 3 8 3 2 2 2" xfId="44023" xr:uid="{00000000-0005-0000-0000-00003F880000}"/>
    <cellStyle name="Normal 4 4 3 8 3 2 2 3" xfId="30613" xr:uid="{00000000-0005-0000-0000-000040880000}"/>
    <cellStyle name="Normal 4 4 3 8 3 2 3" xfId="38051" xr:uid="{00000000-0005-0000-0000-000041880000}"/>
    <cellStyle name="Normal 4 4 3 8 3 2 4" xfId="24641" xr:uid="{00000000-0005-0000-0000-000042880000}"/>
    <cellStyle name="Normal 4 4 3 8 3 3" xfId="9691" xr:uid="{00000000-0005-0000-0000-000043880000}"/>
    <cellStyle name="Normal 4 4 3 8 3 3 2" xfId="41037" xr:uid="{00000000-0005-0000-0000-000044880000}"/>
    <cellStyle name="Normal 4 4 3 8 3 3 3" xfId="27627" xr:uid="{00000000-0005-0000-0000-000045880000}"/>
    <cellStyle name="Normal 4 4 3 8 3 4" xfId="20225" xr:uid="{00000000-0005-0000-0000-000046880000}"/>
    <cellStyle name="Normal 4 4 3 8 3 5" xfId="35067" xr:uid="{00000000-0005-0000-0000-000047880000}"/>
    <cellStyle name="Normal 4 4 3 8 3 6" xfId="17239" xr:uid="{00000000-0005-0000-0000-000048880000}"/>
    <cellStyle name="Normal 4 4 3 8 4" xfId="4713" xr:uid="{00000000-0005-0000-0000-000049880000}"/>
    <cellStyle name="Normal 4 4 3 8 4 2" xfId="10747" xr:uid="{00000000-0005-0000-0000-00004A880000}"/>
    <cellStyle name="Normal 4 4 3 8 4 2 2" xfId="42034" xr:uid="{00000000-0005-0000-0000-00004B880000}"/>
    <cellStyle name="Normal 4 4 3 8 4 2 3" xfId="28624" xr:uid="{00000000-0005-0000-0000-00004C880000}"/>
    <cellStyle name="Normal 4 4 3 8 4 3" xfId="22650" xr:uid="{00000000-0005-0000-0000-00004D880000}"/>
    <cellStyle name="Normal 4 4 3 8 4 4" xfId="33076" xr:uid="{00000000-0005-0000-0000-00004E880000}"/>
    <cellStyle name="Normal 4 4 3 8 4 5" xfId="15248" xr:uid="{00000000-0005-0000-0000-00004F880000}"/>
    <cellStyle name="Normal 4 4 3 8 5" xfId="3718" xr:uid="{00000000-0005-0000-0000-000050880000}"/>
    <cellStyle name="Normal 4 4 3 8 5 2" xfId="36497" xr:uid="{00000000-0005-0000-0000-000051880000}"/>
    <cellStyle name="Normal 4 4 3 8 5 3" xfId="21655" xr:uid="{00000000-0005-0000-0000-000052880000}"/>
    <cellStyle name="Normal 4 4 3 8 6" xfId="7700" xr:uid="{00000000-0005-0000-0000-000053880000}"/>
    <cellStyle name="Normal 4 4 3 8 6 2" xfId="39046" xr:uid="{00000000-0005-0000-0000-000054880000}"/>
    <cellStyle name="Normal 4 4 3 8 6 3" xfId="25636" xr:uid="{00000000-0005-0000-0000-000055880000}"/>
    <cellStyle name="Normal 4 4 3 8 7" xfId="18234" xr:uid="{00000000-0005-0000-0000-000056880000}"/>
    <cellStyle name="Normal 4 4 3 8 8" xfId="32081" xr:uid="{00000000-0005-0000-0000-000057880000}"/>
    <cellStyle name="Normal 4 4 3 8 9" xfId="14253" xr:uid="{00000000-0005-0000-0000-000058880000}"/>
    <cellStyle name="Normal 4 4 3 9" xfId="686" xr:uid="{00000000-0005-0000-0000-000059880000}"/>
    <cellStyle name="Normal 4 4 3 9 2" xfId="2722" xr:uid="{00000000-0005-0000-0000-00005A880000}"/>
    <cellStyle name="Normal 4 4 3 9 2 2" xfId="7139" xr:uid="{00000000-0005-0000-0000-00005B880000}"/>
    <cellStyle name="Normal 4 4 3 9 2 2 2" xfId="13172" xr:uid="{00000000-0005-0000-0000-00005C880000}"/>
    <cellStyle name="Normal 4 4 3 9 2 2 2 2" xfId="44457" xr:uid="{00000000-0005-0000-0000-00005D880000}"/>
    <cellStyle name="Normal 4 4 3 9 2 2 2 3" xfId="31047" xr:uid="{00000000-0005-0000-0000-00005E880000}"/>
    <cellStyle name="Normal 4 4 3 9 2 2 3" xfId="38485" xr:uid="{00000000-0005-0000-0000-00005F880000}"/>
    <cellStyle name="Normal 4 4 3 9 2 2 4" xfId="25075" xr:uid="{00000000-0005-0000-0000-000060880000}"/>
    <cellStyle name="Normal 4 4 3 9 2 3" xfId="10125" xr:uid="{00000000-0005-0000-0000-000061880000}"/>
    <cellStyle name="Normal 4 4 3 9 2 3 2" xfId="41471" xr:uid="{00000000-0005-0000-0000-000062880000}"/>
    <cellStyle name="Normal 4 4 3 9 2 3 3" xfId="28061" xr:uid="{00000000-0005-0000-0000-000063880000}"/>
    <cellStyle name="Normal 4 4 3 9 2 4" xfId="20659" xr:uid="{00000000-0005-0000-0000-000064880000}"/>
    <cellStyle name="Normal 4 4 3 9 2 5" xfId="35501" xr:uid="{00000000-0005-0000-0000-000065880000}"/>
    <cellStyle name="Normal 4 4 3 9 2 6" xfId="17673" xr:uid="{00000000-0005-0000-0000-000066880000}"/>
    <cellStyle name="Normal 4 4 3 9 3" xfId="5147" xr:uid="{00000000-0005-0000-0000-000067880000}"/>
    <cellStyle name="Normal 4 4 3 9 3 2" xfId="11182" xr:uid="{00000000-0005-0000-0000-000068880000}"/>
    <cellStyle name="Normal 4 4 3 9 3 2 2" xfId="42467" xr:uid="{00000000-0005-0000-0000-000069880000}"/>
    <cellStyle name="Normal 4 4 3 9 3 2 3" xfId="29057" xr:uid="{00000000-0005-0000-0000-00006A880000}"/>
    <cellStyle name="Normal 4 4 3 9 3 3" xfId="23084" xr:uid="{00000000-0005-0000-0000-00006B880000}"/>
    <cellStyle name="Normal 4 4 3 9 3 4" xfId="33510" xr:uid="{00000000-0005-0000-0000-00006C880000}"/>
    <cellStyle name="Normal 4 4 3 9 3 5" xfId="15682" xr:uid="{00000000-0005-0000-0000-00006D880000}"/>
    <cellStyle name="Normal 4 4 3 9 4" xfId="4152" xr:uid="{00000000-0005-0000-0000-00006E880000}"/>
    <cellStyle name="Normal 4 4 3 9 4 2" xfId="36931" xr:uid="{00000000-0005-0000-0000-00006F880000}"/>
    <cellStyle name="Normal 4 4 3 9 4 3" xfId="22089" xr:uid="{00000000-0005-0000-0000-000070880000}"/>
    <cellStyle name="Normal 4 4 3 9 5" xfId="8134" xr:uid="{00000000-0005-0000-0000-000071880000}"/>
    <cellStyle name="Normal 4 4 3 9 5 2" xfId="39480" xr:uid="{00000000-0005-0000-0000-000072880000}"/>
    <cellStyle name="Normal 4 4 3 9 5 3" xfId="26070" xr:uid="{00000000-0005-0000-0000-000073880000}"/>
    <cellStyle name="Normal 4 4 3 9 6" xfId="18668" xr:uid="{00000000-0005-0000-0000-000074880000}"/>
    <cellStyle name="Normal 4 4 3 9 7" xfId="32515" xr:uid="{00000000-0005-0000-0000-000075880000}"/>
    <cellStyle name="Normal 4 4 3 9 8" xfId="14687" xr:uid="{00000000-0005-0000-0000-000076880000}"/>
    <cellStyle name="Normal 4 4 4" xfId="106" xr:uid="{00000000-0005-0000-0000-000077880000}"/>
    <cellStyle name="Normal 4 4 4 10" xfId="1161" xr:uid="{00000000-0005-0000-0000-000078880000}"/>
    <cellStyle name="Normal 4 4 4 10 2" xfId="2158" xr:uid="{00000000-0005-0000-0000-000079880000}"/>
    <cellStyle name="Normal 4 4 4 10 2 2" xfId="6575" xr:uid="{00000000-0005-0000-0000-00007A880000}"/>
    <cellStyle name="Normal 4 4 4 10 2 2 2" xfId="12608" xr:uid="{00000000-0005-0000-0000-00007B880000}"/>
    <cellStyle name="Normal 4 4 4 10 2 2 2 2" xfId="43893" xr:uid="{00000000-0005-0000-0000-00007C880000}"/>
    <cellStyle name="Normal 4 4 4 10 2 2 2 3" xfId="30483" xr:uid="{00000000-0005-0000-0000-00007D880000}"/>
    <cellStyle name="Normal 4 4 4 10 2 2 3" xfId="37921" xr:uid="{00000000-0005-0000-0000-00007E880000}"/>
    <cellStyle name="Normal 4 4 4 10 2 2 4" xfId="24511" xr:uid="{00000000-0005-0000-0000-00007F880000}"/>
    <cellStyle name="Normal 4 4 4 10 2 3" xfId="9561" xr:uid="{00000000-0005-0000-0000-000080880000}"/>
    <cellStyle name="Normal 4 4 4 10 2 3 2" xfId="40907" xr:uid="{00000000-0005-0000-0000-000081880000}"/>
    <cellStyle name="Normal 4 4 4 10 2 3 3" xfId="27497" xr:uid="{00000000-0005-0000-0000-000082880000}"/>
    <cellStyle name="Normal 4 4 4 10 2 4" xfId="20095" xr:uid="{00000000-0005-0000-0000-000083880000}"/>
    <cellStyle name="Normal 4 4 4 10 2 5" xfId="34937" xr:uid="{00000000-0005-0000-0000-000084880000}"/>
    <cellStyle name="Normal 4 4 4 10 2 6" xfId="17109" xr:uid="{00000000-0005-0000-0000-000085880000}"/>
    <cellStyle name="Normal 4 4 4 10 3" xfId="5579" xr:uid="{00000000-0005-0000-0000-000086880000}"/>
    <cellStyle name="Normal 4 4 4 10 3 2" xfId="11612" xr:uid="{00000000-0005-0000-0000-000087880000}"/>
    <cellStyle name="Normal 4 4 4 10 3 2 2" xfId="42897" xr:uid="{00000000-0005-0000-0000-000088880000}"/>
    <cellStyle name="Normal 4 4 4 10 3 2 3" xfId="29487" xr:uid="{00000000-0005-0000-0000-000089880000}"/>
    <cellStyle name="Normal 4 4 4 10 3 3" xfId="23515" xr:uid="{00000000-0005-0000-0000-00008A880000}"/>
    <cellStyle name="Normal 4 4 4 10 3 4" xfId="33941" xr:uid="{00000000-0005-0000-0000-00008B880000}"/>
    <cellStyle name="Normal 4 4 4 10 3 5" xfId="16113" xr:uid="{00000000-0005-0000-0000-00008C880000}"/>
    <cellStyle name="Normal 4 4 4 10 4" xfId="3588" xr:uid="{00000000-0005-0000-0000-00008D880000}"/>
    <cellStyle name="Normal 4 4 4 10 4 2" xfId="36367" xr:uid="{00000000-0005-0000-0000-00008E880000}"/>
    <cellStyle name="Normal 4 4 4 10 4 3" xfId="21525" xr:uid="{00000000-0005-0000-0000-00008F880000}"/>
    <cellStyle name="Normal 4 4 4 10 5" xfId="8565" xr:uid="{00000000-0005-0000-0000-000090880000}"/>
    <cellStyle name="Normal 4 4 4 10 5 2" xfId="39911" xr:uid="{00000000-0005-0000-0000-000091880000}"/>
    <cellStyle name="Normal 4 4 4 10 5 3" xfId="26501" xr:uid="{00000000-0005-0000-0000-000092880000}"/>
    <cellStyle name="Normal 4 4 4 10 6" xfId="19099" xr:uid="{00000000-0005-0000-0000-000093880000}"/>
    <cellStyle name="Normal 4 4 4 10 7" xfId="31951" xr:uid="{00000000-0005-0000-0000-000094880000}"/>
    <cellStyle name="Normal 4 4 4 10 8" xfId="14123" xr:uid="{00000000-0005-0000-0000-000095880000}"/>
    <cellStyle name="Normal 4 4 4 11" xfId="1734" xr:uid="{00000000-0005-0000-0000-000096880000}"/>
    <cellStyle name="Normal 4 4 4 11 2" xfId="6152" xr:uid="{00000000-0005-0000-0000-000097880000}"/>
    <cellStyle name="Normal 4 4 4 11 2 2" xfId="12185" xr:uid="{00000000-0005-0000-0000-000098880000}"/>
    <cellStyle name="Normal 4 4 4 11 2 2 2" xfId="43470" xr:uid="{00000000-0005-0000-0000-000099880000}"/>
    <cellStyle name="Normal 4 4 4 11 2 2 3" xfId="30060" xr:uid="{00000000-0005-0000-0000-00009A880000}"/>
    <cellStyle name="Normal 4 4 4 11 2 3" xfId="37498" xr:uid="{00000000-0005-0000-0000-00009B880000}"/>
    <cellStyle name="Normal 4 4 4 11 2 4" xfId="24088" xr:uid="{00000000-0005-0000-0000-00009C880000}"/>
    <cellStyle name="Normal 4 4 4 11 3" xfId="9138" xr:uid="{00000000-0005-0000-0000-00009D880000}"/>
    <cellStyle name="Normal 4 4 4 11 3 2" xfId="40484" xr:uid="{00000000-0005-0000-0000-00009E880000}"/>
    <cellStyle name="Normal 4 4 4 11 3 3" xfId="27074" xr:uid="{00000000-0005-0000-0000-00009F880000}"/>
    <cellStyle name="Normal 4 4 4 11 4" xfId="19672" xr:uid="{00000000-0005-0000-0000-0000A0880000}"/>
    <cellStyle name="Normal 4 4 4 11 5" xfId="34514" xr:uid="{00000000-0005-0000-0000-0000A1880000}"/>
    <cellStyle name="Normal 4 4 4 11 6" xfId="16686" xr:uid="{00000000-0005-0000-0000-0000A2880000}"/>
    <cellStyle name="Normal 4 4 4 12" xfId="4583" xr:uid="{00000000-0005-0000-0000-0000A3880000}"/>
    <cellStyle name="Normal 4 4 4 12 2" xfId="10617" xr:uid="{00000000-0005-0000-0000-0000A4880000}"/>
    <cellStyle name="Normal 4 4 4 12 2 2" xfId="41904" xr:uid="{00000000-0005-0000-0000-0000A5880000}"/>
    <cellStyle name="Normal 4 4 4 12 2 3" xfId="28494" xr:uid="{00000000-0005-0000-0000-0000A6880000}"/>
    <cellStyle name="Normal 4 4 4 12 3" xfId="22520" xr:uid="{00000000-0005-0000-0000-0000A7880000}"/>
    <cellStyle name="Normal 4 4 4 12 4" xfId="32946" xr:uid="{00000000-0005-0000-0000-0000A8880000}"/>
    <cellStyle name="Normal 4 4 4 12 5" xfId="15118" xr:uid="{00000000-0005-0000-0000-0000A9880000}"/>
    <cellStyle name="Normal 4 4 4 13" xfId="3165" xr:uid="{00000000-0005-0000-0000-0000AA880000}"/>
    <cellStyle name="Normal 4 4 4 13 2" xfId="35944" xr:uid="{00000000-0005-0000-0000-0000AB880000}"/>
    <cellStyle name="Normal 4 4 4 13 3" xfId="21102" xr:uid="{00000000-0005-0000-0000-0000AC880000}"/>
    <cellStyle name="Normal 4 4 4 14" xfId="7570" xr:uid="{00000000-0005-0000-0000-0000AD880000}"/>
    <cellStyle name="Normal 4 4 4 14 2" xfId="38916" xr:uid="{00000000-0005-0000-0000-0000AE880000}"/>
    <cellStyle name="Normal 4 4 4 14 3" xfId="25506" xr:uid="{00000000-0005-0000-0000-0000AF880000}"/>
    <cellStyle name="Normal 4 4 4 15" xfId="18104" xr:uid="{00000000-0005-0000-0000-0000B0880000}"/>
    <cellStyle name="Normal 4 4 4 16" xfId="31528" xr:uid="{00000000-0005-0000-0000-0000B1880000}"/>
    <cellStyle name="Normal 4 4 4 17" xfId="13700" xr:uid="{00000000-0005-0000-0000-0000B2880000}"/>
    <cellStyle name="Normal 4 4 4 2" xfId="160" xr:uid="{00000000-0005-0000-0000-0000B3880000}"/>
    <cellStyle name="Normal 4 4 4 2 10" xfId="3183" xr:uid="{00000000-0005-0000-0000-0000B4880000}"/>
    <cellStyle name="Normal 4 4 4 2 10 2" xfId="35962" xr:uid="{00000000-0005-0000-0000-0000B5880000}"/>
    <cellStyle name="Normal 4 4 4 2 10 3" xfId="21120" xr:uid="{00000000-0005-0000-0000-0000B6880000}"/>
    <cellStyle name="Normal 4 4 4 2 11" xfId="7624" xr:uid="{00000000-0005-0000-0000-0000B7880000}"/>
    <cellStyle name="Normal 4 4 4 2 11 2" xfId="38970" xr:uid="{00000000-0005-0000-0000-0000B8880000}"/>
    <cellStyle name="Normal 4 4 4 2 11 3" xfId="25560" xr:uid="{00000000-0005-0000-0000-0000B9880000}"/>
    <cellStyle name="Normal 4 4 4 2 12" xfId="18158" xr:uid="{00000000-0005-0000-0000-0000BA880000}"/>
    <cellStyle name="Normal 4 4 4 2 13" xfId="31546" xr:uid="{00000000-0005-0000-0000-0000BB880000}"/>
    <cellStyle name="Normal 4 4 4 2 14" xfId="13718" xr:uid="{00000000-0005-0000-0000-0000BC880000}"/>
    <cellStyle name="Normal 4 4 4 2 2" xfId="382" xr:uid="{00000000-0005-0000-0000-0000BD880000}"/>
    <cellStyle name="Normal 4 4 4 2 2 10" xfId="13822" xr:uid="{00000000-0005-0000-0000-0000BE880000}"/>
    <cellStyle name="Normal 4 4 4 2 2 2" xfId="816" xr:uid="{00000000-0005-0000-0000-0000BF880000}"/>
    <cellStyle name="Normal 4 4 4 2 2 2 2" xfId="2852" xr:uid="{00000000-0005-0000-0000-0000C0880000}"/>
    <cellStyle name="Normal 4 4 4 2 2 2 2 2" xfId="7269" xr:uid="{00000000-0005-0000-0000-0000C1880000}"/>
    <cellStyle name="Normal 4 4 4 2 2 2 2 2 2" xfId="13302" xr:uid="{00000000-0005-0000-0000-0000C2880000}"/>
    <cellStyle name="Normal 4 4 4 2 2 2 2 2 2 2" xfId="44587" xr:uid="{00000000-0005-0000-0000-0000C3880000}"/>
    <cellStyle name="Normal 4 4 4 2 2 2 2 2 2 3" xfId="31177" xr:uid="{00000000-0005-0000-0000-0000C4880000}"/>
    <cellStyle name="Normal 4 4 4 2 2 2 2 2 3" xfId="38615" xr:uid="{00000000-0005-0000-0000-0000C5880000}"/>
    <cellStyle name="Normal 4 4 4 2 2 2 2 2 4" xfId="25205" xr:uid="{00000000-0005-0000-0000-0000C6880000}"/>
    <cellStyle name="Normal 4 4 4 2 2 2 2 3" xfId="10255" xr:uid="{00000000-0005-0000-0000-0000C7880000}"/>
    <cellStyle name="Normal 4 4 4 2 2 2 2 3 2" xfId="41601" xr:uid="{00000000-0005-0000-0000-0000C8880000}"/>
    <cellStyle name="Normal 4 4 4 2 2 2 2 3 3" xfId="28191" xr:uid="{00000000-0005-0000-0000-0000C9880000}"/>
    <cellStyle name="Normal 4 4 4 2 2 2 2 4" xfId="20789" xr:uid="{00000000-0005-0000-0000-0000CA880000}"/>
    <cellStyle name="Normal 4 4 4 2 2 2 2 5" xfId="35631" xr:uid="{00000000-0005-0000-0000-0000CB880000}"/>
    <cellStyle name="Normal 4 4 4 2 2 2 2 6" xfId="17803" xr:uid="{00000000-0005-0000-0000-0000CC880000}"/>
    <cellStyle name="Normal 4 4 4 2 2 2 3" xfId="5277" xr:uid="{00000000-0005-0000-0000-0000CD880000}"/>
    <cellStyle name="Normal 4 4 4 2 2 2 3 2" xfId="11311" xr:uid="{00000000-0005-0000-0000-0000CE880000}"/>
    <cellStyle name="Normal 4 4 4 2 2 2 3 2 2" xfId="42596" xr:uid="{00000000-0005-0000-0000-0000CF880000}"/>
    <cellStyle name="Normal 4 4 4 2 2 2 3 2 3" xfId="29186" xr:uid="{00000000-0005-0000-0000-0000D0880000}"/>
    <cellStyle name="Normal 4 4 4 2 2 2 3 3" xfId="23214" xr:uid="{00000000-0005-0000-0000-0000D1880000}"/>
    <cellStyle name="Normal 4 4 4 2 2 2 3 4" xfId="33640" xr:uid="{00000000-0005-0000-0000-0000D2880000}"/>
    <cellStyle name="Normal 4 4 4 2 2 2 3 5" xfId="15812" xr:uid="{00000000-0005-0000-0000-0000D3880000}"/>
    <cellStyle name="Normal 4 4 4 2 2 2 4" xfId="4282" xr:uid="{00000000-0005-0000-0000-0000D4880000}"/>
    <cellStyle name="Normal 4 4 4 2 2 2 4 2" xfId="37061" xr:uid="{00000000-0005-0000-0000-0000D5880000}"/>
    <cellStyle name="Normal 4 4 4 2 2 2 4 3" xfId="22219" xr:uid="{00000000-0005-0000-0000-0000D6880000}"/>
    <cellStyle name="Normal 4 4 4 2 2 2 5" xfId="8264" xr:uid="{00000000-0005-0000-0000-0000D7880000}"/>
    <cellStyle name="Normal 4 4 4 2 2 2 5 2" xfId="39610" xr:uid="{00000000-0005-0000-0000-0000D8880000}"/>
    <cellStyle name="Normal 4 4 4 2 2 2 5 3" xfId="26200" xr:uid="{00000000-0005-0000-0000-0000D9880000}"/>
    <cellStyle name="Normal 4 4 4 2 2 2 6" xfId="18798" xr:uid="{00000000-0005-0000-0000-0000DA880000}"/>
    <cellStyle name="Normal 4 4 4 2 2 2 7" xfId="32645" xr:uid="{00000000-0005-0000-0000-0000DB880000}"/>
    <cellStyle name="Normal 4 4 4 2 2 2 8" xfId="14817" xr:uid="{00000000-0005-0000-0000-0000DC880000}"/>
    <cellStyle name="Normal 4 4 4 2 2 3" xfId="1421" xr:uid="{00000000-0005-0000-0000-0000DD880000}"/>
    <cellStyle name="Normal 4 4 4 2 2 3 2" xfId="2418" xr:uid="{00000000-0005-0000-0000-0000DE880000}"/>
    <cellStyle name="Normal 4 4 4 2 2 3 2 2" xfId="6835" xr:uid="{00000000-0005-0000-0000-0000DF880000}"/>
    <cellStyle name="Normal 4 4 4 2 2 3 2 2 2" xfId="12868" xr:uid="{00000000-0005-0000-0000-0000E0880000}"/>
    <cellStyle name="Normal 4 4 4 2 2 3 2 2 2 2" xfId="44153" xr:uid="{00000000-0005-0000-0000-0000E1880000}"/>
    <cellStyle name="Normal 4 4 4 2 2 3 2 2 2 3" xfId="30743" xr:uid="{00000000-0005-0000-0000-0000E2880000}"/>
    <cellStyle name="Normal 4 4 4 2 2 3 2 2 3" xfId="38181" xr:uid="{00000000-0005-0000-0000-0000E3880000}"/>
    <cellStyle name="Normal 4 4 4 2 2 3 2 2 4" xfId="24771" xr:uid="{00000000-0005-0000-0000-0000E4880000}"/>
    <cellStyle name="Normal 4 4 4 2 2 3 2 3" xfId="9821" xr:uid="{00000000-0005-0000-0000-0000E5880000}"/>
    <cellStyle name="Normal 4 4 4 2 2 3 2 3 2" xfId="41167" xr:uid="{00000000-0005-0000-0000-0000E6880000}"/>
    <cellStyle name="Normal 4 4 4 2 2 3 2 3 3" xfId="27757" xr:uid="{00000000-0005-0000-0000-0000E7880000}"/>
    <cellStyle name="Normal 4 4 4 2 2 3 2 4" xfId="20355" xr:uid="{00000000-0005-0000-0000-0000E8880000}"/>
    <cellStyle name="Normal 4 4 4 2 2 3 2 5" xfId="35197" xr:uid="{00000000-0005-0000-0000-0000E9880000}"/>
    <cellStyle name="Normal 4 4 4 2 2 3 2 6" xfId="17369" xr:uid="{00000000-0005-0000-0000-0000EA880000}"/>
    <cellStyle name="Normal 4 4 4 2 2 3 3" xfId="5839" xr:uid="{00000000-0005-0000-0000-0000EB880000}"/>
    <cellStyle name="Normal 4 4 4 2 2 3 3 2" xfId="11872" xr:uid="{00000000-0005-0000-0000-0000EC880000}"/>
    <cellStyle name="Normal 4 4 4 2 2 3 3 2 2" xfId="43157" xr:uid="{00000000-0005-0000-0000-0000ED880000}"/>
    <cellStyle name="Normal 4 4 4 2 2 3 3 2 3" xfId="29747" xr:uid="{00000000-0005-0000-0000-0000EE880000}"/>
    <cellStyle name="Normal 4 4 4 2 2 3 3 3" xfId="23775" xr:uid="{00000000-0005-0000-0000-0000EF880000}"/>
    <cellStyle name="Normal 4 4 4 2 2 3 3 4" xfId="34201" xr:uid="{00000000-0005-0000-0000-0000F0880000}"/>
    <cellStyle name="Normal 4 4 4 2 2 3 3 5" xfId="16373" xr:uid="{00000000-0005-0000-0000-0000F1880000}"/>
    <cellStyle name="Normal 4 4 4 2 2 3 4" xfId="3848" xr:uid="{00000000-0005-0000-0000-0000F2880000}"/>
    <cellStyle name="Normal 4 4 4 2 2 3 4 2" xfId="36627" xr:uid="{00000000-0005-0000-0000-0000F3880000}"/>
    <cellStyle name="Normal 4 4 4 2 2 3 4 3" xfId="21785" xr:uid="{00000000-0005-0000-0000-0000F4880000}"/>
    <cellStyle name="Normal 4 4 4 2 2 3 5" xfId="8825" xr:uid="{00000000-0005-0000-0000-0000F5880000}"/>
    <cellStyle name="Normal 4 4 4 2 2 3 5 2" xfId="40171" xr:uid="{00000000-0005-0000-0000-0000F6880000}"/>
    <cellStyle name="Normal 4 4 4 2 2 3 5 3" xfId="26761" xr:uid="{00000000-0005-0000-0000-0000F7880000}"/>
    <cellStyle name="Normal 4 4 4 2 2 3 6" xfId="19359" xr:uid="{00000000-0005-0000-0000-0000F8880000}"/>
    <cellStyle name="Normal 4 4 4 2 2 3 7" xfId="32211" xr:uid="{00000000-0005-0000-0000-0000F9880000}"/>
    <cellStyle name="Normal 4 4 4 2 2 3 8" xfId="14383" xr:uid="{00000000-0005-0000-0000-0000FA880000}"/>
    <cellStyle name="Normal 4 4 4 2 2 4" xfId="1856" xr:uid="{00000000-0005-0000-0000-0000FB880000}"/>
    <cellStyle name="Normal 4 4 4 2 2 4 2" xfId="6274" xr:uid="{00000000-0005-0000-0000-0000FC880000}"/>
    <cellStyle name="Normal 4 4 4 2 2 4 2 2" xfId="12307" xr:uid="{00000000-0005-0000-0000-0000FD880000}"/>
    <cellStyle name="Normal 4 4 4 2 2 4 2 2 2" xfId="43592" xr:uid="{00000000-0005-0000-0000-0000FE880000}"/>
    <cellStyle name="Normal 4 4 4 2 2 4 2 2 3" xfId="30182" xr:uid="{00000000-0005-0000-0000-0000FF880000}"/>
    <cellStyle name="Normal 4 4 4 2 2 4 2 3" xfId="37620" xr:uid="{00000000-0005-0000-0000-000000890000}"/>
    <cellStyle name="Normal 4 4 4 2 2 4 2 4" xfId="24210" xr:uid="{00000000-0005-0000-0000-000001890000}"/>
    <cellStyle name="Normal 4 4 4 2 2 4 3" xfId="9260" xr:uid="{00000000-0005-0000-0000-000002890000}"/>
    <cellStyle name="Normal 4 4 4 2 2 4 3 2" xfId="40606" xr:uid="{00000000-0005-0000-0000-000003890000}"/>
    <cellStyle name="Normal 4 4 4 2 2 4 3 3" xfId="27196" xr:uid="{00000000-0005-0000-0000-000004890000}"/>
    <cellStyle name="Normal 4 4 4 2 2 4 4" xfId="19794" xr:uid="{00000000-0005-0000-0000-000005890000}"/>
    <cellStyle name="Normal 4 4 4 2 2 4 5" xfId="34636" xr:uid="{00000000-0005-0000-0000-000006890000}"/>
    <cellStyle name="Normal 4 4 4 2 2 4 6" xfId="16808" xr:uid="{00000000-0005-0000-0000-000007890000}"/>
    <cellStyle name="Normal 4 4 4 2 2 5" xfId="4843" xr:uid="{00000000-0005-0000-0000-000008890000}"/>
    <cellStyle name="Normal 4 4 4 2 2 5 2" xfId="10878" xr:uid="{00000000-0005-0000-0000-000009890000}"/>
    <cellStyle name="Normal 4 4 4 2 2 5 2 2" xfId="42163" xr:uid="{00000000-0005-0000-0000-00000A890000}"/>
    <cellStyle name="Normal 4 4 4 2 2 5 2 3" xfId="28753" xr:uid="{00000000-0005-0000-0000-00000B890000}"/>
    <cellStyle name="Normal 4 4 4 2 2 5 3" xfId="22780" xr:uid="{00000000-0005-0000-0000-00000C890000}"/>
    <cellStyle name="Normal 4 4 4 2 2 5 4" xfId="33206" xr:uid="{00000000-0005-0000-0000-00000D890000}"/>
    <cellStyle name="Normal 4 4 4 2 2 5 5" xfId="15378" xr:uid="{00000000-0005-0000-0000-00000E890000}"/>
    <cellStyle name="Normal 4 4 4 2 2 6" xfId="3287" xr:uid="{00000000-0005-0000-0000-00000F890000}"/>
    <cellStyle name="Normal 4 4 4 2 2 6 2" xfId="36066" xr:uid="{00000000-0005-0000-0000-000010890000}"/>
    <cellStyle name="Normal 4 4 4 2 2 6 3" xfId="21224" xr:uid="{00000000-0005-0000-0000-000011890000}"/>
    <cellStyle name="Normal 4 4 4 2 2 7" xfId="7830" xr:uid="{00000000-0005-0000-0000-000012890000}"/>
    <cellStyle name="Normal 4 4 4 2 2 7 2" xfId="39176" xr:uid="{00000000-0005-0000-0000-000013890000}"/>
    <cellStyle name="Normal 4 4 4 2 2 7 3" xfId="25766" xr:uid="{00000000-0005-0000-0000-000014890000}"/>
    <cellStyle name="Normal 4 4 4 2 2 8" xfId="18364" xr:uid="{00000000-0005-0000-0000-000015890000}"/>
    <cellStyle name="Normal 4 4 4 2 2 9" xfId="31650" xr:uid="{00000000-0005-0000-0000-000016890000}"/>
    <cellStyle name="Normal 4 4 4 2 3" xfId="484" xr:uid="{00000000-0005-0000-0000-000017890000}"/>
    <cellStyle name="Normal 4 4 4 2 3 10" xfId="13924" xr:uid="{00000000-0005-0000-0000-000018890000}"/>
    <cellStyle name="Normal 4 4 4 2 3 2" xfId="918" xr:uid="{00000000-0005-0000-0000-000019890000}"/>
    <cellStyle name="Normal 4 4 4 2 3 2 2" xfId="2954" xr:uid="{00000000-0005-0000-0000-00001A890000}"/>
    <cellStyle name="Normal 4 4 4 2 3 2 2 2" xfId="7371" xr:uid="{00000000-0005-0000-0000-00001B890000}"/>
    <cellStyle name="Normal 4 4 4 2 3 2 2 2 2" xfId="13404" xr:uid="{00000000-0005-0000-0000-00001C890000}"/>
    <cellStyle name="Normal 4 4 4 2 3 2 2 2 2 2" xfId="44689" xr:uid="{00000000-0005-0000-0000-00001D890000}"/>
    <cellStyle name="Normal 4 4 4 2 3 2 2 2 2 3" xfId="31279" xr:uid="{00000000-0005-0000-0000-00001E890000}"/>
    <cellStyle name="Normal 4 4 4 2 3 2 2 2 3" xfId="38717" xr:uid="{00000000-0005-0000-0000-00001F890000}"/>
    <cellStyle name="Normal 4 4 4 2 3 2 2 2 4" xfId="25307" xr:uid="{00000000-0005-0000-0000-000020890000}"/>
    <cellStyle name="Normal 4 4 4 2 3 2 2 3" xfId="10357" xr:uid="{00000000-0005-0000-0000-000021890000}"/>
    <cellStyle name="Normal 4 4 4 2 3 2 2 3 2" xfId="41703" xr:uid="{00000000-0005-0000-0000-000022890000}"/>
    <cellStyle name="Normal 4 4 4 2 3 2 2 3 3" xfId="28293" xr:uid="{00000000-0005-0000-0000-000023890000}"/>
    <cellStyle name="Normal 4 4 4 2 3 2 2 4" xfId="20891" xr:uid="{00000000-0005-0000-0000-000024890000}"/>
    <cellStyle name="Normal 4 4 4 2 3 2 2 5" xfId="35733" xr:uid="{00000000-0005-0000-0000-000025890000}"/>
    <cellStyle name="Normal 4 4 4 2 3 2 2 6" xfId="17905" xr:uid="{00000000-0005-0000-0000-000026890000}"/>
    <cellStyle name="Normal 4 4 4 2 3 2 3" xfId="5379" xr:uid="{00000000-0005-0000-0000-000027890000}"/>
    <cellStyle name="Normal 4 4 4 2 3 2 3 2" xfId="11413" xr:uid="{00000000-0005-0000-0000-000028890000}"/>
    <cellStyle name="Normal 4 4 4 2 3 2 3 2 2" xfId="42698" xr:uid="{00000000-0005-0000-0000-000029890000}"/>
    <cellStyle name="Normal 4 4 4 2 3 2 3 2 3" xfId="29288" xr:uid="{00000000-0005-0000-0000-00002A890000}"/>
    <cellStyle name="Normal 4 4 4 2 3 2 3 3" xfId="23316" xr:uid="{00000000-0005-0000-0000-00002B890000}"/>
    <cellStyle name="Normal 4 4 4 2 3 2 3 4" xfId="33742" xr:uid="{00000000-0005-0000-0000-00002C890000}"/>
    <cellStyle name="Normal 4 4 4 2 3 2 3 5" xfId="15914" xr:uid="{00000000-0005-0000-0000-00002D890000}"/>
    <cellStyle name="Normal 4 4 4 2 3 2 4" xfId="4384" xr:uid="{00000000-0005-0000-0000-00002E890000}"/>
    <cellStyle name="Normal 4 4 4 2 3 2 4 2" xfId="37163" xr:uid="{00000000-0005-0000-0000-00002F890000}"/>
    <cellStyle name="Normal 4 4 4 2 3 2 4 3" xfId="22321" xr:uid="{00000000-0005-0000-0000-000030890000}"/>
    <cellStyle name="Normal 4 4 4 2 3 2 5" xfId="8366" xr:uid="{00000000-0005-0000-0000-000031890000}"/>
    <cellStyle name="Normal 4 4 4 2 3 2 5 2" xfId="39712" xr:uid="{00000000-0005-0000-0000-000032890000}"/>
    <cellStyle name="Normal 4 4 4 2 3 2 5 3" xfId="26302" xr:uid="{00000000-0005-0000-0000-000033890000}"/>
    <cellStyle name="Normal 4 4 4 2 3 2 6" xfId="18900" xr:uid="{00000000-0005-0000-0000-000034890000}"/>
    <cellStyle name="Normal 4 4 4 2 3 2 7" xfId="32747" xr:uid="{00000000-0005-0000-0000-000035890000}"/>
    <cellStyle name="Normal 4 4 4 2 3 2 8" xfId="14919" xr:uid="{00000000-0005-0000-0000-000036890000}"/>
    <cellStyle name="Normal 4 4 4 2 3 3" xfId="1523" xr:uid="{00000000-0005-0000-0000-000037890000}"/>
    <cellStyle name="Normal 4 4 4 2 3 3 2" xfId="2520" xr:uid="{00000000-0005-0000-0000-000038890000}"/>
    <cellStyle name="Normal 4 4 4 2 3 3 2 2" xfId="6937" xr:uid="{00000000-0005-0000-0000-000039890000}"/>
    <cellStyle name="Normal 4 4 4 2 3 3 2 2 2" xfId="12970" xr:uid="{00000000-0005-0000-0000-00003A890000}"/>
    <cellStyle name="Normal 4 4 4 2 3 3 2 2 2 2" xfId="44255" xr:uid="{00000000-0005-0000-0000-00003B890000}"/>
    <cellStyle name="Normal 4 4 4 2 3 3 2 2 2 3" xfId="30845" xr:uid="{00000000-0005-0000-0000-00003C890000}"/>
    <cellStyle name="Normal 4 4 4 2 3 3 2 2 3" xfId="38283" xr:uid="{00000000-0005-0000-0000-00003D890000}"/>
    <cellStyle name="Normal 4 4 4 2 3 3 2 2 4" xfId="24873" xr:uid="{00000000-0005-0000-0000-00003E890000}"/>
    <cellStyle name="Normal 4 4 4 2 3 3 2 3" xfId="9923" xr:uid="{00000000-0005-0000-0000-00003F890000}"/>
    <cellStyle name="Normal 4 4 4 2 3 3 2 3 2" xfId="41269" xr:uid="{00000000-0005-0000-0000-000040890000}"/>
    <cellStyle name="Normal 4 4 4 2 3 3 2 3 3" xfId="27859" xr:uid="{00000000-0005-0000-0000-000041890000}"/>
    <cellStyle name="Normal 4 4 4 2 3 3 2 4" xfId="20457" xr:uid="{00000000-0005-0000-0000-000042890000}"/>
    <cellStyle name="Normal 4 4 4 2 3 3 2 5" xfId="35299" xr:uid="{00000000-0005-0000-0000-000043890000}"/>
    <cellStyle name="Normal 4 4 4 2 3 3 2 6" xfId="17471" xr:uid="{00000000-0005-0000-0000-000044890000}"/>
    <cellStyle name="Normal 4 4 4 2 3 3 3" xfId="5941" xr:uid="{00000000-0005-0000-0000-000045890000}"/>
    <cellStyle name="Normal 4 4 4 2 3 3 3 2" xfId="11974" xr:uid="{00000000-0005-0000-0000-000046890000}"/>
    <cellStyle name="Normal 4 4 4 2 3 3 3 2 2" xfId="43259" xr:uid="{00000000-0005-0000-0000-000047890000}"/>
    <cellStyle name="Normal 4 4 4 2 3 3 3 2 3" xfId="29849" xr:uid="{00000000-0005-0000-0000-000048890000}"/>
    <cellStyle name="Normal 4 4 4 2 3 3 3 3" xfId="23877" xr:uid="{00000000-0005-0000-0000-000049890000}"/>
    <cellStyle name="Normal 4 4 4 2 3 3 3 4" xfId="34303" xr:uid="{00000000-0005-0000-0000-00004A890000}"/>
    <cellStyle name="Normal 4 4 4 2 3 3 3 5" xfId="16475" xr:uid="{00000000-0005-0000-0000-00004B890000}"/>
    <cellStyle name="Normal 4 4 4 2 3 3 4" xfId="3950" xr:uid="{00000000-0005-0000-0000-00004C890000}"/>
    <cellStyle name="Normal 4 4 4 2 3 3 4 2" xfId="36729" xr:uid="{00000000-0005-0000-0000-00004D890000}"/>
    <cellStyle name="Normal 4 4 4 2 3 3 4 3" xfId="21887" xr:uid="{00000000-0005-0000-0000-00004E890000}"/>
    <cellStyle name="Normal 4 4 4 2 3 3 5" xfId="8927" xr:uid="{00000000-0005-0000-0000-00004F890000}"/>
    <cellStyle name="Normal 4 4 4 2 3 3 5 2" xfId="40273" xr:uid="{00000000-0005-0000-0000-000050890000}"/>
    <cellStyle name="Normal 4 4 4 2 3 3 5 3" xfId="26863" xr:uid="{00000000-0005-0000-0000-000051890000}"/>
    <cellStyle name="Normal 4 4 4 2 3 3 6" xfId="19461" xr:uid="{00000000-0005-0000-0000-000052890000}"/>
    <cellStyle name="Normal 4 4 4 2 3 3 7" xfId="32313" xr:uid="{00000000-0005-0000-0000-000053890000}"/>
    <cellStyle name="Normal 4 4 4 2 3 3 8" xfId="14485" xr:uid="{00000000-0005-0000-0000-000054890000}"/>
    <cellStyle name="Normal 4 4 4 2 3 4" xfId="1958" xr:uid="{00000000-0005-0000-0000-000055890000}"/>
    <cellStyle name="Normal 4 4 4 2 3 4 2" xfId="6376" xr:uid="{00000000-0005-0000-0000-000056890000}"/>
    <cellStyle name="Normal 4 4 4 2 3 4 2 2" xfId="12409" xr:uid="{00000000-0005-0000-0000-000057890000}"/>
    <cellStyle name="Normal 4 4 4 2 3 4 2 2 2" xfId="43694" xr:uid="{00000000-0005-0000-0000-000058890000}"/>
    <cellStyle name="Normal 4 4 4 2 3 4 2 2 3" xfId="30284" xr:uid="{00000000-0005-0000-0000-000059890000}"/>
    <cellStyle name="Normal 4 4 4 2 3 4 2 3" xfId="37722" xr:uid="{00000000-0005-0000-0000-00005A890000}"/>
    <cellStyle name="Normal 4 4 4 2 3 4 2 4" xfId="24312" xr:uid="{00000000-0005-0000-0000-00005B890000}"/>
    <cellStyle name="Normal 4 4 4 2 3 4 3" xfId="9362" xr:uid="{00000000-0005-0000-0000-00005C890000}"/>
    <cellStyle name="Normal 4 4 4 2 3 4 3 2" xfId="40708" xr:uid="{00000000-0005-0000-0000-00005D890000}"/>
    <cellStyle name="Normal 4 4 4 2 3 4 3 3" xfId="27298" xr:uid="{00000000-0005-0000-0000-00005E890000}"/>
    <cellStyle name="Normal 4 4 4 2 3 4 4" xfId="19896" xr:uid="{00000000-0005-0000-0000-00005F890000}"/>
    <cellStyle name="Normal 4 4 4 2 3 4 5" xfId="34738" xr:uid="{00000000-0005-0000-0000-000060890000}"/>
    <cellStyle name="Normal 4 4 4 2 3 4 6" xfId="16910" xr:uid="{00000000-0005-0000-0000-000061890000}"/>
    <cellStyle name="Normal 4 4 4 2 3 5" xfId="4945" xr:uid="{00000000-0005-0000-0000-000062890000}"/>
    <cellStyle name="Normal 4 4 4 2 3 5 2" xfId="10980" xr:uid="{00000000-0005-0000-0000-000063890000}"/>
    <cellStyle name="Normal 4 4 4 2 3 5 2 2" xfId="42265" xr:uid="{00000000-0005-0000-0000-000064890000}"/>
    <cellStyle name="Normal 4 4 4 2 3 5 2 3" xfId="28855" xr:uid="{00000000-0005-0000-0000-000065890000}"/>
    <cellStyle name="Normal 4 4 4 2 3 5 3" xfId="22882" xr:uid="{00000000-0005-0000-0000-000066890000}"/>
    <cellStyle name="Normal 4 4 4 2 3 5 4" xfId="33308" xr:uid="{00000000-0005-0000-0000-000067890000}"/>
    <cellStyle name="Normal 4 4 4 2 3 5 5" xfId="15480" xr:uid="{00000000-0005-0000-0000-000068890000}"/>
    <cellStyle name="Normal 4 4 4 2 3 6" xfId="3389" xr:uid="{00000000-0005-0000-0000-000069890000}"/>
    <cellStyle name="Normal 4 4 4 2 3 6 2" xfId="36168" xr:uid="{00000000-0005-0000-0000-00006A890000}"/>
    <cellStyle name="Normal 4 4 4 2 3 6 3" xfId="21326" xr:uid="{00000000-0005-0000-0000-00006B890000}"/>
    <cellStyle name="Normal 4 4 4 2 3 7" xfId="7932" xr:uid="{00000000-0005-0000-0000-00006C890000}"/>
    <cellStyle name="Normal 4 4 4 2 3 7 2" xfId="39278" xr:uid="{00000000-0005-0000-0000-00006D890000}"/>
    <cellStyle name="Normal 4 4 4 2 3 7 3" xfId="25868" xr:uid="{00000000-0005-0000-0000-00006E890000}"/>
    <cellStyle name="Normal 4 4 4 2 3 8" xfId="18466" xr:uid="{00000000-0005-0000-0000-00006F890000}"/>
    <cellStyle name="Normal 4 4 4 2 3 9" xfId="31752" xr:uid="{00000000-0005-0000-0000-000070890000}"/>
    <cellStyle name="Normal 4 4 4 2 4" xfId="610" xr:uid="{00000000-0005-0000-0000-000071890000}"/>
    <cellStyle name="Normal 4 4 4 2 4 10" xfId="14050" xr:uid="{00000000-0005-0000-0000-000072890000}"/>
    <cellStyle name="Normal 4 4 4 2 4 2" xfId="1044" xr:uid="{00000000-0005-0000-0000-000073890000}"/>
    <cellStyle name="Normal 4 4 4 2 4 2 2" xfId="3080" xr:uid="{00000000-0005-0000-0000-000074890000}"/>
    <cellStyle name="Normal 4 4 4 2 4 2 2 2" xfId="7497" xr:uid="{00000000-0005-0000-0000-000075890000}"/>
    <cellStyle name="Normal 4 4 4 2 4 2 2 2 2" xfId="13530" xr:uid="{00000000-0005-0000-0000-000076890000}"/>
    <cellStyle name="Normal 4 4 4 2 4 2 2 2 2 2" xfId="44815" xr:uid="{00000000-0005-0000-0000-000077890000}"/>
    <cellStyle name="Normal 4 4 4 2 4 2 2 2 2 3" xfId="31405" xr:uid="{00000000-0005-0000-0000-000078890000}"/>
    <cellStyle name="Normal 4 4 4 2 4 2 2 2 3" xfId="38843" xr:uid="{00000000-0005-0000-0000-000079890000}"/>
    <cellStyle name="Normal 4 4 4 2 4 2 2 2 4" xfId="25433" xr:uid="{00000000-0005-0000-0000-00007A890000}"/>
    <cellStyle name="Normal 4 4 4 2 4 2 2 3" xfId="10483" xr:uid="{00000000-0005-0000-0000-00007B890000}"/>
    <cellStyle name="Normal 4 4 4 2 4 2 2 3 2" xfId="41829" xr:uid="{00000000-0005-0000-0000-00007C890000}"/>
    <cellStyle name="Normal 4 4 4 2 4 2 2 3 3" xfId="28419" xr:uid="{00000000-0005-0000-0000-00007D890000}"/>
    <cellStyle name="Normal 4 4 4 2 4 2 2 4" xfId="21017" xr:uid="{00000000-0005-0000-0000-00007E890000}"/>
    <cellStyle name="Normal 4 4 4 2 4 2 2 5" xfId="35859" xr:uid="{00000000-0005-0000-0000-00007F890000}"/>
    <cellStyle name="Normal 4 4 4 2 4 2 2 6" xfId="18031" xr:uid="{00000000-0005-0000-0000-000080890000}"/>
    <cellStyle name="Normal 4 4 4 2 4 2 3" xfId="5505" xr:uid="{00000000-0005-0000-0000-000081890000}"/>
    <cellStyle name="Normal 4 4 4 2 4 2 3 2" xfId="11539" xr:uid="{00000000-0005-0000-0000-000082890000}"/>
    <cellStyle name="Normal 4 4 4 2 4 2 3 2 2" xfId="42824" xr:uid="{00000000-0005-0000-0000-000083890000}"/>
    <cellStyle name="Normal 4 4 4 2 4 2 3 2 3" xfId="29414" xr:uid="{00000000-0005-0000-0000-000084890000}"/>
    <cellStyle name="Normal 4 4 4 2 4 2 3 3" xfId="23442" xr:uid="{00000000-0005-0000-0000-000085890000}"/>
    <cellStyle name="Normal 4 4 4 2 4 2 3 4" xfId="33868" xr:uid="{00000000-0005-0000-0000-000086890000}"/>
    <cellStyle name="Normal 4 4 4 2 4 2 3 5" xfId="16040" xr:uid="{00000000-0005-0000-0000-000087890000}"/>
    <cellStyle name="Normal 4 4 4 2 4 2 4" xfId="4510" xr:uid="{00000000-0005-0000-0000-000088890000}"/>
    <cellStyle name="Normal 4 4 4 2 4 2 4 2" xfId="37289" xr:uid="{00000000-0005-0000-0000-000089890000}"/>
    <cellStyle name="Normal 4 4 4 2 4 2 4 3" xfId="22447" xr:uid="{00000000-0005-0000-0000-00008A890000}"/>
    <cellStyle name="Normal 4 4 4 2 4 2 5" xfId="8492" xr:uid="{00000000-0005-0000-0000-00008B890000}"/>
    <cellStyle name="Normal 4 4 4 2 4 2 5 2" xfId="39838" xr:uid="{00000000-0005-0000-0000-00008C890000}"/>
    <cellStyle name="Normal 4 4 4 2 4 2 5 3" xfId="26428" xr:uid="{00000000-0005-0000-0000-00008D890000}"/>
    <cellStyle name="Normal 4 4 4 2 4 2 6" xfId="19026" xr:uid="{00000000-0005-0000-0000-00008E890000}"/>
    <cellStyle name="Normal 4 4 4 2 4 2 7" xfId="32873" xr:uid="{00000000-0005-0000-0000-00008F890000}"/>
    <cellStyle name="Normal 4 4 4 2 4 2 8" xfId="15045" xr:uid="{00000000-0005-0000-0000-000090890000}"/>
    <cellStyle name="Normal 4 4 4 2 4 3" xfId="1649" xr:uid="{00000000-0005-0000-0000-000091890000}"/>
    <cellStyle name="Normal 4 4 4 2 4 3 2" xfId="2646" xr:uid="{00000000-0005-0000-0000-000092890000}"/>
    <cellStyle name="Normal 4 4 4 2 4 3 2 2" xfId="7063" xr:uid="{00000000-0005-0000-0000-000093890000}"/>
    <cellStyle name="Normal 4 4 4 2 4 3 2 2 2" xfId="13096" xr:uid="{00000000-0005-0000-0000-000094890000}"/>
    <cellStyle name="Normal 4 4 4 2 4 3 2 2 2 2" xfId="44381" xr:uid="{00000000-0005-0000-0000-000095890000}"/>
    <cellStyle name="Normal 4 4 4 2 4 3 2 2 2 3" xfId="30971" xr:uid="{00000000-0005-0000-0000-000096890000}"/>
    <cellStyle name="Normal 4 4 4 2 4 3 2 2 3" xfId="38409" xr:uid="{00000000-0005-0000-0000-000097890000}"/>
    <cellStyle name="Normal 4 4 4 2 4 3 2 2 4" xfId="24999" xr:uid="{00000000-0005-0000-0000-000098890000}"/>
    <cellStyle name="Normal 4 4 4 2 4 3 2 3" xfId="10049" xr:uid="{00000000-0005-0000-0000-000099890000}"/>
    <cellStyle name="Normal 4 4 4 2 4 3 2 3 2" xfId="41395" xr:uid="{00000000-0005-0000-0000-00009A890000}"/>
    <cellStyle name="Normal 4 4 4 2 4 3 2 3 3" xfId="27985" xr:uid="{00000000-0005-0000-0000-00009B890000}"/>
    <cellStyle name="Normal 4 4 4 2 4 3 2 4" xfId="20583" xr:uid="{00000000-0005-0000-0000-00009C890000}"/>
    <cellStyle name="Normal 4 4 4 2 4 3 2 5" xfId="35425" xr:uid="{00000000-0005-0000-0000-00009D890000}"/>
    <cellStyle name="Normal 4 4 4 2 4 3 2 6" xfId="17597" xr:uid="{00000000-0005-0000-0000-00009E890000}"/>
    <cellStyle name="Normal 4 4 4 2 4 3 3" xfId="6067" xr:uid="{00000000-0005-0000-0000-00009F890000}"/>
    <cellStyle name="Normal 4 4 4 2 4 3 3 2" xfId="12100" xr:uid="{00000000-0005-0000-0000-0000A0890000}"/>
    <cellStyle name="Normal 4 4 4 2 4 3 3 2 2" xfId="43385" xr:uid="{00000000-0005-0000-0000-0000A1890000}"/>
    <cellStyle name="Normal 4 4 4 2 4 3 3 2 3" xfId="29975" xr:uid="{00000000-0005-0000-0000-0000A2890000}"/>
    <cellStyle name="Normal 4 4 4 2 4 3 3 3" xfId="24003" xr:uid="{00000000-0005-0000-0000-0000A3890000}"/>
    <cellStyle name="Normal 4 4 4 2 4 3 3 4" xfId="34429" xr:uid="{00000000-0005-0000-0000-0000A4890000}"/>
    <cellStyle name="Normal 4 4 4 2 4 3 3 5" xfId="16601" xr:uid="{00000000-0005-0000-0000-0000A5890000}"/>
    <cellStyle name="Normal 4 4 4 2 4 3 4" xfId="4076" xr:uid="{00000000-0005-0000-0000-0000A6890000}"/>
    <cellStyle name="Normal 4 4 4 2 4 3 4 2" xfId="36855" xr:uid="{00000000-0005-0000-0000-0000A7890000}"/>
    <cellStyle name="Normal 4 4 4 2 4 3 4 3" xfId="22013" xr:uid="{00000000-0005-0000-0000-0000A8890000}"/>
    <cellStyle name="Normal 4 4 4 2 4 3 5" xfId="9053" xr:uid="{00000000-0005-0000-0000-0000A9890000}"/>
    <cellStyle name="Normal 4 4 4 2 4 3 5 2" xfId="40399" xr:uid="{00000000-0005-0000-0000-0000AA890000}"/>
    <cellStyle name="Normal 4 4 4 2 4 3 5 3" xfId="26989" xr:uid="{00000000-0005-0000-0000-0000AB890000}"/>
    <cellStyle name="Normal 4 4 4 2 4 3 6" xfId="19587" xr:uid="{00000000-0005-0000-0000-0000AC890000}"/>
    <cellStyle name="Normal 4 4 4 2 4 3 7" xfId="32439" xr:uid="{00000000-0005-0000-0000-0000AD890000}"/>
    <cellStyle name="Normal 4 4 4 2 4 3 8" xfId="14611" xr:uid="{00000000-0005-0000-0000-0000AE890000}"/>
    <cellStyle name="Normal 4 4 4 2 4 4" xfId="2084" xr:uid="{00000000-0005-0000-0000-0000AF890000}"/>
    <cellStyle name="Normal 4 4 4 2 4 4 2" xfId="6502" xr:uid="{00000000-0005-0000-0000-0000B0890000}"/>
    <cellStyle name="Normal 4 4 4 2 4 4 2 2" xfId="12535" xr:uid="{00000000-0005-0000-0000-0000B1890000}"/>
    <cellStyle name="Normal 4 4 4 2 4 4 2 2 2" xfId="43820" xr:uid="{00000000-0005-0000-0000-0000B2890000}"/>
    <cellStyle name="Normal 4 4 4 2 4 4 2 2 3" xfId="30410" xr:uid="{00000000-0005-0000-0000-0000B3890000}"/>
    <cellStyle name="Normal 4 4 4 2 4 4 2 3" xfId="37848" xr:uid="{00000000-0005-0000-0000-0000B4890000}"/>
    <cellStyle name="Normal 4 4 4 2 4 4 2 4" xfId="24438" xr:uid="{00000000-0005-0000-0000-0000B5890000}"/>
    <cellStyle name="Normal 4 4 4 2 4 4 3" xfId="9488" xr:uid="{00000000-0005-0000-0000-0000B6890000}"/>
    <cellStyle name="Normal 4 4 4 2 4 4 3 2" xfId="40834" xr:uid="{00000000-0005-0000-0000-0000B7890000}"/>
    <cellStyle name="Normal 4 4 4 2 4 4 3 3" xfId="27424" xr:uid="{00000000-0005-0000-0000-0000B8890000}"/>
    <cellStyle name="Normal 4 4 4 2 4 4 4" xfId="20022" xr:uid="{00000000-0005-0000-0000-0000B9890000}"/>
    <cellStyle name="Normal 4 4 4 2 4 4 5" xfId="34864" xr:uid="{00000000-0005-0000-0000-0000BA890000}"/>
    <cellStyle name="Normal 4 4 4 2 4 4 6" xfId="17036" xr:uid="{00000000-0005-0000-0000-0000BB890000}"/>
    <cellStyle name="Normal 4 4 4 2 4 5" xfId="5071" xr:uid="{00000000-0005-0000-0000-0000BC890000}"/>
    <cellStyle name="Normal 4 4 4 2 4 5 2" xfId="11106" xr:uid="{00000000-0005-0000-0000-0000BD890000}"/>
    <cellStyle name="Normal 4 4 4 2 4 5 2 2" xfId="42391" xr:uid="{00000000-0005-0000-0000-0000BE890000}"/>
    <cellStyle name="Normal 4 4 4 2 4 5 2 3" xfId="28981" xr:uid="{00000000-0005-0000-0000-0000BF890000}"/>
    <cellStyle name="Normal 4 4 4 2 4 5 3" xfId="23008" xr:uid="{00000000-0005-0000-0000-0000C0890000}"/>
    <cellStyle name="Normal 4 4 4 2 4 5 4" xfId="33434" xr:uid="{00000000-0005-0000-0000-0000C1890000}"/>
    <cellStyle name="Normal 4 4 4 2 4 5 5" xfId="15606" xr:uid="{00000000-0005-0000-0000-0000C2890000}"/>
    <cellStyle name="Normal 4 4 4 2 4 6" xfId="3515" xr:uid="{00000000-0005-0000-0000-0000C3890000}"/>
    <cellStyle name="Normal 4 4 4 2 4 6 2" xfId="36294" xr:uid="{00000000-0005-0000-0000-0000C4890000}"/>
    <cellStyle name="Normal 4 4 4 2 4 6 3" xfId="21452" xr:uid="{00000000-0005-0000-0000-0000C5890000}"/>
    <cellStyle name="Normal 4 4 4 2 4 7" xfId="8058" xr:uid="{00000000-0005-0000-0000-0000C6890000}"/>
    <cellStyle name="Normal 4 4 4 2 4 7 2" xfId="39404" xr:uid="{00000000-0005-0000-0000-0000C7890000}"/>
    <cellStyle name="Normal 4 4 4 2 4 7 3" xfId="25994" xr:uid="{00000000-0005-0000-0000-0000C8890000}"/>
    <cellStyle name="Normal 4 4 4 2 4 8" xfId="18592" xr:uid="{00000000-0005-0000-0000-0000C9890000}"/>
    <cellStyle name="Normal 4 4 4 2 4 9" xfId="31878" xr:uid="{00000000-0005-0000-0000-0000CA890000}"/>
    <cellStyle name="Normal 4 4 4 2 5" xfId="262" xr:uid="{00000000-0005-0000-0000-0000CB890000}"/>
    <cellStyle name="Normal 4 4 4 2 5 2" xfId="1317" xr:uid="{00000000-0005-0000-0000-0000CC890000}"/>
    <cellStyle name="Normal 4 4 4 2 5 2 2" xfId="5735" xr:uid="{00000000-0005-0000-0000-0000CD890000}"/>
    <cellStyle name="Normal 4 4 4 2 5 2 2 2" xfId="11768" xr:uid="{00000000-0005-0000-0000-0000CE890000}"/>
    <cellStyle name="Normal 4 4 4 2 5 2 2 2 2" xfId="43053" xr:uid="{00000000-0005-0000-0000-0000CF890000}"/>
    <cellStyle name="Normal 4 4 4 2 5 2 2 2 3" xfId="29643" xr:uid="{00000000-0005-0000-0000-0000D0890000}"/>
    <cellStyle name="Normal 4 4 4 2 5 2 2 3" xfId="37392" xr:uid="{00000000-0005-0000-0000-0000D1890000}"/>
    <cellStyle name="Normal 4 4 4 2 5 2 2 4" xfId="23671" xr:uid="{00000000-0005-0000-0000-0000D2890000}"/>
    <cellStyle name="Normal 4 4 4 2 5 2 3" xfId="8721" xr:uid="{00000000-0005-0000-0000-0000D3890000}"/>
    <cellStyle name="Normal 4 4 4 2 5 2 3 2" xfId="40067" xr:uid="{00000000-0005-0000-0000-0000D4890000}"/>
    <cellStyle name="Normal 4 4 4 2 5 2 3 3" xfId="26657" xr:uid="{00000000-0005-0000-0000-0000D5890000}"/>
    <cellStyle name="Normal 4 4 4 2 5 2 4" xfId="19255" xr:uid="{00000000-0005-0000-0000-0000D6890000}"/>
    <cellStyle name="Normal 4 4 4 2 5 2 5" xfId="34097" xr:uid="{00000000-0005-0000-0000-0000D7890000}"/>
    <cellStyle name="Normal 4 4 4 2 5 2 6" xfId="16269" xr:uid="{00000000-0005-0000-0000-0000D8890000}"/>
    <cellStyle name="Normal 4 4 4 2 5 3" xfId="2314" xr:uid="{00000000-0005-0000-0000-0000D9890000}"/>
    <cellStyle name="Normal 4 4 4 2 5 3 2" xfId="6731" xr:uid="{00000000-0005-0000-0000-0000DA890000}"/>
    <cellStyle name="Normal 4 4 4 2 5 3 2 2" xfId="12764" xr:uid="{00000000-0005-0000-0000-0000DB890000}"/>
    <cellStyle name="Normal 4 4 4 2 5 3 2 2 2" xfId="44049" xr:uid="{00000000-0005-0000-0000-0000DC890000}"/>
    <cellStyle name="Normal 4 4 4 2 5 3 2 2 3" xfId="30639" xr:uid="{00000000-0005-0000-0000-0000DD890000}"/>
    <cellStyle name="Normal 4 4 4 2 5 3 2 3" xfId="38077" xr:uid="{00000000-0005-0000-0000-0000DE890000}"/>
    <cellStyle name="Normal 4 4 4 2 5 3 2 4" xfId="24667" xr:uid="{00000000-0005-0000-0000-0000DF890000}"/>
    <cellStyle name="Normal 4 4 4 2 5 3 3" xfId="9717" xr:uid="{00000000-0005-0000-0000-0000E0890000}"/>
    <cellStyle name="Normal 4 4 4 2 5 3 3 2" xfId="41063" xr:uid="{00000000-0005-0000-0000-0000E1890000}"/>
    <cellStyle name="Normal 4 4 4 2 5 3 3 3" xfId="27653" xr:uid="{00000000-0005-0000-0000-0000E2890000}"/>
    <cellStyle name="Normal 4 4 4 2 5 3 4" xfId="20251" xr:uid="{00000000-0005-0000-0000-0000E3890000}"/>
    <cellStyle name="Normal 4 4 4 2 5 3 5" xfId="35093" xr:uid="{00000000-0005-0000-0000-0000E4890000}"/>
    <cellStyle name="Normal 4 4 4 2 5 3 6" xfId="17265" xr:uid="{00000000-0005-0000-0000-0000E5890000}"/>
    <cellStyle name="Normal 4 4 4 2 5 4" xfId="4739" xr:uid="{00000000-0005-0000-0000-0000E6890000}"/>
    <cellStyle name="Normal 4 4 4 2 5 4 2" xfId="10773" xr:uid="{00000000-0005-0000-0000-0000E7890000}"/>
    <cellStyle name="Normal 4 4 4 2 5 4 2 2" xfId="42060" xr:uid="{00000000-0005-0000-0000-0000E8890000}"/>
    <cellStyle name="Normal 4 4 4 2 5 4 2 3" xfId="28650" xr:uid="{00000000-0005-0000-0000-0000E9890000}"/>
    <cellStyle name="Normal 4 4 4 2 5 4 3" xfId="22676" xr:uid="{00000000-0005-0000-0000-0000EA890000}"/>
    <cellStyle name="Normal 4 4 4 2 5 4 4" xfId="33102" xr:uid="{00000000-0005-0000-0000-0000EB890000}"/>
    <cellStyle name="Normal 4 4 4 2 5 4 5" xfId="15274" xr:uid="{00000000-0005-0000-0000-0000EC890000}"/>
    <cellStyle name="Normal 4 4 4 2 5 5" xfId="3744" xr:uid="{00000000-0005-0000-0000-0000ED890000}"/>
    <cellStyle name="Normal 4 4 4 2 5 5 2" xfId="36523" xr:uid="{00000000-0005-0000-0000-0000EE890000}"/>
    <cellStyle name="Normal 4 4 4 2 5 5 3" xfId="21681" xr:uid="{00000000-0005-0000-0000-0000EF890000}"/>
    <cellStyle name="Normal 4 4 4 2 5 6" xfId="7726" xr:uid="{00000000-0005-0000-0000-0000F0890000}"/>
    <cellStyle name="Normal 4 4 4 2 5 6 2" xfId="39072" xr:uid="{00000000-0005-0000-0000-0000F1890000}"/>
    <cellStyle name="Normal 4 4 4 2 5 6 3" xfId="25662" xr:uid="{00000000-0005-0000-0000-0000F2890000}"/>
    <cellStyle name="Normal 4 4 4 2 5 7" xfId="18260" xr:uid="{00000000-0005-0000-0000-0000F3890000}"/>
    <cellStyle name="Normal 4 4 4 2 5 8" xfId="32107" xr:uid="{00000000-0005-0000-0000-0000F4890000}"/>
    <cellStyle name="Normal 4 4 4 2 5 9" xfId="14279" xr:uid="{00000000-0005-0000-0000-0000F5890000}"/>
    <cellStyle name="Normal 4 4 4 2 6" xfId="712" xr:uid="{00000000-0005-0000-0000-0000F6890000}"/>
    <cellStyle name="Normal 4 4 4 2 6 2" xfId="2748" xr:uid="{00000000-0005-0000-0000-0000F7890000}"/>
    <cellStyle name="Normal 4 4 4 2 6 2 2" xfId="7165" xr:uid="{00000000-0005-0000-0000-0000F8890000}"/>
    <cellStyle name="Normal 4 4 4 2 6 2 2 2" xfId="13198" xr:uid="{00000000-0005-0000-0000-0000F9890000}"/>
    <cellStyle name="Normal 4 4 4 2 6 2 2 2 2" xfId="44483" xr:uid="{00000000-0005-0000-0000-0000FA890000}"/>
    <cellStyle name="Normal 4 4 4 2 6 2 2 2 3" xfId="31073" xr:uid="{00000000-0005-0000-0000-0000FB890000}"/>
    <cellStyle name="Normal 4 4 4 2 6 2 2 3" xfId="38511" xr:uid="{00000000-0005-0000-0000-0000FC890000}"/>
    <cellStyle name="Normal 4 4 4 2 6 2 2 4" xfId="25101" xr:uid="{00000000-0005-0000-0000-0000FD890000}"/>
    <cellStyle name="Normal 4 4 4 2 6 2 3" xfId="10151" xr:uid="{00000000-0005-0000-0000-0000FE890000}"/>
    <cellStyle name="Normal 4 4 4 2 6 2 3 2" xfId="41497" xr:uid="{00000000-0005-0000-0000-0000FF890000}"/>
    <cellStyle name="Normal 4 4 4 2 6 2 3 3" xfId="28087" xr:uid="{00000000-0005-0000-0000-0000008A0000}"/>
    <cellStyle name="Normal 4 4 4 2 6 2 4" xfId="20685" xr:uid="{00000000-0005-0000-0000-0000018A0000}"/>
    <cellStyle name="Normal 4 4 4 2 6 2 5" xfId="35527" xr:uid="{00000000-0005-0000-0000-0000028A0000}"/>
    <cellStyle name="Normal 4 4 4 2 6 2 6" xfId="17699" xr:uid="{00000000-0005-0000-0000-0000038A0000}"/>
    <cellStyle name="Normal 4 4 4 2 6 3" xfId="5173" xr:uid="{00000000-0005-0000-0000-0000048A0000}"/>
    <cellStyle name="Normal 4 4 4 2 6 3 2" xfId="11208" xr:uid="{00000000-0005-0000-0000-0000058A0000}"/>
    <cellStyle name="Normal 4 4 4 2 6 3 2 2" xfId="42493" xr:uid="{00000000-0005-0000-0000-0000068A0000}"/>
    <cellStyle name="Normal 4 4 4 2 6 3 2 3" xfId="29083" xr:uid="{00000000-0005-0000-0000-0000078A0000}"/>
    <cellStyle name="Normal 4 4 4 2 6 3 3" xfId="23110" xr:uid="{00000000-0005-0000-0000-0000088A0000}"/>
    <cellStyle name="Normal 4 4 4 2 6 3 4" xfId="33536" xr:uid="{00000000-0005-0000-0000-0000098A0000}"/>
    <cellStyle name="Normal 4 4 4 2 6 3 5" xfId="15708" xr:uid="{00000000-0005-0000-0000-00000A8A0000}"/>
    <cellStyle name="Normal 4 4 4 2 6 4" xfId="4178" xr:uid="{00000000-0005-0000-0000-00000B8A0000}"/>
    <cellStyle name="Normal 4 4 4 2 6 4 2" xfId="36957" xr:uid="{00000000-0005-0000-0000-00000C8A0000}"/>
    <cellStyle name="Normal 4 4 4 2 6 4 3" xfId="22115" xr:uid="{00000000-0005-0000-0000-00000D8A0000}"/>
    <cellStyle name="Normal 4 4 4 2 6 5" xfId="8160" xr:uid="{00000000-0005-0000-0000-00000E8A0000}"/>
    <cellStyle name="Normal 4 4 4 2 6 5 2" xfId="39506" xr:uid="{00000000-0005-0000-0000-00000F8A0000}"/>
    <cellStyle name="Normal 4 4 4 2 6 5 3" xfId="26096" xr:uid="{00000000-0005-0000-0000-0000108A0000}"/>
    <cellStyle name="Normal 4 4 4 2 6 6" xfId="18694" xr:uid="{00000000-0005-0000-0000-0000118A0000}"/>
    <cellStyle name="Normal 4 4 4 2 6 7" xfId="32541" xr:uid="{00000000-0005-0000-0000-0000128A0000}"/>
    <cellStyle name="Normal 4 4 4 2 6 8" xfId="14713" xr:uid="{00000000-0005-0000-0000-0000138A0000}"/>
    <cellStyle name="Normal 4 4 4 2 7" xfId="1215" xr:uid="{00000000-0005-0000-0000-0000148A0000}"/>
    <cellStyle name="Normal 4 4 4 2 7 2" xfId="2212" xr:uid="{00000000-0005-0000-0000-0000158A0000}"/>
    <cellStyle name="Normal 4 4 4 2 7 2 2" xfId="6629" xr:uid="{00000000-0005-0000-0000-0000168A0000}"/>
    <cellStyle name="Normal 4 4 4 2 7 2 2 2" xfId="12662" xr:uid="{00000000-0005-0000-0000-0000178A0000}"/>
    <cellStyle name="Normal 4 4 4 2 7 2 2 2 2" xfId="43947" xr:uid="{00000000-0005-0000-0000-0000188A0000}"/>
    <cellStyle name="Normal 4 4 4 2 7 2 2 2 3" xfId="30537" xr:uid="{00000000-0005-0000-0000-0000198A0000}"/>
    <cellStyle name="Normal 4 4 4 2 7 2 2 3" xfId="37975" xr:uid="{00000000-0005-0000-0000-00001A8A0000}"/>
    <cellStyle name="Normal 4 4 4 2 7 2 2 4" xfId="24565" xr:uid="{00000000-0005-0000-0000-00001B8A0000}"/>
    <cellStyle name="Normal 4 4 4 2 7 2 3" xfId="9615" xr:uid="{00000000-0005-0000-0000-00001C8A0000}"/>
    <cellStyle name="Normal 4 4 4 2 7 2 3 2" xfId="40961" xr:uid="{00000000-0005-0000-0000-00001D8A0000}"/>
    <cellStyle name="Normal 4 4 4 2 7 2 3 3" xfId="27551" xr:uid="{00000000-0005-0000-0000-00001E8A0000}"/>
    <cellStyle name="Normal 4 4 4 2 7 2 4" xfId="20149" xr:uid="{00000000-0005-0000-0000-00001F8A0000}"/>
    <cellStyle name="Normal 4 4 4 2 7 2 5" xfId="34991" xr:uid="{00000000-0005-0000-0000-0000208A0000}"/>
    <cellStyle name="Normal 4 4 4 2 7 2 6" xfId="17163" xr:uid="{00000000-0005-0000-0000-0000218A0000}"/>
    <cellStyle name="Normal 4 4 4 2 7 3" xfId="5633" xr:uid="{00000000-0005-0000-0000-0000228A0000}"/>
    <cellStyle name="Normal 4 4 4 2 7 3 2" xfId="11666" xr:uid="{00000000-0005-0000-0000-0000238A0000}"/>
    <cellStyle name="Normal 4 4 4 2 7 3 2 2" xfId="42951" xr:uid="{00000000-0005-0000-0000-0000248A0000}"/>
    <cellStyle name="Normal 4 4 4 2 7 3 2 3" xfId="29541" xr:uid="{00000000-0005-0000-0000-0000258A0000}"/>
    <cellStyle name="Normal 4 4 4 2 7 3 3" xfId="23569" xr:uid="{00000000-0005-0000-0000-0000268A0000}"/>
    <cellStyle name="Normal 4 4 4 2 7 3 4" xfId="33995" xr:uid="{00000000-0005-0000-0000-0000278A0000}"/>
    <cellStyle name="Normal 4 4 4 2 7 3 5" xfId="16167" xr:uid="{00000000-0005-0000-0000-0000288A0000}"/>
    <cellStyle name="Normal 4 4 4 2 7 4" xfId="3642" xr:uid="{00000000-0005-0000-0000-0000298A0000}"/>
    <cellStyle name="Normal 4 4 4 2 7 4 2" xfId="36421" xr:uid="{00000000-0005-0000-0000-00002A8A0000}"/>
    <cellStyle name="Normal 4 4 4 2 7 4 3" xfId="21579" xr:uid="{00000000-0005-0000-0000-00002B8A0000}"/>
    <cellStyle name="Normal 4 4 4 2 7 5" xfId="8619" xr:uid="{00000000-0005-0000-0000-00002C8A0000}"/>
    <cellStyle name="Normal 4 4 4 2 7 5 2" xfId="39965" xr:uid="{00000000-0005-0000-0000-00002D8A0000}"/>
    <cellStyle name="Normal 4 4 4 2 7 5 3" xfId="26555" xr:uid="{00000000-0005-0000-0000-00002E8A0000}"/>
    <cellStyle name="Normal 4 4 4 2 7 6" xfId="19153" xr:uid="{00000000-0005-0000-0000-00002F8A0000}"/>
    <cellStyle name="Normal 4 4 4 2 7 7" xfId="32005" xr:uid="{00000000-0005-0000-0000-0000308A0000}"/>
    <cellStyle name="Normal 4 4 4 2 7 8" xfId="14177" xr:uid="{00000000-0005-0000-0000-0000318A0000}"/>
    <cellStyle name="Normal 4 4 4 2 8" xfId="1752" xr:uid="{00000000-0005-0000-0000-0000328A0000}"/>
    <cellStyle name="Normal 4 4 4 2 8 2" xfId="6170" xr:uid="{00000000-0005-0000-0000-0000338A0000}"/>
    <cellStyle name="Normal 4 4 4 2 8 2 2" xfId="12203" xr:uid="{00000000-0005-0000-0000-0000348A0000}"/>
    <cellStyle name="Normal 4 4 4 2 8 2 2 2" xfId="43488" xr:uid="{00000000-0005-0000-0000-0000358A0000}"/>
    <cellStyle name="Normal 4 4 4 2 8 2 2 3" xfId="30078" xr:uid="{00000000-0005-0000-0000-0000368A0000}"/>
    <cellStyle name="Normal 4 4 4 2 8 2 3" xfId="37516" xr:uid="{00000000-0005-0000-0000-0000378A0000}"/>
    <cellStyle name="Normal 4 4 4 2 8 2 4" xfId="24106" xr:uid="{00000000-0005-0000-0000-0000388A0000}"/>
    <cellStyle name="Normal 4 4 4 2 8 3" xfId="9156" xr:uid="{00000000-0005-0000-0000-0000398A0000}"/>
    <cellStyle name="Normal 4 4 4 2 8 3 2" xfId="40502" xr:uid="{00000000-0005-0000-0000-00003A8A0000}"/>
    <cellStyle name="Normal 4 4 4 2 8 3 3" xfId="27092" xr:uid="{00000000-0005-0000-0000-00003B8A0000}"/>
    <cellStyle name="Normal 4 4 4 2 8 4" xfId="19690" xr:uid="{00000000-0005-0000-0000-00003C8A0000}"/>
    <cellStyle name="Normal 4 4 4 2 8 5" xfId="34532" xr:uid="{00000000-0005-0000-0000-00003D8A0000}"/>
    <cellStyle name="Normal 4 4 4 2 8 6" xfId="16704" xr:uid="{00000000-0005-0000-0000-00003E8A0000}"/>
    <cellStyle name="Normal 4 4 4 2 9" xfId="4637" xr:uid="{00000000-0005-0000-0000-00003F8A0000}"/>
    <cellStyle name="Normal 4 4 4 2 9 2" xfId="10671" xr:uid="{00000000-0005-0000-0000-0000408A0000}"/>
    <cellStyle name="Normal 4 4 4 2 9 2 2" xfId="41958" xr:uid="{00000000-0005-0000-0000-0000418A0000}"/>
    <cellStyle name="Normal 4 4 4 2 9 2 3" xfId="28548" xr:uid="{00000000-0005-0000-0000-0000428A0000}"/>
    <cellStyle name="Normal 4 4 4 2 9 3" xfId="22574" xr:uid="{00000000-0005-0000-0000-0000438A0000}"/>
    <cellStyle name="Normal 4 4 4 2 9 4" xfId="33000" xr:uid="{00000000-0005-0000-0000-0000448A0000}"/>
    <cellStyle name="Normal 4 4 4 2 9 5" xfId="15172" xr:uid="{00000000-0005-0000-0000-0000458A0000}"/>
    <cellStyle name="Normal 4 4 4 3" xfId="184" xr:uid="{00000000-0005-0000-0000-0000468A0000}"/>
    <cellStyle name="Normal 4 4 4 3 10" xfId="3207" xr:uid="{00000000-0005-0000-0000-0000478A0000}"/>
    <cellStyle name="Normal 4 4 4 3 10 2" xfId="35986" xr:uid="{00000000-0005-0000-0000-0000488A0000}"/>
    <cellStyle name="Normal 4 4 4 3 10 3" xfId="21144" xr:uid="{00000000-0005-0000-0000-0000498A0000}"/>
    <cellStyle name="Normal 4 4 4 3 11" xfId="7648" xr:uid="{00000000-0005-0000-0000-00004A8A0000}"/>
    <cellStyle name="Normal 4 4 4 3 11 2" xfId="38994" xr:uid="{00000000-0005-0000-0000-00004B8A0000}"/>
    <cellStyle name="Normal 4 4 4 3 11 3" xfId="25584" xr:uid="{00000000-0005-0000-0000-00004C8A0000}"/>
    <cellStyle name="Normal 4 4 4 3 12" xfId="18182" xr:uid="{00000000-0005-0000-0000-00004D8A0000}"/>
    <cellStyle name="Normal 4 4 4 3 13" xfId="31570" xr:uid="{00000000-0005-0000-0000-00004E8A0000}"/>
    <cellStyle name="Normal 4 4 4 3 14" xfId="13742" xr:uid="{00000000-0005-0000-0000-00004F8A0000}"/>
    <cellStyle name="Normal 4 4 4 3 2" xfId="406" xr:uid="{00000000-0005-0000-0000-0000508A0000}"/>
    <cellStyle name="Normal 4 4 4 3 2 10" xfId="13846" xr:uid="{00000000-0005-0000-0000-0000518A0000}"/>
    <cellStyle name="Normal 4 4 4 3 2 2" xfId="840" xr:uid="{00000000-0005-0000-0000-0000528A0000}"/>
    <cellStyle name="Normal 4 4 4 3 2 2 2" xfId="2876" xr:uid="{00000000-0005-0000-0000-0000538A0000}"/>
    <cellStyle name="Normal 4 4 4 3 2 2 2 2" xfId="7293" xr:uid="{00000000-0005-0000-0000-0000548A0000}"/>
    <cellStyle name="Normal 4 4 4 3 2 2 2 2 2" xfId="13326" xr:uid="{00000000-0005-0000-0000-0000558A0000}"/>
    <cellStyle name="Normal 4 4 4 3 2 2 2 2 2 2" xfId="44611" xr:uid="{00000000-0005-0000-0000-0000568A0000}"/>
    <cellStyle name="Normal 4 4 4 3 2 2 2 2 2 3" xfId="31201" xr:uid="{00000000-0005-0000-0000-0000578A0000}"/>
    <cellStyle name="Normal 4 4 4 3 2 2 2 2 3" xfId="38639" xr:uid="{00000000-0005-0000-0000-0000588A0000}"/>
    <cellStyle name="Normal 4 4 4 3 2 2 2 2 4" xfId="25229" xr:uid="{00000000-0005-0000-0000-0000598A0000}"/>
    <cellStyle name="Normal 4 4 4 3 2 2 2 3" xfId="10279" xr:uid="{00000000-0005-0000-0000-00005A8A0000}"/>
    <cellStyle name="Normal 4 4 4 3 2 2 2 3 2" xfId="41625" xr:uid="{00000000-0005-0000-0000-00005B8A0000}"/>
    <cellStyle name="Normal 4 4 4 3 2 2 2 3 3" xfId="28215" xr:uid="{00000000-0005-0000-0000-00005C8A0000}"/>
    <cellStyle name="Normal 4 4 4 3 2 2 2 4" xfId="20813" xr:uid="{00000000-0005-0000-0000-00005D8A0000}"/>
    <cellStyle name="Normal 4 4 4 3 2 2 2 5" xfId="35655" xr:uid="{00000000-0005-0000-0000-00005E8A0000}"/>
    <cellStyle name="Normal 4 4 4 3 2 2 2 6" xfId="17827" xr:uid="{00000000-0005-0000-0000-00005F8A0000}"/>
    <cellStyle name="Normal 4 4 4 3 2 2 3" xfId="5301" xr:uid="{00000000-0005-0000-0000-0000608A0000}"/>
    <cellStyle name="Normal 4 4 4 3 2 2 3 2" xfId="11335" xr:uid="{00000000-0005-0000-0000-0000618A0000}"/>
    <cellStyle name="Normal 4 4 4 3 2 2 3 2 2" xfId="42620" xr:uid="{00000000-0005-0000-0000-0000628A0000}"/>
    <cellStyle name="Normal 4 4 4 3 2 2 3 2 3" xfId="29210" xr:uid="{00000000-0005-0000-0000-0000638A0000}"/>
    <cellStyle name="Normal 4 4 4 3 2 2 3 3" xfId="23238" xr:uid="{00000000-0005-0000-0000-0000648A0000}"/>
    <cellStyle name="Normal 4 4 4 3 2 2 3 4" xfId="33664" xr:uid="{00000000-0005-0000-0000-0000658A0000}"/>
    <cellStyle name="Normal 4 4 4 3 2 2 3 5" xfId="15836" xr:uid="{00000000-0005-0000-0000-0000668A0000}"/>
    <cellStyle name="Normal 4 4 4 3 2 2 4" xfId="4306" xr:uid="{00000000-0005-0000-0000-0000678A0000}"/>
    <cellStyle name="Normal 4 4 4 3 2 2 4 2" xfId="37085" xr:uid="{00000000-0005-0000-0000-0000688A0000}"/>
    <cellStyle name="Normal 4 4 4 3 2 2 4 3" xfId="22243" xr:uid="{00000000-0005-0000-0000-0000698A0000}"/>
    <cellStyle name="Normal 4 4 4 3 2 2 5" xfId="8288" xr:uid="{00000000-0005-0000-0000-00006A8A0000}"/>
    <cellStyle name="Normal 4 4 4 3 2 2 5 2" xfId="39634" xr:uid="{00000000-0005-0000-0000-00006B8A0000}"/>
    <cellStyle name="Normal 4 4 4 3 2 2 5 3" xfId="26224" xr:uid="{00000000-0005-0000-0000-00006C8A0000}"/>
    <cellStyle name="Normal 4 4 4 3 2 2 6" xfId="18822" xr:uid="{00000000-0005-0000-0000-00006D8A0000}"/>
    <cellStyle name="Normal 4 4 4 3 2 2 7" xfId="32669" xr:uid="{00000000-0005-0000-0000-00006E8A0000}"/>
    <cellStyle name="Normal 4 4 4 3 2 2 8" xfId="14841" xr:uid="{00000000-0005-0000-0000-00006F8A0000}"/>
    <cellStyle name="Normal 4 4 4 3 2 3" xfId="1445" xr:uid="{00000000-0005-0000-0000-0000708A0000}"/>
    <cellStyle name="Normal 4 4 4 3 2 3 2" xfId="2442" xr:uid="{00000000-0005-0000-0000-0000718A0000}"/>
    <cellStyle name="Normal 4 4 4 3 2 3 2 2" xfId="6859" xr:uid="{00000000-0005-0000-0000-0000728A0000}"/>
    <cellStyle name="Normal 4 4 4 3 2 3 2 2 2" xfId="12892" xr:uid="{00000000-0005-0000-0000-0000738A0000}"/>
    <cellStyle name="Normal 4 4 4 3 2 3 2 2 2 2" xfId="44177" xr:uid="{00000000-0005-0000-0000-0000748A0000}"/>
    <cellStyle name="Normal 4 4 4 3 2 3 2 2 2 3" xfId="30767" xr:uid="{00000000-0005-0000-0000-0000758A0000}"/>
    <cellStyle name="Normal 4 4 4 3 2 3 2 2 3" xfId="38205" xr:uid="{00000000-0005-0000-0000-0000768A0000}"/>
    <cellStyle name="Normal 4 4 4 3 2 3 2 2 4" xfId="24795" xr:uid="{00000000-0005-0000-0000-0000778A0000}"/>
    <cellStyle name="Normal 4 4 4 3 2 3 2 3" xfId="9845" xr:uid="{00000000-0005-0000-0000-0000788A0000}"/>
    <cellStyle name="Normal 4 4 4 3 2 3 2 3 2" xfId="41191" xr:uid="{00000000-0005-0000-0000-0000798A0000}"/>
    <cellStyle name="Normal 4 4 4 3 2 3 2 3 3" xfId="27781" xr:uid="{00000000-0005-0000-0000-00007A8A0000}"/>
    <cellStyle name="Normal 4 4 4 3 2 3 2 4" xfId="20379" xr:uid="{00000000-0005-0000-0000-00007B8A0000}"/>
    <cellStyle name="Normal 4 4 4 3 2 3 2 5" xfId="35221" xr:uid="{00000000-0005-0000-0000-00007C8A0000}"/>
    <cellStyle name="Normal 4 4 4 3 2 3 2 6" xfId="17393" xr:uid="{00000000-0005-0000-0000-00007D8A0000}"/>
    <cellStyle name="Normal 4 4 4 3 2 3 3" xfId="5863" xr:uid="{00000000-0005-0000-0000-00007E8A0000}"/>
    <cellStyle name="Normal 4 4 4 3 2 3 3 2" xfId="11896" xr:uid="{00000000-0005-0000-0000-00007F8A0000}"/>
    <cellStyle name="Normal 4 4 4 3 2 3 3 2 2" xfId="43181" xr:uid="{00000000-0005-0000-0000-0000808A0000}"/>
    <cellStyle name="Normal 4 4 4 3 2 3 3 2 3" xfId="29771" xr:uid="{00000000-0005-0000-0000-0000818A0000}"/>
    <cellStyle name="Normal 4 4 4 3 2 3 3 3" xfId="23799" xr:uid="{00000000-0005-0000-0000-0000828A0000}"/>
    <cellStyle name="Normal 4 4 4 3 2 3 3 4" xfId="34225" xr:uid="{00000000-0005-0000-0000-0000838A0000}"/>
    <cellStyle name="Normal 4 4 4 3 2 3 3 5" xfId="16397" xr:uid="{00000000-0005-0000-0000-0000848A0000}"/>
    <cellStyle name="Normal 4 4 4 3 2 3 4" xfId="3872" xr:uid="{00000000-0005-0000-0000-0000858A0000}"/>
    <cellStyle name="Normal 4 4 4 3 2 3 4 2" xfId="36651" xr:uid="{00000000-0005-0000-0000-0000868A0000}"/>
    <cellStyle name="Normal 4 4 4 3 2 3 4 3" xfId="21809" xr:uid="{00000000-0005-0000-0000-0000878A0000}"/>
    <cellStyle name="Normal 4 4 4 3 2 3 5" xfId="8849" xr:uid="{00000000-0005-0000-0000-0000888A0000}"/>
    <cellStyle name="Normal 4 4 4 3 2 3 5 2" xfId="40195" xr:uid="{00000000-0005-0000-0000-0000898A0000}"/>
    <cellStyle name="Normal 4 4 4 3 2 3 5 3" xfId="26785" xr:uid="{00000000-0005-0000-0000-00008A8A0000}"/>
    <cellStyle name="Normal 4 4 4 3 2 3 6" xfId="19383" xr:uid="{00000000-0005-0000-0000-00008B8A0000}"/>
    <cellStyle name="Normal 4 4 4 3 2 3 7" xfId="32235" xr:uid="{00000000-0005-0000-0000-00008C8A0000}"/>
    <cellStyle name="Normal 4 4 4 3 2 3 8" xfId="14407" xr:uid="{00000000-0005-0000-0000-00008D8A0000}"/>
    <cellStyle name="Normal 4 4 4 3 2 4" xfId="1880" xr:uid="{00000000-0005-0000-0000-00008E8A0000}"/>
    <cellStyle name="Normal 4 4 4 3 2 4 2" xfId="6298" xr:uid="{00000000-0005-0000-0000-00008F8A0000}"/>
    <cellStyle name="Normal 4 4 4 3 2 4 2 2" xfId="12331" xr:uid="{00000000-0005-0000-0000-0000908A0000}"/>
    <cellStyle name="Normal 4 4 4 3 2 4 2 2 2" xfId="43616" xr:uid="{00000000-0005-0000-0000-0000918A0000}"/>
    <cellStyle name="Normal 4 4 4 3 2 4 2 2 3" xfId="30206" xr:uid="{00000000-0005-0000-0000-0000928A0000}"/>
    <cellStyle name="Normal 4 4 4 3 2 4 2 3" xfId="37644" xr:uid="{00000000-0005-0000-0000-0000938A0000}"/>
    <cellStyle name="Normal 4 4 4 3 2 4 2 4" xfId="24234" xr:uid="{00000000-0005-0000-0000-0000948A0000}"/>
    <cellStyle name="Normal 4 4 4 3 2 4 3" xfId="9284" xr:uid="{00000000-0005-0000-0000-0000958A0000}"/>
    <cellStyle name="Normal 4 4 4 3 2 4 3 2" xfId="40630" xr:uid="{00000000-0005-0000-0000-0000968A0000}"/>
    <cellStyle name="Normal 4 4 4 3 2 4 3 3" xfId="27220" xr:uid="{00000000-0005-0000-0000-0000978A0000}"/>
    <cellStyle name="Normal 4 4 4 3 2 4 4" xfId="19818" xr:uid="{00000000-0005-0000-0000-0000988A0000}"/>
    <cellStyle name="Normal 4 4 4 3 2 4 5" xfId="34660" xr:uid="{00000000-0005-0000-0000-0000998A0000}"/>
    <cellStyle name="Normal 4 4 4 3 2 4 6" xfId="16832" xr:uid="{00000000-0005-0000-0000-00009A8A0000}"/>
    <cellStyle name="Normal 4 4 4 3 2 5" xfId="4867" xr:uid="{00000000-0005-0000-0000-00009B8A0000}"/>
    <cellStyle name="Normal 4 4 4 3 2 5 2" xfId="10902" xr:uid="{00000000-0005-0000-0000-00009C8A0000}"/>
    <cellStyle name="Normal 4 4 4 3 2 5 2 2" xfId="42187" xr:uid="{00000000-0005-0000-0000-00009D8A0000}"/>
    <cellStyle name="Normal 4 4 4 3 2 5 2 3" xfId="28777" xr:uid="{00000000-0005-0000-0000-00009E8A0000}"/>
    <cellStyle name="Normal 4 4 4 3 2 5 3" xfId="22804" xr:uid="{00000000-0005-0000-0000-00009F8A0000}"/>
    <cellStyle name="Normal 4 4 4 3 2 5 4" xfId="33230" xr:uid="{00000000-0005-0000-0000-0000A08A0000}"/>
    <cellStyle name="Normal 4 4 4 3 2 5 5" xfId="15402" xr:uid="{00000000-0005-0000-0000-0000A18A0000}"/>
    <cellStyle name="Normal 4 4 4 3 2 6" xfId="3311" xr:uid="{00000000-0005-0000-0000-0000A28A0000}"/>
    <cellStyle name="Normal 4 4 4 3 2 6 2" xfId="36090" xr:uid="{00000000-0005-0000-0000-0000A38A0000}"/>
    <cellStyle name="Normal 4 4 4 3 2 6 3" xfId="21248" xr:uid="{00000000-0005-0000-0000-0000A48A0000}"/>
    <cellStyle name="Normal 4 4 4 3 2 7" xfId="7854" xr:uid="{00000000-0005-0000-0000-0000A58A0000}"/>
    <cellStyle name="Normal 4 4 4 3 2 7 2" xfId="39200" xr:uid="{00000000-0005-0000-0000-0000A68A0000}"/>
    <cellStyle name="Normal 4 4 4 3 2 7 3" xfId="25790" xr:uid="{00000000-0005-0000-0000-0000A78A0000}"/>
    <cellStyle name="Normal 4 4 4 3 2 8" xfId="18388" xr:uid="{00000000-0005-0000-0000-0000A88A0000}"/>
    <cellStyle name="Normal 4 4 4 3 2 9" xfId="31674" xr:uid="{00000000-0005-0000-0000-0000A98A0000}"/>
    <cellStyle name="Normal 4 4 4 3 3" xfId="508" xr:uid="{00000000-0005-0000-0000-0000AA8A0000}"/>
    <cellStyle name="Normal 4 4 4 3 3 10" xfId="13948" xr:uid="{00000000-0005-0000-0000-0000AB8A0000}"/>
    <cellStyle name="Normal 4 4 4 3 3 2" xfId="942" xr:uid="{00000000-0005-0000-0000-0000AC8A0000}"/>
    <cellStyle name="Normal 4 4 4 3 3 2 2" xfId="2978" xr:uid="{00000000-0005-0000-0000-0000AD8A0000}"/>
    <cellStyle name="Normal 4 4 4 3 3 2 2 2" xfId="7395" xr:uid="{00000000-0005-0000-0000-0000AE8A0000}"/>
    <cellStyle name="Normal 4 4 4 3 3 2 2 2 2" xfId="13428" xr:uid="{00000000-0005-0000-0000-0000AF8A0000}"/>
    <cellStyle name="Normal 4 4 4 3 3 2 2 2 2 2" xfId="44713" xr:uid="{00000000-0005-0000-0000-0000B08A0000}"/>
    <cellStyle name="Normal 4 4 4 3 3 2 2 2 2 3" xfId="31303" xr:uid="{00000000-0005-0000-0000-0000B18A0000}"/>
    <cellStyle name="Normal 4 4 4 3 3 2 2 2 3" xfId="38741" xr:uid="{00000000-0005-0000-0000-0000B28A0000}"/>
    <cellStyle name="Normal 4 4 4 3 3 2 2 2 4" xfId="25331" xr:uid="{00000000-0005-0000-0000-0000B38A0000}"/>
    <cellStyle name="Normal 4 4 4 3 3 2 2 3" xfId="10381" xr:uid="{00000000-0005-0000-0000-0000B48A0000}"/>
    <cellStyle name="Normal 4 4 4 3 3 2 2 3 2" xfId="41727" xr:uid="{00000000-0005-0000-0000-0000B58A0000}"/>
    <cellStyle name="Normal 4 4 4 3 3 2 2 3 3" xfId="28317" xr:uid="{00000000-0005-0000-0000-0000B68A0000}"/>
    <cellStyle name="Normal 4 4 4 3 3 2 2 4" xfId="20915" xr:uid="{00000000-0005-0000-0000-0000B78A0000}"/>
    <cellStyle name="Normal 4 4 4 3 3 2 2 5" xfId="35757" xr:uid="{00000000-0005-0000-0000-0000B88A0000}"/>
    <cellStyle name="Normal 4 4 4 3 3 2 2 6" xfId="17929" xr:uid="{00000000-0005-0000-0000-0000B98A0000}"/>
    <cellStyle name="Normal 4 4 4 3 3 2 3" xfId="5403" xr:uid="{00000000-0005-0000-0000-0000BA8A0000}"/>
    <cellStyle name="Normal 4 4 4 3 3 2 3 2" xfId="11437" xr:uid="{00000000-0005-0000-0000-0000BB8A0000}"/>
    <cellStyle name="Normal 4 4 4 3 3 2 3 2 2" xfId="42722" xr:uid="{00000000-0005-0000-0000-0000BC8A0000}"/>
    <cellStyle name="Normal 4 4 4 3 3 2 3 2 3" xfId="29312" xr:uid="{00000000-0005-0000-0000-0000BD8A0000}"/>
    <cellStyle name="Normal 4 4 4 3 3 2 3 3" xfId="23340" xr:uid="{00000000-0005-0000-0000-0000BE8A0000}"/>
    <cellStyle name="Normal 4 4 4 3 3 2 3 4" xfId="33766" xr:uid="{00000000-0005-0000-0000-0000BF8A0000}"/>
    <cellStyle name="Normal 4 4 4 3 3 2 3 5" xfId="15938" xr:uid="{00000000-0005-0000-0000-0000C08A0000}"/>
    <cellStyle name="Normal 4 4 4 3 3 2 4" xfId="4408" xr:uid="{00000000-0005-0000-0000-0000C18A0000}"/>
    <cellStyle name="Normal 4 4 4 3 3 2 4 2" xfId="37187" xr:uid="{00000000-0005-0000-0000-0000C28A0000}"/>
    <cellStyle name="Normal 4 4 4 3 3 2 4 3" xfId="22345" xr:uid="{00000000-0005-0000-0000-0000C38A0000}"/>
    <cellStyle name="Normal 4 4 4 3 3 2 5" xfId="8390" xr:uid="{00000000-0005-0000-0000-0000C48A0000}"/>
    <cellStyle name="Normal 4 4 4 3 3 2 5 2" xfId="39736" xr:uid="{00000000-0005-0000-0000-0000C58A0000}"/>
    <cellStyle name="Normal 4 4 4 3 3 2 5 3" xfId="26326" xr:uid="{00000000-0005-0000-0000-0000C68A0000}"/>
    <cellStyle name="Normal 4 4 4 3 3 2 6" xfId="18924" xr:uid="{00000000-0005-0000-0000-0000C78A0000}"/>
    <cellStyle name="Normal 4 4 4 3 3 2 7" xfId="32771" xr:uid="{00000000-0005-0000-0000-0000C88A0000}"/>
    <cellStyle name="Normal 4 4 4 3 3 2 8" xfId="14943" xr:uid="{00000000-0005-0000-0000-0000C98A0000}"/>
    <cellStyle name="Normal 4 4 4 3 3 3" xfId="1547" xr:uid="{00000000-0005-0000-0000-0000CA8A0000}"/>
    <cellStyle name="Normal 4 4 4 3 3 3 2" xfId="2544" xr:uid="{00000000-0005-0000-0000-0000CB8A0000}"/>
    <cellStyle name="Normal 4 4 4 3 3 3 2 2" xfId="6961" xr:uid="{00000000-0005-0000-0000-0000CC8A0000}"/>
    <cellStyle name="Normal 4 4 4 3 3 3 2 2 2" xfId="12994" xr:uid="{00000000-0005-0000-0000-0000CD8A0000}"/>
    <cellStyle name="Normal 4 4 4 3 3 3 2 2 2 2" xfId="44279" xr:uid="{00000000-0005-0000-0000-0000CE8A0000}"/>
    <cellStyle name="Normal 4 4 4 3 3 3 2 2 2 3" xfId="30869" xr:uid="{00000000-0005-0000-0000-0000CF8A0000}"/>
    <cellStyle name="Normal 4 4 4 3 3 3 2 2 3" xfId="38307" xr:uid="{00000000-0005-0000-0000-0000D08A0000}"/>
    <cellStyle name="Normal 4 4 4 3 3 3 2 2 4" xfId="24897" xr:uid="{00000000-0005-0000-0000-0000D18A0000}"/>
    <cellStyle name="Normal 4 4 4 3 3 3 2 3" xfId="9947" xr:uid="{00000000-0005-0000-0000-0000D28A0000}"/>
    <cellStyle name="Normal 4 4 4 3 3 3 2 3 2" xfId="41293" xr:uid="{00000000-0005-0000-0000-0000D38A0000}"/>
    <cellStyle name="Normal 4 4 4 3 3 3 2 3 3" xfId="27883" xr:uid="{00000000-0005-0000-0000-0000D48A0000}"/>
    <cellStyle name="Normal 4 4 4 3 3 3 2 4" xfId="20481" xr:uid="{00000000-0005-0000-0000-0000D58A0000}"/>
    <cellStyle name="Normal 4 4 4 3 3 3 2 5" xfId="35323" xr:uid="{00000000-0005-0000-0000-0000D68A0000}"/>
    <cellStyle name="Normal 4 4 4 3 3 3 2 6" xfId="17495" xr:uid="{00000000-0005-0000-0000-0000D78A0000}"/>
    <cellStyle name="Normal 4 4 4 3 3 3 3" xfId="5965" xr:uid="{00000000-0005-0000-0000-0000D88A0000}"/>
    <cellStyle name="Normal 4 4 4 3 3 3 3 2" xfId="11998" xr:uid="{00000000-0005-0000-0000-0000D98A0000}"/>
    <cellStyle name="Normal 4 4 4 3 3 3 3 2 2" xfId="43283" xr:uid="{00000000-0005-0000-0000-0000DA8A0000}"/>
    <cellStyle name="Normal 4 4 4 3 3 3 3 2 3" xfId="29873" xr:uid="{00000000-0005-0000-0000-0000DB8A0000}"/>
    <cellStyle name="Normal 4 4 4 3 3 3 3 3" xfId="23901" xr:uid="{00000000-0005-0000-0000-0000DC8A0000}"/>
    <cellStyle name="Normal 4 4 4 3 3 3 3 4" xfId="34327" xr:uid="{00000000-0005-0000-0000-0000DD8A0000}"/>
    <cellStyle name="Normal 4 4 4 3 3 3 3 5" xfId="16499" xr:uid="{00000000-0005-0000-0000-0000DE8A0000}"/>
    <cellStyle name="Normal 4 4 4 3 3 3 4" xfId="3974" xr:uid="{00000000-0005-0000-0000-0000DF8A0000}"/>
    <cellStyle name="Normal 4 4 4 3 3 3 4 2" xfId="36753" xr:uid="{00000000-0005-0000-0000-0000E08A0000}"/>
    <cellStyle name="Normal 4 4 4 3 3 3 4 3" xfId="21911" xr:uid="{00000000-0005-0000-0000-0000E18A0000}"/>
    <cellStyle name="Normal 4 4 4 3 3 3 5" xfId="8951" xr:uid="{00000000-0005-0000-0000-0000E28A0000}"/>
    <cellStyle name="Normal 4 4 4 3 3 3 5 2" xfId="40297" xr:uid="{00000000-0005-0000-0000-0000E38A0000}"/>
    <cellStyle name="Normal 4 4 4 3 3 3 5 3" xfId="26887" xr:uid="{00000000-0005-0000-0000-0000E48A0000}"/>
    <cellStyle name="Normal 4 4 4 3 3 3 6" xfId="19485" xr:uid="{00000000-0005-0000-0000-0000E58A0000}"/>
    <cellStyle name="Normal 4 4 4 3 3 3 7" xfId="32337" xr:uid="{00000000-0005-0000-0000-0000E68A0000}"/>
    <cellStyle name="Normal 4 4 4 3 3 3 8" xfId="14509" xr:uid="{00000000-0005-0000-0000-0000E78A0000}"/>
    <cellStyle name="Normal 4 4 4 3 3 4" xfId="1982" xr:uid="{00000000-0005-0000-0000-0000E88A0000}"/>
    <cellStyle name="Normal 4 4 4 3 3 4 2" xfId="6400" xr:uid="{00000000-0005-0000-0000-0000E98A0000}"/>
    <cellStyle name="Normal 4 4 4 3 3 4 2 2" xfId="12433" xr:uid="{00000000-0005-0000-0000-0000EA8A0000}"/>
    <cellStyle name="Normal 4 4 4 3 3 4 2 2 2" xfId="43718" xr:uid="{00000000-0005-0000-0000-0000EB8A0000}"/>
    <cellStyle name="Normal 4 4 4 3 3 4 2 2 3" xfId="30308" xr:uid="{00000000-0005-0000-0000-0000EC8A0000}"/>
    <cellStyle name="Normal 4 4 4 3 3 4 2 3" xfId="37746" xr:uid="{00000000-0005-0000-0000-0000ED8A0000}"/>
    <cellStyle name="Normal 4 4 4 3 3 4 2 4" xfId="24336" xr:uid="{00000000-0005-0000-0000-0000EE8A0000}"/>
    <cellStyle name="Normal 4 4 4 3 3 4 3" xfId="9386" xr:uid="{00000000-0005-0000-0000-0000EF8A0000}"/>
    <cellStyle name="Normal 4 4 4 3 3 4 3 2" xfId="40732" xr:uid="{00000000-0005-0000-0000-0000F08A0000}"/>
    <cellStyle name="Normal 4 4 4 3 3 4 3 3" xfId="27322" xr:uid="{00000000-0005-0000-0000-0000F18A0000}"/>
    <cellStyle name="Normal 4 4 4 3 3 4 4" xfId="19920" xr:uid="{00000000-0005-0000-0000-0000F28A0000}"/>
    <cellStyle name="Normal 4 4 4 3 3 4 5" xfId="34762" xr:uid="{00000000-0005-0000-0000-0000F38A0000}"/>
    <cellStyle name="Normal 4 4 4 3 3 4 6" xfId="16934" xr:uid="{00000000-0005-0000-0000-0000F48A0000}"/>
    <cellStyle name="Normal 4 4 4 3 3 5" xfId="4969" xr:uid="{00000000-0005-0000-0000-0000F58A0000}"/>
    <cellStyle name="Normal 4 4 4 3 3 5 2" xfId="11004" xr:uid="{00000000-0005-0000-0000-0000F68A0000}"/>
    <cellStyle name="Normal 4 4 4 3 3 5 2 2" xfId="42289" xr:uid="{00000000-0005-0000-0000-0000F78A0000}"/>
    <cellStyle name="Normal 4 4 4 3 3 5 2 3" xfId="28879" xr:uid="{00000000-0005-0000-0000-0000F88A0000}"/>
    <cellStyle name="Normal 4 4 4 3 3 5 3" xfId="22906" xr:uid="{00000000-0005-0000-0000-0000F98A0000}"/>
    <cellStyle name="Normal 4 4 4 3 3 5 4" xfId="33332" xr:uid="{00000000-0005-0000-0000-0000FA8A0000}"/>
    <cellStyle name="Normal 4 4 4 3 3 5 5" xfId="15504" xr:uid="{00000000-0005-0000-0000-0000FB8A0000}"/>
    <cellStyle name="Normal 4 4 4 3 3 6" xfId="3413" xr:uid="{00000000-0005-0000-0000-0000FC8A0000}"/>
    <cellStyle name="Normal 4 4 4 3 3 6 2" xfId="36192" xr:uid="{00000000-0005-0000-0000-0000FD8A0000}"/>
    <cellStyle name="Normal 4 4 4 3 3 6 3" xfId="21350" xr:uid="{00000000-0005-0000-0000-0000FE8A0000}"/>
    <cellStyle name="Normal 4 4 4 3 3 7" xfId="7956" xr:uid="{00000000-0005-0000-0000-0000FF8A0000}"/>
    <cellStyle name="Normal 4 4 4 3 3 7 2" xfId="39302" xr:uid="{00000000-0005-0000-0000-0000008B0000}"/>
    <cellStyle name="Normal 4 4 4 3 3 7 3" xfId="25892" xr:uid="{00000000-0005-0000-0000-0000018B0000}"/>
    <cellStyle name="Normal 4 4 4 3 3 8" xfId="18490" xr:uid="{00000000-0005-0000-0000-0000028B0000}"/>
    <cellStyle name="Normal 4 4 4 3 3 9" xfId="31776" xr:uid="{00000000-0005-0000-0000-0000038B0000}"/>
    <cellStyle name="Normal 4 4 4 3 4" xfId="634" xr:uid="{00000000-0005-0000-0000-0000048B0000}"/>
    <cellStyle name="Normal 4 4 4 3 4 10" xfId="14074" xr:uid="{00000000-0005-0000-0000-0000058B0000}"/>
    <cellStyle name="Normal 4 4 4 3 4 2" xfId="1068" xr:uid="{00000000-0005-0000-0000-0000068B0000}"/>
    <cellStyle name="Normal 4 4 4 3 4 2 2" xfId="3104" xr:uid="{00000000-0005-0000-0000-0000078B0000}"/>
    <cellStyle name="Normal 4 4 4 3 4 2 2 2" xfId="7521" xr:uid="{00000000-0005-0000-0000-0000088B0000}"/>
    <cellStyle name="Normal 4 4 4 3 4 2 2 2 2" xfId="13554" xr:uid="{00000000-0005-0000-0000-0000098B0000}"/>
    <cellStyle name="Normal 4 4 4 3 4 2 2 2 2 2" xfId="44839" xr:uid="{00000000-0005-0000-0000-00000A8B0000}"/>
    <cellStyle name="Normal 4 4 4 3 4 2 2 2 2 3" xfId="31429" xr:uid="{00000000-0005-0000-0000-00000B8B0000}"/>
    <cellStyle name="Normal 4 4 4 3 4 2 2 2 3" xfId="38867" xr:uid="{00000000-0005-0000-0000-00000C8B0000}"/>
    <cellStyle name="Normal 4 4 4 3 4 2 2 2 4" xfId="25457" xr:uid="{00000000-0005-0000-0000-00000D8B0000}"/>
    <cellStyle name="Normal 4 4 4 3 4 2 2 3" xfId="10507" xr:uid="{00000000-0005-0000-0000-00000E8B0000}"/>
    <cellStyle name="Normal 4 4 4 3 4 2 2 3 2" xfId="41853" xr:uid="{00000000-0005-0000-0000-00000F8B0000}"/>
    <cellStyle name="Normal 4 4 4 3 4 2 2 3 3" xfId="28443" xr:uid="{00000000-0005-0000-0000-0000108B0000}"/>
    <cellStyle name="Normal 4 4 4 3 4 2 2 4" xfId="21041" xr:uid="{00000000-0005-0000-0000-0000118B0000}"/>
    <cellStyle name="Normal 4 4 4 3 4 2 2 5" xfId="35883" xr:uid="{00000000-0005-0000-0000-0000128B0000}"/>
    <cellStyle name="Normal 4 4 4 3 4 2 2 6" xfId="18055" xr:uid="{00000000-0005-0000-0000-0000138B0000}"/>
    <cellStyle name="Normal 4 4 4 3 4 2 3" xfId="5529" xr:uid="{00000000-0005-0000-0000-0000148B0000}"/>
    <cellStyle name="Normal 4 4 4 3 4 2 3 2" xfId="11563" xr:uid="{00000000-0005-0000-0000-0000158B0000}"/>
    <cellStyle name="Normal 4 4 4 3 4 2 3 2 2" xfId="42848" xr:uid="{00000000-0005-0000-0000-0000168B0000}"/>
    <cellStyle name="Normal 4 4 4 3 4 2 3 2 3" xfId="29438" xr:uid="{00000000-0005-0000-0000-0000178B0000}"/>
    <cellStyle name="Normal 4 4 4 3 4 2 3 3" xfId="23466" xr:uid="{00000000-0005-0000-0000-0000188B0000}"/>
    <cellStyle name="Normal 4 4 4 3 4 2 3 4" xfId="33892" xr:uid="{00000000-0005-0000-0000-0000198B0000}"/>
    <cellStyle name="Normal 4 4 4 3 4 2 3 5" xfId="16064" xr:uid="{00000000-0005-0000-0000-00001A8B0000}"/>
    <cellStyle name="Normal 4 4 4 3 4 2 4" xfId="4534" xr:uid="{00000000-0005-0000-0000-00001B8B0000}"/>
    <cellStyle name="Normal 4 4 4 3 4 2 4 2" xfId="37313" xr:uid="{00000000-0005-0000-0000-00001C8B0000}"/>
    <cellStyle name="Normal 4 4 4 3 4 2 4 3" xfId="22471" xr:uid="{00000000-0005-0000-0000-00001D8B0000}"/>
    <cellStyle name="Normal 4 4 4 3 4 2 5" xfId="8516" xr:uid="{00000000-0005-0000-0000-00001E8B0000}"/>
    <cellStyle name="Normal 4 4 4 3 4 2 5 2" xfId="39862" xr:uid="{00000000-0005-0000-0000-00001F8B0000}"/>
    <cellStyle name="Normal 4 4 4 3 4 2 5 3" xfId="26452" xr:uid="{00000000-0005-0000-0000-0000208B0000}"/>
    <cellStyle name="Normal 4 4 4 3 4 2 6" xfId="19050" xr:uid="{00000000-0005-0000-0000-0000218B0000}"/>
    <cellStyle name="Normal 4 4 4 3 4 2 7" xfId="32897" xr:uid="{00000000-0005-0000-0000-0000228B0000}"/>
    <cellStyle name="Normal 4 4 4 3 4 2 8" xfId="15069" xr:uid="{00000000-0005-0000-0000-0000238B0000}"/>
    <cellStyle name="Normal 4 4 4 3 4 3" xfId="1673" xr:uid="{00000000-0005-0000-0000-0000248B0000}"/>
    <cellStyle name="Normal 4 4 4 3 4 3 2" xfId="2670" xr:uid="{00000000-0005-0000-0000-0000258B0000}"/>
    <cellStyle name="Normal 4 4 4 3 4 3 2 2" xfId="7087" xr:uid="{00000000-0005-0000-0000-0000268B0000}"/>
    <cellStyle name="Normal 4 4 4 3 4 3 2 2 2" xfId="13120" xr:uid="{00000000-0005-0000-0000-0000278B0000}"/>
    <cellStyle name="Normal 4 4 4 3 4 3 2 2 2 2" xfId="44405" xr:uid="{00000000-0005-0000-0000-0000288B0000}"/>
    <cellStyle name="Normal 4 4 4 3 4 3 2 2 2 3" xfId="30995" xr:uid="{00000000-0005-0000-0000-0000298B0000}"/>
    <cellStyle name="Normal 4 4 4 3 4 3 2 2 3" xfId="38433" xr:uid="{00000000-0005-0000-0000-00002A8B0000}"/>
    <cellStyle name="Normal 4 4 4 3 4 3 2 2 4" xfId="25023" xr:uid="{00000000-0005-0000-0000-00002B8B0000}"/>
    <cellStyle name="Normal 4 4 4 3 4 3 2 3" xfId="10073" xr:uid="{00000000-0005-0000-0000-00002C8B0000}"/>
    <cellStyle name="Normal 4 4 4 3 4 3 2 3 2" xfId="41419" xr:uid="{00000000-0005-0000-0000-00002D8B0000}"/>
    <cellStyle name="Normal 4 4 4 3 4 3 2 3 3" xfId="28009" xr:uid="{00000000-0005-0000-0000-00002E8B0000}"/>
    <cellStyle name="Normal 4 4 4 3 4 3 2 4" xfId="20607" xr:uid="{00000000-0005-0000-0000-00002F8B0000}"/>
    <cellStyle name="Normal 4 4 4 3 4 3 2 5" xfId="35449" xr:uid="{00000000-0005-0000-0000-0000308B0000}"/>
    <cellStyle name="Normal 4 4 4 3 4 3 2 6" xfId="17621" xr:uid="{00000000-0005-0000-0000-0000318B0000}"/>
    <cellStyle name="Normal 4 4 4 3 4 3 3" xfId="6091" xr:uid="{00000000-0005-0000-0000-0000328B0000}"/>
    <cellStyle name="Normal 4 4 4 3 4 3 3 2" xfId="12124" xr:uid="{00000000-0005-0000-0000-0000338B0000}"/>
    <cellStyle name="Normal 4 4 4 3 4 3 3 2 2" xfId="43409" xr:uid="{00000000-0005-0000-0000-0000348B0000}"/>
    <cellStyle name="Normal 4 4 4 3 4 3 3 2 3" xfId="29999" xr:uid="{00000000-0005-0000-0000-0000358B0000}"/>
    <cellStyle name="Normal 4 4 4 3 4 3 3 3" xfId="24027" xr:uid="{00000000-0005-0000-0000-0000368B0000}"/>
    <cellStyle name="Normal 4 4 4 3 4 3 3 4" xfId="34453" xr:uid="{00000000-0005-0000-0000-0000378B0000}"/>
    <cellStyle name="Normal 4 4 4 3 4 3 3 5" xfId="16625" xr:uid="{00000000-0005-0000-0000-0000388B0000}"/>
    <cellStyle name="Normal 4 4 4 3 4 3 4" xfId="4100" xr:uid="{00000000-0005-0000-0000-0000398B0000}"/>
    <cellStyle name="Normal 4 4 4 3 4 3 4 2" xfId="36879" xr:uid="{00000000-0005-0000-0000-00003A8B0000}"/>
    <cellStyle name="Normal 4 4 4 3 4 3 4 3" xfId="22037" xr:uid="{00000000-0005-0000-0000-00003B8B0000}"/>
    <cellStyle name="Normal 4 4 4 3 4 3 5" xfId="9077" xr:uid="{00000000-0005-0000-0000-00003C8B0000}"/>
    <cellStyle name="Normal 4 4 4 3 4 3 5 2" xfId="40423" xr:uid="{00000000-0005-0000-0000-00003D8B0000}"/>
    <cellStyle name="Normal 4 4 4 3 4 3 5 3" xfId="27013" xr:uid="{00000000-0005-0000-0000-00003E8B0000}"/>
    <cellStyle name="Normal 4 4 4 3 4 3 6" xfId="19611" xr:uid="{00000000-0005-0000-0000-00003F8B0000}"/>
    <cellStyle name="Normal 4 4 4 3 4 3 7" xfId="32463" xr:uid="{00000000-0005-0000-0000-0000408B0000}"/>
    <cellStyle name="Normal 4 4 4 3 4 3 8" xfId="14635" xr:uid="{00000000-0005-0000-0000-0000418B0000}"/>
    <cellStyle name="Normal 4 4 4 3 4 4" xfId="2108" xr:uid="{00000000-0005-0000-0000-0000428B0000}"/>
    <cellStyle name="Normal 4 4 4 3 4 4 2" xfId="6526" xr:uid="{00000000-0005-0000-0000-0000438B0000}"/>
    <cellStyle name="Normal 4 4 4 3 4 4 2 2" xfId="12559" xr:uid="{00000000-0005-0000-0000-0000448B0000}"/>
    <cellStyle name="Normal 4 4 4 3 4 4 2 2 2" xfId="43844" xr:uid="{00000000-0005-0000-0000-0000458B0000}"/>
    <cellStyle name="Normal 4 4 4 3 4 4 2 2 3" xfId="30434" xr:uid="{00000000-0005-0000-0000-0000468B0000}"/>
    <cellStyle name="Normal 4 4 4 3 4 4 2 3" xfId="37872" xr:uid="{00000000-0005-0000-0000-0000478B0000}"/>
    <cellStyle name="Normal 4 4 4 3 4 4 2 4" xfId="24462" xr:uid="{00000000-0005-0000-0000-0000488B0000}"/>
    <cellStyle name="Normal 4 4 4 3 4 4 3" xfId="9512" xr:uid="{00000000-0005-0000-0000-0000498B0000}"/>
    <cellStyle name="Normal 4 4 4 3 4 4 3 2" xfId="40858" xr:uid="{00000000-0005-0000-0000-00004A8B0000}"/>
    <cellStyle name="Normal 4 4 4 3 4 4 3 3" xfId="27448" xr:uid="{00000000-0005-0000-0000-00004B8B0000}"/>
    <cellStyle name="Normal 4 4 4 3 4 4 4" xfId="20046" xr:uid="{00000000-0005-0000-0000-00004C8B0000}"/>
    <cellStyle name="Normal 4 4 4 3 4 4 5" xfId="34888" xr:uid="{00000000-0005-0000-0000-00004D8B0000}"/>
    <cellStyle name="Normal 4 4 4 3 4 4 6" xfId="17060" xr:uid="{00000000-0005-0000-0000-00004E8B0000}"/>
    <cellStyle name="Normal 4 4 4 3 4 5" xfId="5095" xr:uid="{00000000-0005-0000-0000-00004F8B0000}"/>
    <cellStyle name="Normal 4 4 4 3 4 5 2" xfId="11130" xr:uid="{00000000-0005-0000-0000-0000508B0000}"/>
    <cellStyle name="Normal 4 4 4 3 4 5 2 2" xfId="42415" xr:uid="{00000000-0005-0000-0000-0000518B0000}"/>
    <cellStyle name="Normal 4 4 4 3 4 5 2 3" xfId="29005" xr:uid="{00000000-0005-0000-0000-0000528B0000}"/>
    <cellStyle name="Normal 4 4 4 3 4 5 3" xfId="23032" xr:uid="{00000000-0005-0000-0000-0000538B0000}"/>
    <cellStyle name="Normal 4 4 4 3 4 5 4" xfId="33458" xr:uid="{00000000-0005-0000-0000-0000548B0000}"/>
    <cellStyle name="Normal 4 4 4 3 4 5 5" xfId="15630" xr:uid="{00000000-0005-0000-0000-0000558B0000}"/>
    <cellStyle name="Normal 4 4 4 3 4 6" xfId="3539" xr:uid="{00000000-0005-0000-0000-0000568B0000}"/>
    <cellStyle name="Normal 4 4 4 3 4 6 2" xfId="36318" xr:uid="{00000000-0005-0000-0000-0000578B0000}"/>
    <cellStyle name="Normal 4 4 4 3 4 6 3" xfId="21476" xr:uid="{00000000-0005-0000-0000-0000588B0000}"/>
    <cellStyle name="Normal 4 4 4 3 4 7" xfId="8082" xr:uid="{00000000-0005-0000-0000-0000598B0000}"/>
    <cellStyle name="Normal 4 4 4 3 4 7 2" xfId="39428" xr:uid="{00000000-0005-0000-0000-00005A8B0000}"/>
    <cellStyle name="Normal 4 4 4 3 4 7 3" xfId="26018" xr:uid="{00000000-0005-0000-0000-00005B8B0000}"/>
    <cellStyle name="Normal 4 4 4 3 4 8" xfId="18616" xr:uid="{00000000-0005-0000-0000-00005C8B0000}"/>
    <cellStyle name="Normal 4 4 4 3 4 9" xfId="31902" xr:uid="{00000000-0005-0000-0000-00005D8B0000}"/>
    <cellStyle name="Normal 4 4 4 3 5" xfId="286" xr:uid="{00000000-0005-0000-0000-00005E8B0000}"/>
    <cellStyle name="Normal 4 4 4 3 5 2" xfId="1341" xr:uid="{00000000-0005-0000-0000-00005F8B0000}"/>
    <cellStyle name="Normal 4 4 4 3 5 2 2" xfId="5759" xr:uid="{00000000-0005-0000-0000-0000608B0000}"/>
    <cellStyle name="Normal 4 4 4 3 5 2 2 2" xfId="11792" xr:uid="{00000000-0005-0000-0000-0000618B0000}"/>
    <cellStyle name="Normal 4 4 4 3 5 2 2 2 2" xfId="43077" xr:uid="{00000000-0005-0000-0000-0000628B0000}"/>
    <cellStyle name="Normal 4 4 4 3 5 2 2 2 3" xfId="29667" xr:uid="{00000000-0005-0000-0000-0000638B0000}"/>
    <cellStyle name="Normal 4 4 4 3 5 2 2 3" xfId="37416" xr:uid="{00000000-0005-0000-0000-0000648B0000}"/>
    <cellStyle name="Normal 4 4 4 3 5 2 2 4" xfId="23695" xr:uid="{00000000-0005-0000-0000-0000658B0000}"/>
    <cellStyle name="Normal 4 4 4 3 5 2 3" xfId="8745" xr:uid="{00000000-0005-0000-0000-0000668B0000}"/>
    <cellStyle name="Normal 4 4 4 3 5 2 3 2" xfId="40091" xr:uid="{00000000-0005-0000-0000-0000678B0000}"/>
    <cellStyle name="Normal 4 4 4 3 5 2 3 3" xfId="26681" xr:uid="{00000000-0005-0000-0000-0000688B0000}"/>
    <cellStyle name="Normal 4 4 4 3 5 2 4" xfId="19279" xr:uid="{00000000-0005-0000-0000-0000698B0000}"/>
    <cellStyle name="Normal 4 4 4 3 5 2 5" xfId="34121" xr:uid="{00000000-0005-0000-0000-00006A8B0000}"/>
    <cellStyle name="Normal 4 4 4 3 5 2 6" xfId="16293" xr:uid="{00000000-0005-0000-0000-00006B8B0000}"/>
    <cellStyle name="Normal 4 4 4 3 5 3" xfId="2338" xr:uid="{00000000-0005-0000-0000-00006C8B0000}"/>
    <cellStyle name="Normal 4 4 4 3 5 3 2" xfId="6755" xr:uid="{00000000-0005-0000-0000-00006D8B0000}"/>
    <cellStyle name="Normal 4 4 4 3 5 3 2 2" xfId="12788" xr:uid="{00000000-0005-0000-0000-00006E8B0000}"/>
    <cellStyle name="Normal 4 4 4 3 5 3 2 2 2" xfId="44073" xr:uid="{00000000-0005-0000-0000-00006F8B0000}"/>
    <cellStyle name="Normal 4 4 4 3 5 3 2 2 3" xfId="30663" xr:uid="{00000000-0005-0000-0000-0000708B0000}"/>
    <cellStyle name="Normal 4 4 4 3 5 3 2 3" xfId="38101" xr:uid="{00000000-0005-0000-0000-0000718B0000}"/>
    <cellStyle name="Normal 4 4 4 3 5 3 2 4" xfId="24691" xr:uid="{00000000-0005-0000-0000-0000728B0000}"/>
    <cellStyle name="Normal 4 4 4 3 5 3 3" xfId="9741" xr:uid="{00000000-0005-0000-0000-0000738B0000}"/>
    <cellStyle name="Normal 4 4 4 3 5 3 3 2" xfId="41087" xr:uid="{00000000-0005-0000-0000-0000748B0000}"/>
    <cellStyle name="Normal 4 4 4 3 5 3 3 3" xfId="27677" xr:uid="{00000000-0005-0000-0000-0000758B0000}"/>
    <cellStyle name="Normal 4 4 4 3 5 3 4" xfId="20275" xr:uid="{00000000-0005-0000-0000-0000768B0000}"/>
    <cellStyle name="Normal 4 4 4 3 5 3 5" xfId="35117" xr:uid="{00000000-0005-0000-0000-0000778B0000}"/>
    <cellStyle name="Normal 4 4 4 3 5 3 6" xfId="17289" xr:uid="{00000000-0005-0000-0000-0000788B0000}"/>
    <cellStyle name="Normal 4 4 4 3 5 4" xfId="4763" xr:uid="{00000000-0005-0000-0000-0000798B0000}"/>
    <cellStyle name="Normal 4 4 4 3 5 4 2" xfId="10797" xr:uid="{00000000-0005-0000-0000-00007A8B0000}"/>
    <cellStyle name="Normal 4 4 4 3 5 4 2 2" xfId="42084" xr:uid="{00000000-0005-0000-0000-00007B8B0000}"/>
    <cellStyle name="Normal 4 4 4 3 5 4 2 3" xfId="28674" xr:uid="{00000000-0005-0000-0000-00007C8B0000}"/>
    <cellStyle name="Normal 4 4 4 3 5 4 3" xfId="22700" xr:uid="{00000000-0005-0000-0000-00007D8B0000}"/>
    <cellStyle name="Normal 4 4 4 3 5 4 4" xfId="33126" xr:uid="{00000000-0005-0000-0000-00007E8B0000}"/>
    <cellStyle name="Normal 4 4 4 3 5 4 5" xfId="15298" xr:uid="{00000000-0005-0000-0000-00007F8B0000}"/>
    <cellStyle name="Normal 4 4 4 3 5 5" xfId="3768" xr:uid="{00000000-0005-0000-0000-0000808B0000}"/>
    <cellStyle name="Normal 4 4 4 3 5 5 2" xfId="36547" xr:uid="{00000000-0005-0000-0000-0000818B0000}"/>
    <cellStyle name="Normal 4 4 4 3 5 5 3" xfId="21705" xr:uid="{00000000-0005-0000-0000-0000828B0000}"/>
    <cellStyle name="Normal 4 4 4 3 5 6" xfId="7750" xr:uid="{00000000-0005-0000-0000-0000838B0000}"/>
    <cellStyle name="Normal 4 4 4 3 5 6 2" xfId="39096" xr:uid="{00000000-0005-0000-0000-0000848B0000}"/>
    <cellStyle name="Normal 4 4 4 3 5 6 3" xfId="25686" xr:uid="{00000000-0005-0000-0000-0000858B0000}"/>
    <cellStyle name="Normal 4 4 4 3 5 7" xfId="18284" xr:uid="{00000000-0005-0000-0000-0000868B0000}"/>
    <cellStyle name="Normal 4 4 4 3 5 8" xfId="32131" xr:uid="{00000000-0005-0000-0000-0000878B0000}"/>
    <cellStyle name="Normal 4 4 4 3 5 9" xfId="14303" xr:uid="{00000000-0005-0000-0000-0000888B0000}"/>
    <cellStyle name="Normal 4 4 4 3 6" xfId="736" xr:uid="{00000000-0005-0000-0000-0000898B0000}"/>
    <cellStyle name="Normal 4 4 4 3 6 2" xfId="2772" xr:uid="{00000000-0005-0000-0000-00008A8B0000}"/>
    <cellStyle name="Normal 4 4 4 3 6 2 2" xfId="7189" xr:uid="{00000000-0005-0000-0000-00008B8B0000}"/>
    <cellStyle name="Normal 4 4 4 3 6 2 2 2" xfId="13222" xr:uid="{00000000-0005-0000-0000-00008C8B0000}"/>
    <cellStyle name="Normal 4 4 4 3 6 2 2 2 2" xfId="44507" xr:uid="{00000000-0005-0000-0000-00008D8B0000}"/>
    <cellStyle name="Normal 4 4 4 3 6 2 2 2 3" xfId="31097" xr:uid="{00000000-0005-0000-0000-00008E8B0000}"/>
    <cellStyle name="Normal 4 4 4 3 6 2 2 3" xfId="38535" xr:uid="{00000000-0005-0000-0000-00008F8B0000}"/>
    <cellStyle name="Normal 4 4 4 3 6 2 2 4" xfId="25125" xr:uid="{00000000-0005-0000-0000-0000908B0000}"/>
    <cellStyle name="Normal 4 4 4 3 6 2 3" xfId="10175" xr:uid="{00000000-0005-0000-0000-0000918B0000}"/>
    <cellStyle name="Normal 4 4 4 3 6 2 3 2" xfId="41521" xr:uid="{00000000-0005-0000-0000-0000928B0000}"/>
    <cellStyle name="Normal 4 4 4 3 6 2 3 3" xfId="28111" xr:uid="{00000000-0005-0000-0000-0000938B0000}"/>
    <cellStyle name="Normal 4 4 4 3 6 2 4" xfId="20709" xr:uid="{00000000-0005-0000-0000-0000948B0000}"/>
    <cellStyle name="Normal 4 4 4 3 6 2 5" xfId="35551" xr:uid="{00000000-0005-0000-0000-0000958B0000}"/>
    <cellStyle name="Normal 4 4 4 3 6 2 6" xfId="17723" xr:uid="{00000000-0005-0000-0000-0000968B0000}"/>
    <cellStyle name="Normal 4 4 4 3 6 3" xfId="5197" xr:uid="{00000000-0005-0000-0000-0000978B0000}"/>
    <cellStyle name="Normal 4 4 4 3 6 3 2" xfId="11232" xr:uid="{00000000-0005-0000-0000-0000988B0000}"/>
    <cellStyle name="Normal 4 4 4 3 6 3 2 2" xfId="42517" xr:uid="{00000000-0005-0000-0000-0000998B0000}"/>
    <cellStyle name="Normal 4 4 4 3 6 3 2 3" xfId="29107" xr:uid="{00000000-0005-0000-0000-00009A8B0000}"/>
    <cellStyle name="Normal 4 4 4 3 6 3 3" xfId="23134" xr:uid="{00000000-0005-0000-0000-00009B8B0000}"/>
    <cellStyle name="Normal 4 4 4 3 6 3 4" xfId="33560" xr:uid="{00000000-0005-0000-0000-00009C8B0000}"/>
    <cellStyle name="Normal 4 4 4 3 6 3 5" xfId="15732" xr:uid="{00000000-0005-0000-0000-00009D8B0000}"/>
    <cellStyle name="Normal 4 4 4 3 6 4" xfId="4202" xr:uid="{00000000-0005-0000-0000-00009E8B0000}"/>
    <cellStyle name="Normal 4 4 4 3 6 4 2" xfId="36981" xr:uid="{00000000-0005-0000-0000-00009F8B0000}"/>
    <cellStyle name="Normal 4 4 4 3 6 4 3" xfId="22139" xr:uid="{00000000-0005-0000-0000-0000A08B0000}"/>
    <cellStyle name="Normal 4 4 4 3 6 5" xfId="8184" xr:uid="{00000000-0005-0000-0000-0000A18B0000}"/>
    <cellStyle name="Normal 4 4 4 3 6 5 2" xfId="39530" xr:uid="{00000000-0005-0000-0000-0000A28B0000}"/>
    <cellStyle name="Normal 4 4 4 3 6 5 3" xfId="26120" xr:uid="{00000000-0005-0000-0000-0000A38B0000}"/>
    <cellStyle name="Normal 4 4 4 3 6 6" xfId="18718" xr:uid="{00000000-0005-0000-0000-0000A48B0000}"/>
    <cellStyle name="Normal 4 4 4 3 6 7" xfId="32565" xr:uid="{00000000-0005-0000-0000-0000A58B0000}"/>
    <cellStyle name="Normal 4 4 4 3 6 8" xfId="14737" xr:uid="{00000000-0005-0000-0000-0000A68B0000}"/>
    <cellStyle name="Normal 4 4 4 3 7" xfId="1239" xr:uid="{00000000-0005-0000-0000-0000A78B0000}"/>
    <cellStyle name="Normal 4 4 4 3 7 2" xfId="2236" xr:uid="{00000000-0005-0000-0000-0000A88B0000}"/>
    <cellStyle name="Normal 4 4 4 3 7 2 2" xfId="6653" xr:uid="{00000000-0005-0000-0000-0000A98B0000}"/>
    <cellStyle name="Normal 4 4 4 3 7 2 2 2" xfId="12686" xr:uid="{00000000-0005-0000-0000-0000AA8B0000}"/>
    <cellStyle name="Normal 4 4 4 3 7 2 2 2 2" xfId="43971" xr:uid="{00000000-0005-0000-0000-0000AB8B0000}"/>
    <cellStyle name="Normal 4 4 4 3 7 2 2 2 3" xfId="30561" xr:uid="{00000000-0005-0000-0000-0000AC8B0000}"/>
    <cellStyle name="Normal 4 4 4 3 7 2 2 3" xfId="37999" xr:uid="{00000000-0005-0000-0000-0000AD8B0000}"/>
    <cellStyle name="Normal 4 4 4 3 7 2 2 4" xfId="24589" xr:uid="{00000000-0005-0000-0000-0000AE8B0000}"/>
    <cellStyle name="Normal 4 4 4 3 7 2 3" xfId="9639" xr:uid="{00000000-0005-0000-0000-0000AF8B0000}"/>
    <cellStyle name="Normal 4 4 4 3 7 2 3 2" xfId="40985" xr:uid="{00000000-0005-0000-0000-0000B08B0000}"/>
    <cellStyle name="Normal 4 4 4 3 7 2 3 3" xfId="27575" xr:uid="{00000000-0005-0000-0000-0000B18B0000}"/>
    <cellStyle name="Normal 4 4 4 3 7 2 4" xfId="20173" xr:uid="{00000000-0005-0000-0000-0000B28B0000}"/>
    <cellStyle name="Normal 4 4 4 3 7 2 5" xfId="35015" xr:uid="{00000000-0005-0000-0000-0000B38B0000}"/>
    <cellStyle name="Normal 4 4 4 3 7 2 6" xfId="17187" xr:uid="{00000000-0005-0000-0000-0000B48B0000}"/>
    <cellStyle name="Normal 4 4 4 3 7 3" xfId="5657" xr:uid="{00000000-0005-0000-0000-0000B58B0000}"/>
    <cellStyle name="Normal 4 4 4 3 7 3 2" xfId="11690" xr:uid="{00000000-0005-0000-0000-0000B68B0000}"/>
    <cellStyle name="Normal 4 4 4 3 7 3 2 2" xfId="42975" xr:uid="{00000000-0005-0000-0000-0000B78B0000}"/>
    <cellStyle name="Normal 4 4 4 3 7 3 2 3" xfId="29565" xr:uid="{00000000-0005-0000-0000-0000B88B0000}"/>
    <cellStyle name="Normal 4 4 4 3 7 3 3" xfId="23593" xr:uid="{00000000-0005-0000-0000-0000B98B0000}"/>
    <cellStyle name="Normal 4 4 4 3 7 3 4" xfId="34019" xr:uid="{00000000-0005-0000-0000-0000BA8B0000}"/>
    <cellStyle name="Normal 4 4 4 3 7 3 5" xfId="16191" xr:uid="{00000000-0005-0000-0000-0000BB8B0000}"/>
    <cellStyle name="Normal 4 4 4 3 7 4" xfId="3666" xr:uid="{00000000-0005-0000-0000-0000BC8B0000}"/>
    <cellStyle name="Normal 4 4 4 3 7 4 2" xfId="36445" xr:uid="{00000000-0005-0000-0000-0000BD8B0000}"/>
    <cellStyle name="Normal 4 4 4 3 7 4 3" xfId="21603" xr:uid="{00000000-0005-0000-0000-0000BE8B0000}"/>
    <cellStyle name="Normal 4 4 4 3 7 5" xfId="8643" xr:uid="{00000000-0005-0000-0000-0000BF8B0000}"/>
    <cellStyle name="Normal 4 4 4 3 7 5 2" xfId="39989" xr:uid="{00000000-0005-0000-0000-0000C08B0000}"/>
    <cellStyle name="Normal 4 4 4 3 7 5 3" xfId="26579" xr:uid="{00000000-0005-0000-0000-0000C18B0000}"/>
    <cellStyle name="Normal 4 4 4 3 7 6" xfId="19177" xr:uid="{00000000-0005-0000-0000-0000C28B0000}"/>
    <cellStyle name="Normal 4 4 4 3 7 7" xfId="32029" xr:uid="{00000000-0005-0000-0000-0000C38B0000}"/>
    <cellStyle name="Normal 4 4 4 3 7 8" xfId="14201" xr:uid="{00000000-0005-0000-0000-0000C48B0000}"/>
    <cellStyle name="Normal 4 4 4 3 8" xfId="1776" xr:uid="{00000000-0005-0000-0000-0000C58B0000}"/>
    <cellStyle name="Normal 4 4 4 3 8 2" xfId="6194" xr:uid="{00000000-0005-0000-0000-0000C68B0000}"/>
    <cellStyle name="Normal 4 4 4 3 8 2 2" xfId="12227" xr:uid="{00000000-0005-0000-0000-0000C78B0000}"/>
    <cellStyle name="Normal 4 4 4 3 8 2 2 2" xfId="43512" xr:uid="{00000000-0005-0000-0000-0000C88B0000}"/>
    <cellStyle name="Normal 4 4 4 3 8 2 2 3" xfId="30102" xr:uid="{00000000-0005-0000-0000-0000C98B0000}"/>
    <cellStyle name="Normal 4 4 4 3 8 2 3" xfId="37540" xr:uid="{00000000-0005-0000-0000-0000CA8B0000}"/>
    <cellStyle name="Normal 4 4 4 3 8 2 4" xfId="24130" xr:uid="{00000000-0005-0000-0000-0000CB8B0000}"/>
    <cellStyle name="Normal 4 4 4 3 8 3" xfId="9180" xr:uid="{00000000-0005-0000-0000-0000CC8B0000}"/>
    <cellStyle name="Normal 4 4 4 3 8 3 2" xfId="40526" xr:uid="{00000000-0005-0000-0000-0000CD8B0000}"/>
    <cellStyle name="Normal 4 4 4 3 8 3 3" xfId="27116" xr:uid="{00000000-0005-0000-0000-0000CE8B0000}"/>
    <cellStyle name="Normal 4 4 4 3 8 4" xfId="19714" xr:uid="{00000000-0005-0000-0000-0000CF8B0000}"/>
    <cellStyle name="Normal 4 4 4 3 8 5" xfId="34556" xr:uid="{00000000-0005-0000-0000-0000D08B0000}"/>
    <cellStyle name="Normal 4 4 4 3 8 6" xfId="16728" xr:uid="{00000000-0005-0000-0000-0000D18B0000}"/>
    <cellStyle name="Normal 4 4 4 3 9" xfId="4661" xr:uid="{00000000-0005-0000-0000-0000D28B0000}"/>
    <cellStyle name="Normal 4 4 4 3 9 2" xfId="10695" xr:uid="{00000000-0005-0000-0000-0000D38B0000}"/>
    <cellStyle name="Normal 4 4 4 3 9 2 2" xfId="41982" xr:uid="{00000000-0005-0000-0000-0000D48B0000}"/>
    <cellStyle name="Normal 4 4 4 3 9 2 3" xfId="28572" xr:uid="{00000000-0005-0000-0000-0000D58B0000}"/>
    <cellStyle name="Normal 4 4 4 3 9 3" xfId="22598" xr:uid="{00000000-0005-0000-0000-0000D68B0000}"/>
    <cellStyle name="Normal 4 4 4 3 9 4" xfId="33024" xr:uid="{00000000-0005-0000-0000-0000D78B0000}"/>
    <cellStyle name="Normal 4 4 4 3 9 5" xfId="15196" xr:uid="{00000000-0005-0000-0000-0000D88B0000}"/>
    <cellStyle name="Normal 4 4 4 4" xfId="208" xr:uid="{00000000-0005-0000-0000-0000D98B0000}"/>
    <cellStyle name="Normal 4 4 4 4 10" xfId="3231" xr:uid="{00000000-0005-0000-0000-0000DA8B0000}"/>
    <cellStyle name="Normal 4 4 4 4 10 2" xfId="36010" xr:uid="{00000000-0005-0000-0000-0000DB8B0000}"/>
    <cellStyle name="Normal 4 4 4 4 10 3" xfId="21168" xr:uid="{00000000-0005-0000-0000-0000DC8B0000}"/>
    <cellStyle name="Normal 4 4 4 4 11" xfId="7672" xr:uid="{00000000-0005-0000-0000-0000DD8B0000}"/>
    <cellStyle name="Normal 4 4 4 4 11 2" xfId="39018" xr:uid="{00000000-0005-0000-0000-0000DE8B0000}"/>
    <cellStyle name="Normal 4 4 4 4 11 3" xfId="25608" xr:uid="{00000000-0005-0000-0000-0000DF8B0000}"/>
    <cellStyle name="Normal 4 4 4 4 12" xfId="18206" xr:uid="{00000000-0005-0000-0000-0000E08B0000}"/>
    <cellStyle name="Normal 4 4 4 4 13" xfId="31594" xr:uid="{00000000-0005-0000-0000-0000E18B0000}"/>
    <cellStyle name="Normal 4 4 4 4 14" xfId="13766" xr:uid="{00000000-0005-0000-0000-0000E28B0000}"/>
    <cellStyle name="Normal 4 4 4 4 2" xfId="430" xr:uid="{00000000-0005-0000-0000-0000E38B0000}"/>
    <cellStyle name="Normal 4 4 4 4 2 10" xfId="13870" xr:uid="{00000000-0005-0000-0000-0000E48B0000}"/>
    <cellStyle name="Normal 4 4 4 4 2 2" xfId="864" xr:uid="{00000000-0005-0000-0000-0000E58B0000}"/>
    <cellStyle name="Normal 4 4 4 4 2 2 2" xfId="2900" xr:uid="{00000000-0005-0000-0000-0000E68B0000}"/>
    <cellStyle name="Normal 4 4 4 4 2 2 2 2" xfId="7317" xr:uid="{00000000-0005-0000-0000-0000E78B0000}"/>
    <cellStyle name="Normal 4 4 4 4 2 2 2 2 2" xfId="13350" xr:uid="{00000000-0005-0000-0000-0000E88B0000}"/>
    <cellStyle name="Normal 4 4 4 4 2 2 2 2 2 2" xfId="44635" xr:uid="{00000000-0005-0000-0000-0000E98B0000}"/>
    <cellStyle name="Normal 4 4 4 4 2 2 2 2 2 3" xfId="31225" xr:uid="{00000000-0005-0000-0000-0000EA8B0000}"/>
    <cellStyle name="Normal 4 4 4 4 2 2 2 2 3" xfId="38663" xr:uid="{00000000-0005-0000-0000-0000EB8B0000}"/>
    <cellStyle name="Normal 4 4 4 4 2 2 2 2 4" xfId="25253" xr:uid="{00000000-0005-0000-0000-0000EC8B0000}"/>
    <cellStyle name="Normal 4 4 4 4 2 2 2 3" xfId="10303" xr:uid="{00000000-0005-0000-0000-0000ED8B0000}"/>
    <cellStyle name="Normal 4 4 4 4 2 2 2 3 2" xfId="41649" xr:uid="{00000000-0005-0000-0000-0000EE8B0000}"/>
    <cellStyle name="Normal 4 4 4 4 2 2 2 3 3" xfId="28239" xr:uid="{00000000-0005-0000-0000-0000EF8B0000}"/>
    <cellStyle name="Normal 4 4 4 4 2 2 2 4" xfId="20837" xr:uid="{00000000-0005-0000-0000-0000F08B0000}"/>
    <cellStyle name="Normal 4 4 4 4 2 2 2 5" xfId="35679" xr:uid="{00000000-0005-0000-0000-0000F18B0000}"/>
    <cellStyle name="Normal 4 4 4 4 2 2 2 6" xfId="17851" xr:uid="{00000000-0005-0000-0000-0000F28B0000}"/>
    <cellStyle name="Normal 4 4 4 4 2 2 3" xfId="5325" xr:uid="{00000000-0005-0000-0000-0000F38B0000}"/>
    <cellStyle name="Normal 4 4 4 4 2 2 3 2" xfId="11359" xr:uid="{00000000-0005-0000-0000-0000F48B0000}"/>
    <cellStyle name="Normal 4 4 4 4 2 2 3 2 2" xfId="42644" xr:uid="{00000000-0005-0000-0000-0000F58B0000}"/>
    <cellStyle name="Normal 4 4 4 4 2 2 3 2 3" xfId="29234" xr:uid="{00000000-0005-0000-0000-0000F68B0000}"/>
    <cellStyle name="Normal 4 4 4 4 2 2 3 3" xfId="23262" xr:uid="{00000000-0005-0000-0000-0000F78B0000}"/>
    <cellStyle name="Normal 4 4 4 4 2 2 3 4" xfId="33688" xr:uid="{00000000-0005-0000-0000-0000F88B0000}"/>
    <cellStyle name="Normal 4 4 4 4 2 2 3 5" xfId="15860" xr:uid="{00000000-0005-0000-0000-0000F98B0000}"/>
    <cellStyle name="Normal 4 4 4 4 2 2 4" xfId="4330" xr:uid="{00000000-0005-0000-0000-0000FA8B0000}"/>
    <cellStyle name="Normal 4 4 4 4 2 2 4 2" xfId="37109" xr:uid="{00000000-0005-0000-0000-0000FB8B0000}"/>
    <cellStyle name="Normal 4 4 4 4 2 2 4 3" xfId="22267" xr:uid="{00000000-0005-0000-0000-0000FC8B0000}"/>
    <cellStyle name="Normal 4 4 4 4 2 2 5" xfId="8312" xr:uid="{00000000-0005-0000-0000-0000FD8B0000}"/>
    <cellStyle name="Normal 4 4 4 4 2 2 5 2" xfId="39658" xr:uid="{00000000-0005-0000-0000-0000FE8B0000}"/>
    <cellStyle name="Normal 4 4 4 4 2 2 5 3" xfId="26248" xr:uid="{00000000-0005-0000-0000-0000FF8B0000}"/>
    <cellStyle name="Normal 4 4 4 4 2 2 6" xfId="18846" xr:uid="{00000000-0005-0000-0000-0000008C0000}"/>
    <cellStyle name="Normal 4 4 4 4 2 2 7" xfId="32693" xr:uid="{00000000-0005-0000-0000-0000018C0000}"/>
    <cellStyle name="Normal 4 4 4 4 2 2 8" xfId="14865" xr:uid="{00000000-0005-0000-0000-0000028C0000}"/>
    <cellStyle name="Normal 4 4 4 4 2 3" xfId="1469" xr:uid="{00000000-0005-0000-0000-0000038C0000}"/>
    <cellStyle name="Normal 4 4 4 4 2 3 2" xfId="2466" xr:uid="{00000000-0005-0000-0000-0000048C0000}"/>
    <cellStyle name="Normal 4 4 4 4 2 3 2 2" xfId="6883" xr:uid="{00000000-0005-0000-0000-0000058C0000}"/>
    <cellStyle name="Normal 4 4 4 4 2 3 2 2 2" xfId="12916" xr:uid="{00000000-0005-0000-0000-0000068C0000}"/>
    <cellStyle name="Normal 4 4 4 4 2 3 2 2 2 2" xfId="44201" xr:uid="{00000000-0005-0000-0000-0000078C0000}"/>
    <cellStyle name="Normal 4 4 4 4 2 3 2 2 2 3" xfId="30791" xr:uid="{00000000-0005-0000-0000-0000088C0000}"/>
    <cellStyle name="Normal 4 4 4 4 2 3 2 2 3" xfId="38229" xr:uid="{00000000-0005-0000-0000-0000098C0000}"/>
    <cellStyle name="Normal 4 4 4 4 2 3 2 2 4" xfId="24819" xr:uid="{00000000-0005-0000-0000-00000A8C0000}"/>
    <cellStyle name="Normal 4 4 4 4 2 3 2 3" xfId="9869" xr:uid="{00000000-0005-0000-0000-00000B8C0000}"/>
    <cellStyle name="Normal 4 4 4 4 2 3 2 3 2" xfId="41215" xr:uid="{00000000-0005-0000-0000-00000C8C0000}"/>
    <cellStyle name="Normal 4 4 4 4 2 3 2 3 3" xfId="27805" xr:uid="{00000000-0005-0000-0000-00000D8C0000}"/>
    <cellStyle name="Normal 4 4 4 4 2 3 2 4" xfId="20403" xr:uid="{00000000-0005-0000-0000-00000E8C0000}"/>
    <cellStyle name="Normal 4 4 4 4 2 3 2 5" xfId="35245" xr:uid="{00000000-0005-0000-0000-00000F8C0000}"/>
    <cellStyle name="Normal 4 4 4 4 2 3 2 6" xfId="17417" xr:uid="{00000000-0005-0000-0000-0000108C0000}"/>
    <cellStyle name="Normal 4 4 4 4 2 3 3" xfId="5887" xr:uid="{00000000-0005-0000-0000-0000118C0000}"/>
    <cellStyle name="Normal 4 4 4 4 2 3 3 2" xfId="11920" xr:uid="{00000000-0005-0000-0000-0000128C0000}"/>
    <cellStyle name="Normal 4 4 4 4 2 3 3 2 2" xfId="43205" xr:uid="{00000000-0005-0000-0000-0000138C0000}"/>
    <cellStyle name="Normal 4 4 4 4 2 3 3 2 3" xfId="29795" xr:uid="{00000000-0005-0000-0000-0000148C0000}"/>
    <cellStyle name="Normal 4 4 4 4 2 3 3 3" xfId="23823" xr:uid="{00000000-0005-0000-0000-0000158C0000}"/>
    <cellStyle name="Normal 4 4 4 4 2 3 3 4" xfId="34249" xr:uid="{00000000-0005-0000-0000-0000168C0000}"/>
    <cellStyle name="Normal 4 4 4 4 2 3 3 5" xfId="16421" xr:uid="{00000000-0005-0000-0000-0000178C0000}"/>
    <cellStyle name="Normal 4 4 4 4 2 3 4" xfId="3896" xr:uid="{00000000-0005-0000-0000-0000188C0000}"/>
    <cellStyle name="Normal 4 4 4 4 2 3 4 2" xfId="36675" xr:uid="{00000000-0005-0000-0000-0000198C0000}"/>
    <cellStyle name="Normal 4 4 4 4 2 3 4 3" xfId="21833" xr:uid="{00000000-0005-0000-0000-00001A8C0000}"/>
    <cellStyle name="Normal 4 4 4 4 2 3 5" xfId="8873" xr:uid="{00000000-0005-0000-0000-00001B8C0000}"/>
    <cellStyle name="Normal 4 4 4 4 2 3 5 2" xfId="40219" xr:uid="{00000000-0005-0000-0000-00001C8C0000}"/>
    <cellStyle name="Normal 4 4 4 4 2 3 5 3" xfId="26809" xr:uid="{00000000-0005-0000-0000-00001D8C0000}"/>
    <cellStyle name="Normal 4 4 4 4 2 3 6" xfId="19407" xr:uid="{00000000-0005-0000-0000-00001E8C0000}"/>
    <cellStyle name="Normal 4 4 4 4 2 3 7" xfId="32259" xr:uid="{00000000-0005-0000-0000-00001F8C0000}"/>
    <cellStyle name="Normal 4 4 4 4 2 3 8" xfId="14431" xr:uid="{00000000-0005-0000-0000-0000208C0000}"/>
    <cellStyle name="Normal 4 4 4 4 2 4" xfId="1904" xr:uid="{00000000-0005-0000-0000-0000218C0000}"/>
    <cellStyle name="Normal 4 4 4 4 2 4 2" xfId="6322" xr:uid="{00000000-0005-0000-0000-0000228C0000}"/>
    <cellStyle name="Normal 4 4 4 4 2 4 2 2" xfId="12355" xr:uid="{00000000-0005-0000-0000-0000238C0000}"/>
    <cellStyle name="Normal 4 4 4 4 2 4 2 2 2" xfId="43640" xr:uid="{00000000-0005-0000-0000-0000248C0000}"/>
    <cellStyle name="Normal 4 4 4 4 2 4 2 2 3" xfId="30230" xr:uid="{00000000-0005-0000-0000-0000258C0000}"/>
    <cellStyle name="Normal 4 4 4 4 2 4 2 3" xfId="37668" xr:uid="{00000000-0005-0000-0000-0000268C0000}"/>
    <cellStyle name="Normal 4 4 4 4 2 4 2 4" xfId="24258" xr:uid="{00000000-0005-0000-0000-0000278C0000}"/>
    <cellStyle name="Normal 4 4 4 4 2 4 3" xfId="9308" xr:uid="{00000000-0005-0000-0000-0000288C0000}"/>
    <cellStyle name="Normal 4 4 4 4 2 4 3 2" xfId="40654" xr:uid="{00000000-0005-0000-0000-0000298C0000}"/>
    <cellStyle name="Normal 4 4 4 4 2 4 3 3" xfId="27244" xr:uid="{00000000-0005-0000-0000-00002A8C0000}"/>
    <cellStyle name="Normal 4 4 4 4 2 4 4" xfId="19842" xr:uid="{00000000-0005-0000-0000-00002B8C0000}"/>
    <cellStyle name="Normal 4 4 4 4 2 4 5" xfId="34684" xr:uid="{00000000-0005-0000-0000-00002C8C0000}"/>
    <cellStyle name="Normal 4 4 4 4 2 4 6" xfId="16856" xr:uid="{00000000-0005-0000-0000-00002D8C0000}"/>
    <cellStyle name="Normal 4 4 4 4 2 5" xfId="4891" xr:uid="{00000000-0005-0000-0000-00002E8C0000}"/>
    <cellStyle name="Normal 4 4 4 4 2 5 2" xfId="10926" xr:uid="{00000000-0005-0000-0000-00002F8C0000}"/>
    <cellStyle name="Normal 4 4 4 4 2 5 2 2" xfId="42211" xr:uid="{00000000-0005-0000-0000-0000308C0000}"/>
    <cellStyle name="Normal 4 4 4 4 2 5 2 3" xfId="28801" xr:uid="{00000000-0005-0000-0000-0000318C0000}"/>
    <cellStyle name="Normal 4 4 4 4 2 5 3" xfId="22828" xr:uid="{00000000-0005-0000-0000-0000328C0000}"/>
    <cellStyle name="Normal 4 4 4 4 2 5 4" xfId="33254" xr:uid="{00000000-0005-0000-0000-0000338C0000}"/>
    <cellStyle name="Normal 4 4 4 4 2 5 5" xfId="15426" xr:uid="{00000000-0005-0000-0000-0000348C0000}"/>
    <cellStyle name="Normal 4 4 4 4 2 6" xfId="3335" xr:uid="{00000000-0005-0000-0000-0000358C0000}"/>
    <cellStyle name="Normal 4 4 4 4 2 6 2" xfId="36114" xr:uid="{00000000-0005-0000-0000-0000368C0000}"/>
    <cellStyle name="Normal 4 4 4 4 2 6 3" xfId="21272" xr:uid="{00000000-0005-0000-0000-0000378C0000}"/>
    <cellStyle name="Normal 4 4 4 4 2 7" xfId="7878" xr:uid="{00000000-0005-0000-0000-0000388C0000}"/>
    <cellStyle name="Normal 4 4 4 4 2 7 2" xfId="39224" xr:uid="{00000000-0005-0000-0000-0000398C0000}"/>
    <cellStyle name="Normal 4 4 4 4 2 7 3" xfId="25814" xr:uid="{00000000-0005-0000-0000-00003A8C0000}"/>
    <cellStyle name="Normal 4 4 4 4 2 8" xfId="18412" xr:uid="{00000000-0005-0000-0000-00003B8C0000}"/>
    <cellStyle name="Normal 4 4 4 4 2 9" xfId="31698" xr:uid="{00000000-0005-0000-0000-00003C8C0000}"/>
    <cellStyle name="Normal 4 4 4 4 3" xfId="532" xr:uid="{00000000-0005-0000-0000-00003D8C0000}"/>
    <cellStyle name="Normal 4 4 4 4 3 10" xfId="13972" xr:uid="{00000000-0005-0000-0000-00003E8C0000}"/>
    <cellStyle name="Normal 4 4 4 4 3 2" xfId="966" xr:uid="{00000000-0005-0000-0000-00003F8C0000}"/>
    <cellStyle name="Normal 4 4 4 4 3 2 2" xfId="3002" xr:uid="{00000000-0005-0000-0000-0000408C0000}"/>
    <cellStyle name="Normal 4 4 4 4 3 2 2 2" xfId="7419" xr:uid="{00000000-0005-0000-0000-0000418C0000}"/>
    <cellStyle name="Normal 4 4 4 4 3 2 2 2 2" xfId="13452" xr:uid="{00000000-0005-0000-0000-0000428C0000}"/>
    <cellStyle name="Normal 4 4 4 4 3 2 2 2 2 2" xfId="44737" xr:uid="{00000000-0005-0000-0000-0000438C0000}"/>
    <cellStyle name="Normal 4 4 4 4 3 2 2 2 2 3" xfId="31327" xr:uid="{00000000-0005-0000-0000-0000448C0000}"/>
    <cellStyle name="Normal 4 4 4 4 3 2 2 2 3" xfId="38765" xr:uid="{00000000-0005-0000-0000-0000458C0000}"/>
    <cellStyle name="Normal 4 4 4 4 3 2 2 2 4" xfId="25355" xr:uid="{00000000-0005-0000-0000-0000468C0000}"/>
    <cellStyle name="Normal 4 4 4 4 3 2 2 3" xfId="10405" xr:uid="{00000000-0005-0000-0000-0000478C0000}"/>
    <cellStyle name="Normal 4 4 4 4 3 2 2 3 2" xfId="41751" xr:uid="{00000000-0005-0000-0000-0000488C0000}"/>
    <cellStyle name="Normal 4 4 4 4 3 2 2 3 3" xfId="28341" xr:uid="{00000000-0005-0000-0000-0000498C0000}"/>
    <cellStyle name="Normal 4 4 4 4 3 2 2 4" xfId="20939" xr:uid="{00000000-0005-0000-0000-00004A8C0000}"/>
    <cellStyle name="Normal 4 4 4 4 3 2 2 5" xfId="35781" xr:uid="{00000000-0005-0000-0000-00004B8C0000}"/>
    <cellStyle name="Normal 4 4 4 4 3 2 2 6" xfId="17953" xr:uid="{00000000-0005-0000-0000-00004C8C0000}"/>
    <cellStyle name="Normal 4 4 4 4 3 2 3" xfId="5427" xr:uid="{00000000-0005-0000-0000-00004D8C0000}"/>
    <cellStyle name="Normal 4 4 4 4 3 2 3 2" xfId="11461" xr:uid="{00000000-0005-0000-0000-00004E8C0000}"/>
    <cellStyle name="Normal 4 4 4 4 3 2 3 2 2" xfId="42746" xr:uid="{00000000-0005-0000-0000-00004F8C0000}"/>
    <cellStyle name="Normal 4 4 4 4 3 2 3 2 3" xfId="29336" xr:uid="{00000000-0005-0000-0000-0000508C0000}"/>
    <cellStyle name="Normal 4 4 4 4 3 2 3 3" xfId="23364" xr:uid="{00000000-0005-0000-0000-0000518C0000}"/>
    <cellStyle name="Normal 4 4 4 4 3 2 3 4" xfId="33790" xr:uid="{00000000-0005-0000-0000-0000528C0000}"/>
    <cellStyle name="Normal 4 4 4 4 3 2 3 5" xfId="15962" xr:uid="{00000000-0005-0000-0000-0000538C0000}"/>
    <cellStyle name="Normal 4 4 4 4 3 2 4" xfId="4432" xr:uid="{00000000-0005-0000-0000-0000548C0000}"/>
    <cellStyle name="Normal 4 4 4 4 3 2 4 2" xfId="37211" xr:uid="{00000000-0005-0000-0000-0000558C0000}"/>
    <cellStyle name="Normal 4 4 4 4 3 2 4 3" xfId="22369" xr:uid="{00000000-0005-0000-0000-0000568C0000}"/>
    <cellStyle name="Normal 4 4 4 4 3 2 5" xfId="8414" xr:uid="{00000000-0005-0000-0000-0000578C0000}"/>
    <cellStyle name="Normal 4 4 4 4 3 2 5 2" xfId="39760" xr:uid="{00000000-0005-0000-0000-0000588C0000}"/>
    <cellStyle name="Normal 4 4 4 4 3 2 5 3" xfId="26350" xr:uid="{00000000-0005-0000-0000-0000598C0000}"/>
    <cellStyle name="Normal 4 4 4 4 3 2 6" xfId="18948" xr:uid="{00000000-0005-0000-0000-00005A8C0000}"/>
    <cellStyle name="Normal 4 4 4 4 3 2 7" xfId="32795" xr:uid="{00000000-0005-0000-0000-00005B8C0000}"/>
    <cellStyle name="Normal 4 4 4 4 3 2 8" xfId="14967" xr:uid="{00000000-0005-0000-0000-00005C8C0000}"/>
    <cellStyle name="Normal 4 4 4 4 3 3" xfId="1571" xr:uid="{00000000-0005-0000-0000-00005D8C0000}"/>
    <cellStyle name="Normal 4 4 4 4 3 3 2" xfId="2568" xr:uid="{00000000-0005-0000-0000-00005E8C0000}"/>
    <cellStyle name="Normal 4 4 4 4 3 3 2 2" xfId="6985" xr:uid="{00000000-0005-0000-0000-00005F8C0000}"/>
    <cellStyle name="Normal 4 4 4 4 3 3 2 2 2" xfId="13018" xr:uid="{00000000-0005-0000-0000-0000608C0000}"/>
    <cellStyle name="Normal 4 4 4 4 3 3 2 2 2 2" xfId="44303" xr:uid="{00000000-0005-0000-0000-0000618C0000}"/>
    <cellStyle name="Normal 4 4 4 4 3 3 2 2 2 3" xfId="30893" xr:uid="{00000000-0005-0000-0000-0000628C0000}"/>
    <cellStyle name="Normal 4 4 4 4 3 3 2 2 3" xfId="38331" xr:uid="{00000000-0005-0000-0000-0000638C0000}"/>
    <cellStyle name="Normal 4 4 4 4 3 3 2 2 4" xfId="24921" xr:uid="{00000000-0005-0000-0000-0000648C0000}"/>
    <cellStyle name="Normal 4 4 4 4 3 3 2 3" xfId="9971" xr:uid="{00000000-0005-0000-0000-0000658C0000}"/>
    <cellStyle name="Normal 4 4 4 4 3 3 2 3 2" xfId="41317" xr:uid="{00000000-0005-0000-0000-0000668C0000}"/>
    <cellStyle name="Normal 4 4 4 4 3 3 2 3 3" xfId="27907" xr:uid="{00000000-0005-0000-0000-0000678C0000}"/>
    <cellStyle name="Normal 4 4 4 4 3 3 2 4" xfId="20505" xr:uid="{00000000-0005-0000-0000-0000688C0000}"/>
    <cellStyle name="Normal 4 4 4 4 3 3 2 5" xfId="35347" xr:uid="{00000000-0005-0000-0000-0000698C0000}"/>
    <cellStyle name="Normal 4 4 4 4 3 3 2 6" xfId="17519" xr:uid="{00000000-0005-0000-0000-00006A8C0000}"/>
    <cellStyle name="Normal 4 4 4 4 3 3 3" xfId="5989" xr:uid="{00000000-0005-0000-0000-00006B8C0000}"/>
    <cellStyle name="Normal 4 4 4 4 3 3 3 2" xfId="12022" xr:uid="{00000000-0005-0000-0000-00006C8C0000}"/>
    <cellStyle name="Normal 4 4 4 4 3 3 3 2 2" xfId="43307" xr:uid="{00000000-0005-0000-0000-00006D8C0000}"/>
    <cellStyle name="Normal 4 4 4 4 3 3 3 2 3" xfId="29897" xr:uid="{00000000-0005-0000-0000-00006E8C0000}"/>
    <cellStyle name="Normal 4 4 4 4 3 3 3 3" xfId="23925" xr:uid="{00000000-0005-0000-0000-00006F8C0000}"/>
    <cellStyle name="Normal 4 4 4 4 3 3 3 4" xfId="34351" xr:uid="{00000000-0005-0000-0000-0000708C0000}"/>
    <cellStyle name="Normal 4 4 4 4 3 3 3 5" xfId="16523" xr:uid="{00000000-0005-0000-0000-0000718C0000}"/>
    <cellStyle name="Normal 4 4 4 4 3 3 4" xfId="3998" xr:uid="{00000000-0005-0000-0000-0000728C0000}"/>
    <cellStyle name="Normal 4 4 4 4 3 3 4 2" xfId="36777" xr:uid="{00000000-0005-0000-0000-0000738C0000}"/>
    <cellStyle name="Normal 4 4 4 4 3 3 4 3" xfId="21935" xr:uid="{00000000-0005-0000-0000-0000748C0000}"/>
    <cellStyle name="Normal 4 4 4 4 3 3 5" xfId="8975" xr:uid="{00000000-0005-0000-0000-0000758C0000}"/>
    <cellStyle name="Normal 4 4 4 4 3 3 5 2" xfId="40321" xr:uid="{00000000-0005-0000-0000-0000768C0000}"/>
    <cellStyle name="Normal 4 4 4 4 3 3 5 3" xfId="26911" xr:uid="{00000000-0005-0000-0000-0000778C0000}"/>
    <cellStyle name="Normal 4 4 4 4 3 3 6" xfId="19509" xr:uid="{00000000-0005-0000-0000-0000788C0000}"/>
    <cellStyle name="Normal 4 4 4 4 3 3 7" xfId="32361" xr:uid="{00000000-0005-0000-0000-0000798C0000}"/>
    <cellStyle name="Normal 4 4 4 4 3 3 8" xfId="14533" xr:uid="{00000000-0005-0000-0000-00007A8C0000}"/>
    <cellStyle name="Normal 4 4 4 4 3 4" xfId="2006" xr:uid="{00000000-0005-0000-0000-00007B8C0000}"/>
    <cellStyle name="Normal 4 4 4 4 3 4 2" xfId="6424" xr:uid="{00000000-0005-0000-0000-00007C8C0000}"/>
    <cellStyle name="Normal 4 4 4 4 3 4 2 2" xfId="12457" xr:uid="{00000000-0005-0000-0000-00007D8C0000}"/>
    <cellStyle name="Normal 4 4 4 4 3 4 2 2 2" xfId="43742" xr:uid="{00000000-0005-0000-0000-00007E8C0000}"/>
    <cellStyle name="Normal 4 4 4 4 3 4 2 2 3" xfId="30332" xr:uid="{00000000-0005-0000-0000-00007F8C0000}"/>
    <cellStyle name="Normal 4 4 4 4 3 4 2 3" xfId="37770" xr:uid="{00000000-0005-0000-0000-0000808C0000}"/>
    <cellStyle name="Normal 4 4 4 4 3 4 2 4" xfId="24360" xr:uid="{00000000-0005-0000-0000-0000818C0000}"/>
    <cellStyle name="Normal 4 4 4 4 3 4 3" xfId="9410" xr:uid="{00000000-0005-0000-0000-0000828C0000}"/>
    <cellStyle name="Normal 4 4 4 4 3 4 3 2" xfId="40756" xr:uid="{00000000-0005-0000-0000-0000838C0000}"/>
    <cellStyle name="Normal 4 4 4 4 3 4 3 3" xfId="27346" xr:uid="{00000000-0005-0000-0000-0000848C0000}"/>
    <cellStyle name="Normal 4 4 4 4 3 4 4" xfId="19944" xr:uid="{00000000-0005-0000-0000-0000858C0000}"/>
    <cellStyle name="Normal 4 4 4 4 3 4 5" xfId="34786" xr:uid="{00000000-0005-0000-0000-0000868C0000}"/>
    <cellStyle name="Normal 4 4 4 4 3 4 6" xfId="16958" xr:uid="{00000000-0005-0000-0000-0000878C0000}"/>
    <cellStyle name="Normal 4 4 4 4 3 5" xfId="4993" xr:uid="{00000000-0005-0000-0000-0000888C0000}"/>
    <cellStyle name="Normal 4 4 4 4 3 5 2" xfId="11028" xr:uid="{00000000-0005-0000-0000-0000898C0000}"/>
    <cellStyle name="Normal 4 4 4 4 3 5 2 2" xfId="42313" xr:uid="{00000000-0005-0000-0000-00008A8C0000}"/>
    <cellStyle name="Normal 4 4 4 4 3 5 2 3" xfId="28903" xr:uid="{00000000-0005-0000-0000-00008B8C0000}"/>
    <cellStyle name="Normal 4 4 4 4 3 5 3" xfId="22930" xr:uid="{00000000-0005-0000-0000-00008C8C0000}"/>
    <cellStyle name="Normal 4 4 4 4 3 5 4" xfId="33356" xr:uid="{00000000-0005-0000-0000-00008D8C0000}"/>
    <cellStyle name="Normal 4 4 4 4 3 5 5" xfId="15528" xr:uid="{00000000-0005-0000-0000-00008E8C0000}"/>
    <cellStyle name="Normal 4 4 4 4 3 6" xfId="3437" xr:uid="{00000000-0005-0000-0000-00008F8C0000}"/>
    <cellStyle name="Normal 4 4 4 4 3 6 2" xfId="36216" xr:uid="{00000000-0005-0000-0000-0000908C0000}"/>
    <cellStyle name="Normal 4 4 4 4 3 6 3" xfId="21374" xr:uid="{00000000-0005-0000-0000-0000918C0000}"/>
    <cellStyle name="Normal 4 4 4 4 3 7" xfId="7980" xr:uid="{00000000-0005-0000-0000-0000928C0000}"/>
    <cellStyle name="Normal 4 4 4 4 3 7 2" xfId="39326" xr:uid="{00000000-0005-0000-0000-0000938C0000}"/>
    <cellStyle name="Normal 4 4 4 4 3 7 3" xfId="25916" xr:uid="{00000000-0005-0000-0000-0000948C0000}"/>
    <cellStyle name="Normal 4 4 4 4 3 8" xfId="18514" xr:uid="{00000000-0005-0000-0000-0000958C0000}"/>
    <cellStyle name="Normal 4 4 4 4 3 9" xfId="31800" xr:uid="{00000000-0005-0000-0000-0000968C0000}"/>
    <cellStyle name="Normal 4 4 4 4 4" xfId="658" xr:uid="{00000000-0005-0000-0000-0000978C0000}"/>
    <cellStyle name="Normal 4 4 4 4 4 10" xfId="14098" xr:uid="{00000000-0005-0000-0000-0000988C0000}"/>
    <cellStyle name="Normal 4 4 4 4 4 2" xfId="1092" xr:uid="{00000000-0005-0000-0000-0000998C0000}"/>
    <cellStyle name="Normal 4 4 4 4 4 2 2" xfId="3128" xr:uid="{00000000-0005-0000-0000-00009A8C0000}"/>
    <cellStyle name="Normal 4 4 4 4 4 2 2 2" xfId="7545" xr:uid="{00000000-0005-0000-0000-00009B8C0000}"/>
    <cellStyle name="Normal 4 4 4 4 4 2 2 2 2" xfId="13578" xr:uid="{00000000-0005-0000-0000-00009C8C0000}"/>
    <cellStyle name="Normal 4 4 4 4 4 2 2 2 2 2" xfId="44863" xr:uid="{00000000-0005-0000-0000-00009D8C0000}"/>
    <cellStyle name="Normal 4 4 4 4 4 2 2 2 2 3" xfId="31453" xr:uid="{00000000-0005-0000-0000-00009E8C0000}"/>
    <cellStyle name="Normal 4 4 4 4 4 2 2 2 3" xfId="38891" xr:uid="{00000000-0005-0000-0000-00009F8C0000}"/>
    <cellStyle name="Normal 4 4 4 4 4 2 2 2 4" xfId="25481" xr:uid="{00000000-0005-0000-0000-0000A08C0000}"/>
    <cellStyle name="Normal 4 4 4 4 4 2 2 3" xfId="10531" xr:uid="{00000000-0005-0000-0000-0000A18C0000}"/>
    <cellStyle name="Normal 4 4 4 4 4 2 2 3 2" xfId="41877" xr:uid="{00000000-0005-0000-0000-0000A28C0000}"/>
    <cellStyle name="Normal 4 4 4 4 4 2 2 3 3" xfId="28467" xr:uid="{00000000-0005-0000-0000-0000A38C0000}"/>
    <cellStyle name="Normal 4 4 4 4 4 2 2 4" xfId="21065" xr:uid="{00000000-0005-0000-0000-0000A48C0000}"/>
    <cellStyle name="Normal 4 4 4 4 4 2 2 5" xfId="35907" xr:uid="{00000000-0005-0000-0000-0000A58C0000}"/>
    <cellStyle name="Normal 4 4 4 4 4 2 2 6" xfId="18079" xr:uid="{00000000-0005-0000-0000-0000A68C0000}"/>
    <cellStyle name="Normal 4 4 4 4 4 2 3" xfId="5553" xr:uid="{00000000-0005-0000-0000-0000A78C0000}"/>
    <cellStyle name="Normal 4 4 4 4 4 2 3 2" xfId="11587" xr:uid="{00000000-0005-0000-0000-0000A88C0000}"/>
    <cellStyle name="Normal 4 4 4 4 4 2 3 2 2" xfId="42872" xr:uid="{00000000-0005-0000-0000-0000A98C0000}"/>
    <cellStyle name="Normal 4 4 4 4 4 2 3 2 3" xfId="29462" xr:uid="{00000000-0005-0000-0000-0000AA8C0000}"/>
    <cellStyle name="Normal 4 4 4 4 4 2 3 3" xfId="23490" xr:uid="{00000000-0005-0000-0000-0000AB8C0000}"/>
    <cellStyle name="Normal 4 4 4 4 4 2 3 4" xfId="33916" xr:uid="{00000000-0005-0000-0000-0000AC8C0000}"/>
    <cellStyle name="Normal 4 4 4 4 4 2 3 5" xfId="16088" xr:uid="{00000000-0005-0000-0000-0000AD8C0000}"/>
    <cellStyle name="Normal 4 4 4 4 4 2 4" xfId="4558" xr:uid="{00000000-0005-0000-0000-0000AE8C0000}"/>
    <cellStyle name="Normal 4 4 4 4 4 2 4 2" xfId="37337" xr:uid="{00000000-0005-0000-0000-0000AF8C0000}"/>
    <cellStyle name="Normal 4 4 4 4 4 2 4 3" xfId="22495" xr:uid="{00000000-0005-0000-0000-0000B08C0000}"/>
    <cellStyle name="Normal 4 4 4 4 4 2 5" xfId="8540" xr:uid="{00000000-0005-0000-0000-0000B18C0000}"/>
    <cellStyle name="Normal 4 4 4 4 4 2 5 2" xfId="39886" xr:uid="{00000000-0005-0000-0000-0000B28C0000}"/>
    <cellStyle name="Normal 4 4 4 4 4 2 5 3" xfId="26476" xr:uid="{00000000-0005-0000-0000-0000B38C0000}"/>
    <cellStyle name="Normal 4 4 4 4 4 2 6" xfId="19074" xr:uid="{00000000-0005-0000-0000-0000B48C0000}"/>
    <cellStyle name="Normal 4 4 4 4 4 2 7" xfId="32921" xr:uid="{00000000-0005-0000-0000-0000B58C0000}"/>
    <cellStyle name="Normal 4 4 4 4 4 2 8" xfId="15093" xr:uid="{00000000-0005-0000-0000-0000B68C0000}"/>
    <cellStyle name="Normal 4 4 4 4 4 3" xfId="1697" xr:uid="{00000000-0005-0000-0000-0000B78C0000}"/>
    <cellStyle name="Normal 4 4 4 4 4 3 2" xfId="2694" xr:uid="{00000000-0005-0000-0000-0000B88C0000}"/>
    <cellStyle name="Normal 4 4 4 4 4 3 2 2" xfId="7111" xr:uid="{00000000-0005-0000-0000-0000B98C0000}"/>
    <cellStyle name="Normal 4 4 4 4 4 3 2 2 2" xfId="13144" xr:uid="{00000000-0005-0000-0000-0000BA8C0000}"/>
    <cellStyle name="Normal 4 4 4 4 4 3 2 2 2 2" xfId="44429" xr:uid="{00000000-0005-0000-0000-0000BB8C0000}"/>
    <cellStyle name="Normal 4 4 4 4 4 3 2 2 2 3" xfId="31019" xr:uid="{00000000-0005-0000-0000-0000BC8C0000}"/>
    <cellStyle name="Normal 4 4 4 4 4 3 2 2 3" xfId="38457" xr:uid="{00000000-0005-0000-0000-0000BD8C0000}"/>
    <cellStyle name="Normal 4 4 4 4 4 3 2 2 4" xfId="25047" xr:uid="{00000000-0005-0000-0000-0000BE8C0000}"/>
    <cellStyle name="Normal 4 4 4 4 4 3 2 3" xfId="10097" xr:uid="{00000000-0005-0000-0000-0000BF8C0000}"/>
    <cellStyle name="Normal 4 4 4 4 4 3 2 3 2" xfId="41443" xr:uid="{00000000-0005-0000-0000-0000C08C0000}"/>
    <cellStyle name="Normal 4 4 4 4 4 3 2 3 3" xfId="28033" xr:uid="{00000000-0005-0000-0000-0000C18C0000}"/>
    <cellStyle name="Normal 4 4 4 4 4 3 2 4" xfId="20631" xr:uid="{00000000-0005-0000-0000-0000C28C0000}"/>
    <cellStyle name="Normal 4 4 4 4 4 3 2 5" xfId="35473" xr:uid="{00000000-0005-0000-0000-0000C38C0000}"/>
    <cellStyle name="Normal 4 4 4 4 4 3 2 6" xfId="17645" xr:uid="{00000000-0005-0000-0000-0000C48C0000}"/>
    <cellStyle name="Normal 4 4 4 4 4 3 3" xfId="6115" xr:uid="{00000000-0005-0000-0000-0000C58C0000}"/>
    <cellStyle name="Normal 4 4 4 4 4 3 3 2" xfId="12148" xr:uid="{00000000-0005-0000-0000-0000C68C0000}"/>
    <cellStyle name="Normal 4 4 4 4 4 3 3 2 2" xfId="43433" xr:uid="{00000000-0005-0000-0000-0000C78C0000}"/>
    <cellStyle name="Normal 4 4 4 4 4 3 3 2 3" xfId="30023" xr:uid="{00000000-0005-0000-0000-0000C88C0000}"/>
    <cellStyle name="Normal 4 4 4 4 4 3 3 3" xfId="24051" xr:uid="{00000000-0005-0000-0000-0000C98C0000}"/>
    <cellStyle name="Normal 4 4 4 4 4 3 3 4" xfId="34477" xr:uid="{00000000-0005-0000-0000-0000CA8C0000}"/>
    <cellStyle name="Normal 4 4 4 4 4 3 3 5" xfId="16649" xr:uid="{00000000-0005-0000-0000-0000CB8C0000}"/>
    <cellStyle name="Normal 4 4 4 4 4 3 4" xfId="4124" xr:uid="{00000000-0005-0000-0000-0000CC8C0000}"/>
    <cellStyle name="Normal 4 4 4 4 4 3 4 2" xfId="36903" xr:uid="{00000000-0005-0000-0000-0000CD8C0000}"/>
    <cellStyle name="Normal 4 4 4 4 4 3 4 3" xfId="22061" xr:uid="{00000000-0005-0000-0000-0000CE8C0000}"/>
    <cellStyle name="Normal 4 4 4 4 4 3 5" xfId="9101" xr:uid="{00000000-0005-0000-0000-0000CF8C0000}"/>
    <cellStyle name="Normal 4 4 4 4 4 3 5 2" xfId="40447" xr:uid="{00000000-0005-0000-0000-0000D08C0000}"/>
    <cellStyle name="Normal 4 4 4 4 4 3 5 3" xfId="27037" xr:uid="{00000000-0005-0000-0000-0000D18C0000}"/>
    <cellStyle name="Normal 4 4 4 4 4 3 6" xfId="19635" xr:uid="{00000000-0005-0000-0000-0000D28C0000}"/>
    <cellStyle name="Normal 4 4 4 4 4 3 7" xfId="32487" xr:uid="{00000000-0005-0000-0000-0000D38C0000}"/>
    <cellStyle name="Normal 4 4 4 4 4 3 8" xfId="14659" xr:uid="{00000000-0005-0000-0000-0000D48C0000}"/>
    <cellStyle name="Normal 4 4 4 4 4 4" xfId="2132" xr:uid="{00000000-0005-0000-0000-0000D58C0000}"/>
    <cellStyle name="Normal 4 4 4 4 4 4 2" xfId="6550" xr:uid="{00000000-0005-0000-0000-0000D68C0000}"/>
    <cellStyle name="Normal 4 4 4 4 4 4 2 2" xfId="12583" xr:uid="{00000000-0005-0000-0000-0000D78C0000}"/>
    <cellStyle name="Normal 4 4 4 4 4 4 2 2 2" xfId="43868" xr:uid="{00000000-0005-0000-0000-0000D88C0000}"/>
    <cellStyle name="Normal 4 4 4 4 4 4 2 2 3" xfId="30458" xr:uid="{00000000-0005-0000-0000-0000D98C0000}"/>
    <cellStyle name="Normal 4 4 4 4 4 4 2 3" xfId="37896" xr:uid="{00000000-0005-0000-0000-0000DA8C0000}"/>
    <cellStyle name="Normal 4 4 4 4 4 4 2 4" xfId="24486" xr:uid="{00000000-0005-0000-0000-0000DB8C0000}"/>
    <cellStyle name="Normal 4 4 4 4 4 4 3" xfId="9536" xr:uid="{00000000-0005-0000-0000-0000DC8C0000}"/>
    <cellStyle name="Normal 4 4 4 4 4 4 3 2" xfId="40882" xr:uid="{00000000-0005-0000-0000-0000DD8C0000}"/>
    <cellStyle name="Normal 4 4 4 4 4 4 3 3" xfId="27472" xr:uid="{00000000-0005-0000-0000-0000DE8C0000}"/>
    <cellStyle name="Normal 4 4 4 4 4 4 4" xfId="20070" xr:uid="{00000000-0005-0000-0000-0000DF8C0000}"/>
    <cellStyle name="Normal 4 4 4 4 4 4 5" xfId="34912" xr:uid="{00000000-0005-0000-0000-0000E08C0000}"/>
    <cellStyle name="Normal 4 4 4 4 4 4 6" xfId="17084" xr:uid="{00000000-0005-0000-0000-0000E18C0000}"/>
    <cellStyle name="Normal 4 4 4 4 4 5" xfId="5119" xr:uid="{00000000-0005-0000-0000-0000E28C0000}"/>
    <cellStyle name="Normal 4 4 4 4 4 5 2" xfId="11154" xr:uid="{00000000-0005-0000-0000-0000E38C0000}"/>
    <cellStyle name="Normal 4 4 4 4 4 5 2 2" xfId="42439" xr:uid="{00000000-0005-0000-0000-0000E48C0000}"/>
    <cellStyle name="Normal 4 4 4 4 4 5 2 3" xfId="29029" xr:uid="{00000000-0005-0000-0000-0000E58C0000}"/>
    <cellStyle name="Normal 4 4 4 4 4 5 3" xfId="23056" xr:uid="{00000000-0005-0000-0000-0000E68C0000}"/>
    <cellStyle name="Normal 4 4 4 4 4 5 4" xfId="33482" xr:uid="{00000000-0005-0000-0000-0000E78C0000}"/>
    <cellStyle name="Normal 4 4 4 4 4 5 5" xfId="15654" xr:uid="{00000000-0005-0000-0000-0000E88C0000}"/>
    <cellStyle name="Normal 4 4 4 4 4 6" xfId="3563" xr:uid="{00000000-0005-0000-0000-0000E98C0000}"/>
    <cellStyle name="Normal 4 4 4 4 4 6 2" xfId="36342" xr:uid="{00000000-0005-0000-0000-0000EA8C0000}"/>
    <cellStyle name="Normal 4 4 4 4 4 6 3" xfId="21500" xr:uid="{00000000-0005-0000-0000-0000EB8C0000}"/>
    <cellStyle name="Normal 4 4 4 4 4 7" xfId="8106" xr:uid="{00000000-0005-0000-0000-0000EC8C0000}"/>
    <cellStyle name="Normal 4 4 4 4 4 7 2" xfId="39452" xr:uid="{00000000-0005-0000-0000-0000ED8C0000}"/>
    <cellStyle name="Normal 4 4 4 4 4 7 3" xfId="26042" xr:uid="{00000000-0005-0000-0000-0000EE8C0000}"/>
    <cellStyle name="Normal 4 4 4 4 4 8" xfId="18640" xr:uid="{00000000-0005-0000-0000-0000EF8C0000}"/>
    <cellStyle name="Normal 4 4 4 4 4 9" xfId="31926" xr:uid="{00000000-0005-0000-0000-0000F08C0000}"/>
    <cellStyle name="Normal 4 4 4 4 5" xfId="310" xr:uid="{00000000-0005-0000-0000-0000F18C0000}"/>
    <cellStyle name="Normal 4 4 4 4 5 2" xfId="1365" xr:uid="{00000000-0005-0000-0000-0000F28C0000}"/>
    <cellStyle name="Normal 4 4 4 4 5 2 2" xfId="5783" xr:uid="{00000000-0005-0000-0000-0000F38C0000}"/>
    <cellStyle name="Normal 4 4 4 4 5 2 2 2" xfId="11816" xr:uid="{00000000-0005-0000-0000-0000F48C0000}"/>
    <cellStyle name="Normal 4 4 4 4 5 2 2 2 2" xfId="43101" xr:uid="{00000000-0005-0000-0000-0000F58C0000}"/>
    <cellStyle name="Normal 4 4 4 4 5 2 2 2 3" xfId="29691" xr:uid="{00000000-0005-0000-0000-0000F68C0000}"/>
    <cellStyle name="Normal 4 4 4 4 5 2 2 3" xfId="37440" xr:uid="{00000000-0005-0000-0000-0000F78C0000}"/>
    <cellStyle name="Normal 4 4 4 4 5 2 2 4" xfId="23719" xr:uid="{00000000-0005-0000-0000-0000F88C0000}"/>
    <cellStyle name="Normal 4 4 4 4 5 2 3" xfId="8769" xr:uid="{00000000-0005-0000-0000-0000F98C0000}"/>
    <cellStyle name="Normal 4 4 4 4 5 2 3 2" xfId="40115" xr:uid="{00000000-0005-0000-0000-0000FA8C0000}"/>
    <cellStyle name="Normal 4 4 4 4 5 2 3 3" xfId="26705" xr:uid="{00000000-0005-0000-0000-0000FB8C0000}"/>
    <cellStyle name="Normal 4 4 4 4 5 2 4" xfId="19303" xr:uid="{00000000-0005-0000-0000-0000FC8C0000}"/>
    <cellStyle name="Normal 4 4 4 4 5 2 5" xfId="34145" xr:uid="{00000000-0005-0000-0000-0000FD8C0000}"/>
    <cellStyle name="Normal 4 4 4 4 5 2 6" xfId="16317" xr:uid="{00000000-0005-0000-0000-0000FE8C0000}"/>
    <cellStyle name="Normal 4 4 4 4 5 3" xfId="2362" xr:uid="{00000000-0005-0000-0000-0000FF8C0000}"/>
    <cellStyle name="Normal 4 4 4 4 5 3 2" xfId="6779" xr:uid="{00000000-0005-0000-0000-0000008D0000}"/>
    <cellStyle name="Normal 4 4 4 4 5 3 2 2" xfId="12812" xr:uid="{00000000-0005-0000-0000-0000018D0000}"/>
    <cellStyle name="Normal 4 4 4 4 5 3 2 2 2" xfId="44097" xr:uid="{00000000-0005-0000-0000-0000028D0000}"/>
    <cellStyle name="Normal 4 4 4 4 5 3 2 2 3" xfId="30687" xr:uid="{00000000-0005-0000-0000-0000038D0000}"/>
    <cellStyle name="Normal 4 4 4 4 5 3 2 3" xfId="38125" xr:uid="{00000000-0005-0000-0000-0000048D0000}"/>
    <cellStyle name="Normal 4 4 4 4 5 3 2 4" xfId="24715" xr:uid="{00000000-0005-0000-0000-0000058D0000}"/>
    <cellStyle name="Normal 4 4 4 4 5 3 3" xfId="9765" xr:uid="{00000000-0005-0000-0000-0000068D0000}"/>
    <cellStyle name="Normal 4 4 4 4 5 3 3 2" xfId="41111" xr:uid="{00000000-0005-0000-0000-0000078D0000}"/>
    <cellStyle name="Normal 4 4 4 4 5 3 3 3" xfId="27701" xr:uid="{00000000-0005-0000-0000-0000088D0000}"/>
    <cellStyle name="Normal 4 4 4 4 5 3 4" xfId="20299" xr:uid="{00000000-0005-0000-0000-0000098D0000}"/>
    <cellStyle name="Normal 4 4 4 4 5 3 5" xfId="35141" xr:uid="{00000000-0005-0000-0000-00000A8D0000}"/>
    <cellStyle name="Normal 4 4 4 4 5 3 6" xfId="17313" xr:uid="{00000000-0005-0000-0000-00000B8D0000}"/>
    <cellStyle name="Normal 4 4 4 4 5 4" xfId="4787" xr:uid="{00000000-0005-0000-0000-00000C8D0000}"/>
    <cellStyle name="Normal 4 4 4 4 5 4 2" xfId="10821" xr:uid="{00000000-0005-0000-0000-00000D8D0000}"/>
    <cellStyle name="Normal 4 4 4 4 5 4 2 2" xfId="42108" xr:uid="{00000000-0005-0000-0000-00000E8D0000}"/>
    <cellStyle name="Normal 4 4 4 4 5 4 2 3" xfId="28698" xr:uid="{00000000-0005-0000-0000-00000F8D0000}"/>
    <cellStyle name="Normal 4 4 4 4 5 4 3" xfId="22724" xr:uid="{00000000-0005-0000-0000-0000108D0000}"/>
    <cellStyle name="Normal 4 4 4 4 5 4 4" xfId="33150" xr:uid="{00000000-0005-0000-0000-0000118D0000}"/>
    <cellStyle name="Normal 4 4 4 4 5 4 5" xfId="15322" xr:uid="{00000000-0005-0000-0000-0000128D0000}"/>
    <cellStyle name="Normal 4 4 4 4 5 5" xfId="3792" xr:uid="{00000000-0005-0000-0000-0000138D0000}"/>
    <cellStyle name="Normal 4 4 4 4 5 5 2" xfId="36571" xr:uid="{00000000-0005-0000-0000-0000148D0000}"/>
    <cellStyle name="Normal 4 4 4 4 5 5 3" xfId="21729" xr:uid="{00000000-0005-0000-0000-0000158D0000}"/>
    <cellStyle name="Normal 4 4 4 4 5 6" xfId="7774" xr:uid="{00000000-0005-0000-0000-0000168D0000}"/>
    <cellStyle name="Normal 4 4 4 4 5 6 2" xfId="39120" xr:uid="{00000000-0005-0000-0000-0000178D0000}"/>
    <cellStyle name="Normal 4 4 4 4 5 6 3" xfId="25710" xr:uid="{00000000-0005-0000-0000-0000188D0000}"/>
    <cellStyle name="Normal 4 4 4 4 5 7" xfId="18308" xr:uid="{00000000-0005-0000-0000-0000198D0000}"/>
    <cellStyle name="Normal 4 4 4 4 5 8" xfId="32155" xr:uid="{00000000-0005-0000-0000-00001A8D0000}"/>
    <cellStyle name="Normal 4 4 4 4 5 9" xfId="14327" xr:uid="{00000000-0005-0000-0000-00001B8D0000}"/>
    <cellStyle name="Normal 4 4 4 4 6" xfId="760" xr:uid="{00000000-0005-0000-0000-00001C8D0000}"/>
    <cellStyle name="Normal 4 4 4 4 6 2" xfId="2796" xr:uid="{00000000-0005-0000-0000-00001D8D0000}"/>
    <cellStyle name="Normal 4 4 4 4 6 2 2" xfId="7213" xr:uid="{00000000-0005-0000-0000-00001E8D0000}"/>
    <cellStyle name="Normal 4 4 4 4 6 2 2 2" xfId="13246" xr:uid="{00000000-0005-0000-0000-00001F8D0000}"/>
    <cellStyle name="Normal 4 4 4 4 6 2 2 2 2" xfId="44531" xr:uid="{00000000-0005-0000-0000-0000208D0000}"/>
    <cellStyle name="Normal 4 4 4 4 6 2 2 2 3" xfId="31121" xr:uid="{00000000-0005-0000-0000-0000218D0000}"/>
    <cellStyle name="Normal 4 4 4 4 6 2 2 3" xfId="38559" xr:uid="{00000000-0005-0000-0000-0000228D0000}"/>
    <cellStyle name="Normal 4 4 4 4 6 2 2 4" xfId="25149" xr:uid="{00000000-0005-0000-0000-0000238D0000}"/>
    <cellStyle name="Normal 4 4 4 4 6 2 3" xfId="10199" xr:uid="{00000000-0005-0000-0000-0000248D0000}"/>
    <cellStyle name="Normal 4 4 4 4 6 2 3 2" xfId="41545" xr:uid="{00000000-0005-0000-0000-0000258D0000}"/>
    <cellStyle name="Normal 4 4 4 4 6 2 3 3" xfId="28135" xr:uid="{00000000-0005-0000-0000-0000268D0000}"/>
    <cellStyle name="Normal 4 4 4 4 6 2 4" xfId="20733" xr:uid="{00000000-0005-0000-0000-0000278D0000}"/>
    <cellStyle name="Normal 4 4 4 4 6 2 5" xfId="35575" xr:uid="{00000000-0005-0000-0000-0000288D0000}"/>
    <cellStyle name="Normal 4 4 4 4 6 2 6" xfId="17747" xr:uid="{00000000-0005-0000-0000-0000298D0000}"/>
    <cellStyle name="Normal 4 4 4 4 6 3" xfId="5221" xr:uid="{00000000-0005-0000-0000-00002A8D0000}"/>
    <cellStyle name="Normal 4 4 4 4 6 3 2" xfId="11256" xr:uid="{00000000-0005-0000-0000-00002B8D0000}"/>
    <cellStyle name="Normal 4 4 4 4 6 3 2 2" xfId="42541" xr:uid="{00000000-0005-0000-0000-00002C8D0000}"/>
    <cellStyle name="Normal 4 4 4 4 6 3 2 3" xfId="29131" xr:uid="{00000000-0005-0000-0000-00002D8D0000}"/>
    <cellStyle name="Normal 4 4 4 4 6 3 3" xfId="23158" xr:uid="{00000000-0005-0000-0000-00002E8D0000}"/>
    <cellStyle name="Normal 4 4 4 4 6 3 4" xfId="33584" xr:uid="{00000000-0005-0000-0000-00002F8D0000}"/>
    <cellStyle name="Normal 4 4 4 4 6 3 5" xfId="15756" xr:uid="{00000000-0005-0000-0000-0000308D0000}"/>
    <cellStyle name="Normal 4 4 4 4 6 4" xfId="4226" xr:uid="{00000000-0005-0000-0000-0000318D0000}"/>
    <cellStyle name="Normal 4 4 4 4 6 4 2" xfId="37005" xr:uid="{00000000-0005-0000-0000-0000328D0000}"/>
    <cellStyle name="Normal 4 4 4 4 6 4 3" xfId="22163" xr:uid="{00000000-0005-0000-0000-0000338D0000}"/>
    <cellStyle name="Normal 4 4 4 4 6 5" xfId="8208" xr:uid="{00000000-0005-0000-0000-0000348D0000}"/>
    <cellStyle name="Normal 4 4 4 4 6 5 2" xfId="39554" xr:uid="{00000000-0005-0000-0000-0000358D0000}"/>
    <cellStyle name="Normal 4 4 4 4 6 5 3" xfId="26144" xr:uid="{00000000-0005-0000-0000-0000368D0000}"/>
    <cellStyle name="Normal 4 4 4 4 6 6" xfId="18742" xr:uid="{00000000-0005-0000-0000-0000378D0000}"/>
    <cellStyle name="Normal 4 4 4 4 6 7" xfId="32589" xr:uid="{00000000-0005-0000-0000-0000388D0000}"/>
    <cellStyle name="Normal 4 4 4 4 6 8" xfId="14761" xr:uid="{00000000-0005-0000-0000-0000398D0000}"/>
    <cellStyle name="Normal 4 4 4 4 7" xfId="1263" xr:uid="{00000000-0005-0000-0000-00003A8D0000}"/>
    <cellStyle name="Normal 4 4 4 4 7 2" xfId="2260" xr:uid="{00000000-0005-0000-0000-00003B8D0000}"/>
    <cellStyle name="Normal 4 4 4 4 7 2 2" xfId="6677" xr:uid="{00000000-0005-0000-0000-00003C8D0000}"/>
    <cellStyle name="Normal 4 4 4 4 7 2 2 2" xfId="12710" xr:uid="{00000000-0005-0000-0000-00003D8D0000}"/>
    <cellStyle name="Normal 4 4 4 4 7 2 2 2 2" xfId="43995" xr:uid="{00000000-0005-0000-0000-00003E8D0000}"/>
    <cellStyle name="Normal 4 4 4 4 7 2 2 2 3" xfId="30585" xr:uid="{00000000-0005-0000-0000-00003F8D0000}"/>
    <cellStyle name="Normal 4 4 4 4 7 2 2 3" xfId="38023" xr:uid="{00000000-0005-0000-0000-0000408D0000}"/>
    <cellStyle name="Normal 4 4 4 4 7 2 2 4" xfId="24613" xr:uid="{00000000-0005-0000-0000-0000418D0000}"/>
    <cellStyle name="Normal 4 4 4 4 7 2 3" xfId="9663" xr:uid="{00000000-0005-0000-0000-0000428D0000}"/>
    <cellStyle name="Normal 4 4 4 4 7 2 3 2" xfId="41009" xr:uid="{00000000-0005-0000-0000-0000438D0000}"/>
    <cellStyle name="Normal 4 4 4 4 7 2 3 3" xfId="27599" xr:uid="{00000000-0005-0000-0000-0000448D0000}"/>
    <cellStyle name="Normal 4 4 4 4 7 2 4" xfId="20197" xr:uid="{00000000-0005-0000-0000-0000458D0000}"/>
    <cellStyle name="Normal 4 4 4 4 7 2 5" xfId="35039" xr:uid="{00000000-0005-0000-0000-0000468D0000}"/>
    <cellStyle name="Normal 4 4 4 4 7 2 6" xfId="17211" xr:uid="{00000000-0005-0000-0000-0000478D0000}"/>
    <cellStyle name="Normal 4 4 4 4 7 3" xfId="5681" xr:uid="{00000000-0005-0000-0000-0000488D0000}"/>
    <cellStyle name="Normal 4 4 4 4 7 3 2" xfId="11714" xr:uid="{00000000-0005-0000-0000-0000498D0000}"/>
    <cellStyle name="Normal 4 4 4 4 7 3 2 2" xfId="42999" xr:uid="{00000000-0005-0000-0000-00004A8D0000}"/>
    <cellStyle name="Normal 4 4 4 4 7 3 2 3" xfId="29589" xr:uid="{00000000-0005-0000-0000-00004B8D0000}"/>
    <cellStyle name="Normal 4 4 4 4 7 3 3" xfId="23617" xr:uid="{00000000-0005-0000-0000-00004C8D0000}"/>
    <cellStyle name="Normal 4 4 4 4 7 3 4" xfId="34043" xr:uid="{00000000-0005-0000-0000-00004D8D0000}"/>
    <cellStyle name="Normal 4 4 4 4 7 3 5" xfId="16215" xr:uid="{00000000-0005-0000-0000-00004E8D0000}"/>
    <cellStyle name="Normal 4 4 4 4 7 4" xfId="3690" xr:uid="{00000000-0005-0000-0000-00004F8D0000}"/>
    <cellStyle name="Normal 4 4 4 4 7 4 2" xfId="36469" xr:uid="{00000000-0005-0000-0000-0000508D0000}"/>
    <cellStyle name="Normal 4 4 4 4 7 4 3" xfId="21627" xr:uid="{00000000-0005-0000-0000-0000518D0000}"/>
    <cellStyle name="Normal 4 4 4 4 7 5" xfId="8667" xr:uid="{00000000-0005-0000-0000-0000528D0000}"/>
    <cellStyle name="Normal 4 4 4 4 7 5 2" xfId="40013" xr:uid="{00000000-0005-0000-0000-0000538D0000}"/>
    <cellStyle name="Normal 4 4 4 4 7 5 3" xfId="26603" xr:uid="{00000000-0005-0000-0000-0000548D0000}"/>
    <cellStyle name="Normal 4 4 4 4 7 6" xfId="19201" xr:uid="{00000000-0005-0000-0000-0000558D0000}"/>
    <cellStyle name="Normal 4 4 4 4 7 7" xfId="32053" xr:uid="{00000000-0005-0000-0000-0000568D0000}"/>
    <cellStyle name="Normal 4 4 4 4 7 8" xfId="14225" xr:uid="{00000000-0005-0000-0000-0000578D0000}"/>
    <cellStyle name="Normal 4 4 4 4 8" xfId="1800" xr:uid="{00000000-0005-0000-0000-0000588D0000}"/>
    <cellStyle name="Normal 4 4 4 4 8 2" xfId="6218" xr:uid="{00000000-0005-0000-0000-0000598D0000}"/>
    <cellStyle name="Normal 4 4 4 4 8 2 2" xfId="12251" xr:uid="{00000000-0005-0000-0000-00005A8D0000}"/>
    <cellStyle name="Normal 4 4 4 4 8 2 2 2" xfId="43536" xr:uid="{00000000-0005-0000-0000-00005B8D0000}"/>
    <cellStyle name="Normal 4 4 4 4 8 2 2 3" xfId="30126" xr:uid="{00000000-0005-0000-0000-00005C8D0000}"/>
    <cellStyle name="Normal 4 4 4 4 8 2 3" xfId="37564" xr:uid="{00000000-0005-0000-0000-00005D8D0000}"/>
    <cellStyle name="Normal 4 4 4 4 8 2 4" xfId="24154" xr:uid="{00000000-0005-0000-0000-00005E8D0000}"/>
    <cellStyle name="Normal 4 4 4 4 8 3" xfId="9204" xr:uid="{00000000-0005-0000-0000-00005F8D0000}"/>
    <cellStyle name="Normal 4 4 4 4 8 3 2" xfId="40550" xr:uid="{00000000-0005-0000-0000-0000608D0000}"/>
    <cellStyle name="Normal 4 4 4 4 8 3 3" xfId="27140" xr:uid="{00000000-0005-0000-0000-0000618D0000}"/>
    <cellStyle name="Normal 4 4 4 4 8 4" xfId="19738" xr:uid="{00000000-0005-0000-0000-0000628D0000}"/>
    <cellStyle name="Normal 4 4 4 4 8 5" xfId="34580" xr:uid="{00000000-0005-0000-0000-0000638D0000}"/>
    <cellStyle name="Normal 4 4 4 4 8 6" xfId="16752" xr:uid="{00000000-0005-0000-0000-0000648D0000}"/>
    <cellStyle name="Normal 4 4 4 4 9" xfId="4685" xr:uid="{00000000-0005-0000-0000-0000658D0000}"/>
    <cellStyle name="Normal 4 4 4 4 9 2" xfId="10719" xr:uid="{00000000-0005-0000-0000-0000668D0000}"/>
    <cellStyle name="Normal 4 4 4 4 9 2 2" xfId="42006" xr:uid="{00000000-0005-0000-0000-0000678D0000}"/>
    <cellStyle name="Normal 4 4 4 4 9 2 3" xfId="28596" xr:uid="{00000000-0005-0000-0000-0000688D0000}"/>
    <cellStyle name="Normal 4 4 4 4 9 3" xfId="22622" xr:uid="{00000000-0005-0000-0000-0000698D0000}"/>
    <cellStyle name="Normal 4 4 4 4 9 4" xfId="33048" xr:uid="{00000000-0005-0000-0000-00006A8D0000}"/>
    <cellStyle name="Normal 4 4 4 4 9 5" xfId="15220" xr:uid="{00000000-0005-0000-0000-00006B8D0000}"/>
    <cellStyle name="Normal 4 4 4 5" xfId="142" xr:uid="{00000000-0005-0000-0000-00006C8D0000}"/>
    <cellStyle name="Normal 4 4 4 5 10" xfId="18140" xr:uid="{00000000-0005-0000-0000-00006D8D0000}"/>
    <cellStyle name="Normal 4 4 4 5 11" xfId="31632" xr:uid="{00000000-0005-0000-0000-00006E8D0000}"/>
    <cellStyle name="Normal 4 4 4 5 12" xfId="13804" xr:uid="{00000000-0005-0000-0000-00006F8D0000}"/>
    <cellStyle name="Normal 4 4 4 5 2" xfId="592" xr:uid="{00000000-0005-0000-0000-0000708D0000}"/>
    <cellStyle name="Normal 4 4 4 5 2 10" xfId="14032" xr:uid="{00000000-0005-0000-0000-0000718D0000}"/>
    <cellStyle name="Normal 4 4 4 5 2 2" xfId="1026" xr:uid="{00000000-0005-0000-0000-0000728D0000}"/>
    <cellStyle name="Normal 4 4 4 5 2 2 2" xfId="3062" xr:uid="{00000000-0005-0000-0000-0000738D0000}"/>
    <cellStyle name="Normal 4 4 4 5 2 2 2 2" xfId="7479" xr:uid="{00000000-0005-0000-0000-0000748D0000}"/>
    <cellStyle name="Normal 4 4 4 5 2 2 2 2 2" xfId="13512" xr:uid="{00000000-0005-0000-0000-0000758D0000}"/>
    <cellStyle name="Normal 4 4 4 5 2 2 2 2 2 2" xfId="44797" xr:uid="{00000000-0005-0000-0000-0000768D0000}"/>
    <cellStyle name="Normal 4 4 4 5 2 2 2 2 2 3" xfId="31387" xr:uid="{00000000-0005-0000-0000-0000778D0000}"/>
    <cellStyle name="Normal 4 4 4 5 2 2 2 2 3" xfId="38825" xr:uid="{00000000-0005-0000-0000-0000788D0000}"/>
    <cellStyle name="Normal 4 4 4 5 2 2 2 2 4" xfId="25415" xr:uid="{00000000-0005-0000-0000-0000798D0000}"/>
    <cellStyle name="Normal 4 4 4 5 2 2 2 3" xfId="10465" xr:uid="{00000000-0005-0000-0000-00007A8D0000}"/>
    <cellStyle name="Normal 4 4 4 5 2 2 2 3 2" xfId="41811" xr:uid="{00000000-0005-0000-0000-00007B8D0000}"/>
    <cellStyle name="Normal 4 4 4 5 2 2 2 3 3" xfId="28401" xr:uid="{00000000-0005-0000-0000-00007C8D0000}"/>
    <cellStyle name="Normal 4 4 4 5 2 2 2 4" xfId="20999" xr:uid="{00000000-0005-0000-0000-00007D8D0000}"/>
    <cellStyle name="Normal 4 4 4 5 2 2 2 5" xfId="35841" xr:uid="{00000000-0005-0000-0000-00007E8D0000}"/>
    <cellStyle name="Normal 4 4 4 5 2 2 2 6" xfId="18013" xr:uid="{00000000-0005-0000-0000-00007F8D0000}"/>
    <cellStyle name="Normal 4 4 4 5 2 2 3" xfId="5487" xr:uid="{00000000-0005-0000-0000-0000808D0000}"/>
    <cellStyle name="Normal 4 4 4 5 2 2 3 2" xfId="11521" xr:uid="{00000000-0005-0000-0000-0000818D0000}"/>
    <cellStyle name="Normal 4 4 4 5 2 2 3 2 2" xfId="42806" xr:uid="{00000000-0005-0000-0000-0000828D0000}"/>
    <cellStyle name="Normal 4 4 4 5 2 2 3 2 3" xfId="29396" xr:uid="{00000000-0005-0000-0000-0000838D0000}"/>
    <cellStyle name="Normal 4 4 4 5 2 2 3 3" xfId="23424" xr:uid="{00000000-0005-0000-0000-0000848D0000}"/>
    <cellStyle name="Normal 4 4 4 5 2 2 3 4" xfId="33850" xr:uid="{00000000-0005-0000-0000-0000858D0000}"/>
    <cellStyle name="Normal 4 4 4 5 2 2 3 5" xfId="16022" xr:uid="{00000000-0005-0000-0000-0000868D0000}"/>
    <cellStyle name="Normal 4 4 4 5 2 2 4" xfId="4492" xr:uid="{00000000-0005-0000-0000-0000878D0000}"/>
    <cellStyle name="Normal 4 4 4 5 2 2 4 2" xfId="37271" xr:uid="{00000000-0005-0000-0000-0000888D0000}"/>
    <cellStyle name="Normal 4 4 4 5 2 2 4 3" xfId="22429" xr:uid="{00000000-0005-0000-0000-0000898D0000}"/>
    <cellStyle name="Normal 4 4 4 5 2 2 5" xfId="8474" xr:uid="{00000000-0005-0000-0000-00008A8D0000}"/>
    <cellStyle name="Normal 4 4 4 5 2 2 5 2" xfId="39820" xr:uid="{00000000-0005-0000-0000-00008B8D0000}"/>
    <cellStyle name="Normal 4 4 4 5 2 2 5 3" xfId="26410" xr:uid="{00000000-0005-0000-0000-00008C8D0000}"/>
    <cellStyle name="Normal 4 4 4 5 2 2 6" xfId="19008" xr:uid="{00000000-0005-0000-0000-00008D8D0000}"/>
    <cellStyle name="Normal 4 4 4 5 2 2 7" xfId="32855" xr:uid="{00000000-0005-0000-0000-00008E8D0000}"/>
    <cellStyle name="Normal 4 4 4 5 2 2 8" xfId="15027" xr:uid="{00000000-0005-0000-0000-00008F8D0000}"/>
    <cellStyle name="Normal 4 4 4 5 2 3" xfId="1631" xr:uid="{00000000-0005-0000-0000-0000908D0000}"/>
    <cellStyle name="Normal 4 4 4 5 2 3 2" xfId="2628" xr:uid="{00000000-0005-0000-0000-0000918D0000}"/>
    <cellStyle name="Normal 4 4 4 5 2 3 2 2" xfId="7045" xr:uid="{00000000-0005-0000-0000-0000928D0000}"/>
    <cellStyle name="Normal 4 4 4 5 2 3 2 2 2" xfId="13078" xr:uid="{00000000-0005-0000-0000-0000938D0000}"/>
    <cellStyle name="Normal 4 4 4 5 2 3 2 2 2 2" xfId="44363" xr:uid="{00000000-0005-0000-0000-0000948D0000}"/>
    <cellStyle name="Normal 4 4 4 5 2 3 2 2 2 3" xfId="30953" xr:uid="{00000000-0005-0000-0000-0000958D0000}"/>
    <cellStyle name="Normal 4 4 4 5 2 3 2 2 3" xfId="38391" xr:uid="{00000000-0005-0000-0000-0000968D0000}"/>
    <cellStyle name="Normal 4 4 4 5 2 3 2 2 4" xfId="24981" xr:uid="{00000000-0005-0000-0000-0000978D0000}"/>
    <cellStyle name="Normal 4 4 4 5 2 3 2 3" xfId="10031" xr:uid="{00000000-0005-0000-0000-0000988D0000}"/>
    <cellStyle name="Normal 4 4 4 5 2 3 2 3 2" xfId="41377" xr:uid="{00000000-0005-0000-0000-0000998D0000}"/>
    <cellStyle name="Normal 4 4 4 5 2 3 2 3 3" xfId="27967" xr:uid="{00000000-0005-0000-0000-00009A8D0000}"/>
    <cellStyle name="Normal 4 4 4 5 2 3 2 4" xfId="20565" xr:uid="{00000000-0005-0000-0000-00009B8D0000}"/>
    <cellStyle name="Normal 4 4 4 5 2 3 2 5" xfId="35407" xr:uid="{00000000-0005-0000-0000-00009C8D0000}"/>
    <cellStyle name="Normal 4 4 4 5 2 3 2 6" xfId="17579" xr:uid="{00000000-0005-0000-0000-00009D8D0000}"/>
    <cellStyle name="Normal 4 4 4 5 2 3 3" xfId="6049" xr:uid="{00000000-0005-0000-0000-00009E8D0000}"/>
    <cellStyle name="Normal 4 4 4 5 2 3 3 2" xfId="12082" xr:uid="{00000000-0005-0000-0000-00009F8D0000}"/>
    <cellStyle name="Normal 4 4 4 5 2 3 3 2 2" xfId="43367" xr:uid="{00000000-0005-0000-0000-0000A08D0000}"/>
    <cellStyle name="Normal 4 4 4 5 2 3 3 2 3" xfId="29957" xr:uid="{00000000-0005-0000-0000-0000A18D0000}"/>
    <cellStyle name="Normal 4 4 4 5 2 3 3 3" xfId="23985" xr:uid="{00000000-0005-0000-0000-0000A28D0000}"/>
    <cellStyle name="Normal 4 4 4 5 2 3 3 4" xfId="34411" xr:uid="{00000000-0005-0000-0000-0000A38D0000}"/>
    <cellStyle name="Normal 4 4 4 5 2 3 3 5" xfId="16583" xr:uid="{00000000-0005-0000-0000-0000A48D0000}"/>
    <cellStyle name="Normal 4 4 4 5 2 3 4" xfId="4058" xr:uid="{00000000-0005-0000-0000-0000A58D0000}"/>
    <cellStyle name="Normal 4 4 4 5 2 3 4 2" xfId="36837" xr:uid="{00000000-0005-0000-0000-0000A68D0000}"/>
    <cellStyle name="Normal 4 4 4 5 2 3 4 3" xfId="21995" xr:uid="{00000000-0005-0000-0000-0000A78D0000}"/>
    <cellStyle name="Normal 4 4 4 5 2 3 5" xfId="9035" xr:uid="{00000000-0005-0000-0000-0000A88D0000}"/>
    <cellStyle name="Normal 4 4 4 5 2 3 5 2" xfId="40381" xr:uid="{00000000-0005-0000-0000-0000A98D0000}"/>
    <cellStyle name="Normal 4 4 4 5 2 3 5 3" xfId="26971" xr:uid="{00000000-0005-0000-0000-0000AA8D0000}"/>
    <cellStyle name="Normal 4 4 4 5 2 3 6" xfId="19569" xr:uid="{00000000-0005-0000-0000-0000AB8D0000}"/>
    <cellStyle name="Normal 4 4 4 5 2 3 7" xfId="32421" xr:uid="{00000000-0005-0000-0000-0000AC8D0000}"/>
    <cellStyle name="Normal 4 4 4 5 2 3 8" xfId="14593" xr:uid="{00000000-0005-0000-0000-0000AD8D0000}"/>
    <cellStyle name="Normal 4 4 4 5 2 4" xfId="2066" xr:uid="{00000000-0005-0000-0000-0000AE8D0000}"/>
    <cellStyle name="Normal 4 4 4 5 2 4 2" xfId="6484" xr:uid="{00000000-0005-0000-0000-0000AF8D0000}"/>
    <cellStyle name="Normal 4 4 4 5 2 4 2 2" xfId="12517" xr:uid="{00000000-0005-0000-0000-0000B08D0000}"/>
    <cellStyle name="Normal 4 4 4 5 2 4 2 2 2" xfId="43802" xr:uid="{00000000-0005-0000-0000-0000B18D0000}"/>
    <cellStyle name="Normal 4 4 4 5 2 4 2 2 3" xfId="30392" xr:uid="{00000000-0005-0000-0000-0000B28D0000}"/>
    <cellStyle name="Normal 4 4 4 5 2 4 2 3" xfId="37830" xr:uid="{00000000-0005-0000-0000-0000B38D0000}"/>
    <cellStyle name="Normal 4 4 4 5 2 4 2 4" xfId="24420" xr:uid="{00000000-0005-0000-0000-0000B48D0000}"/>
    <cellStyle name="Normal 4 4 4 5 2 4 3" xfId="9470" xr:uid="{00000000-0005-0000-0000-0000B58D0000}"/>
    <cellStyle name="Normal 4 4 4 5 2 4 3 2" xfId="40816" xr:uid="{00000000-0005-0000-0000-0000B68D0000}"/>
    <cellStyle name="Normal 4 4 4 5 2 4 3 3" xfId="27406" xr:uid="{00000000-0005-0000-0000-0000B78D0000}"/>
    <cellStyle name="Normal 4 4 4 5 2 4 4" xfId="20004" xr:uid="{00000000-0005-0000-0000-0000B88D0000}"/>
    <cellStyle name="Normal 4 4 4 5 2 4 5" xfId="34846" xr:uid="{00000000-0005-0000-0000-0000B98D0000}"/>
    <cellStyle name="Normal 4 4 4 5 2 4 6" xfId="17018" xr:uid="{00000000-0005-0000-0000-0000BA8D0000}"/>
    <cellStyle name="Normal 4 4 4 5 2 5" xfId="5053" xr:uid="{00000000-0005-0000-0000-0000BB8D0000}"/>
    <cellStyle name="Normal 4 4 4 5 2 5 2" xfId="11088" xr:uid="{00000000-0005-0000-0000-0000BC8D0000}"/>
    <cellStyle name="Normal 4 4 4 5 2 5 2 2" xfId="42373" xr:uid="{00000000-0005-0000-0000-0000BD8D0000}"/>
    <cellStyle name="Normal 4 4 4 5 2 5 2 3" xfId="28963" xr:uid="{00000000-0005-0000-0000-0000BE8D0000}"/>
    <cellStyle name="Normal 4 4 4 5 2 5 3" xfId="22990" xr:uid="{00000000-0005-0000-0000-0000BF8D0000}"/>
    <cellStyle name="Normal 4 4 4 5 2 5 4" xfId="33416" xr:uid="{00000000-0005-0000-0000-0000C08D0000}"/>
    <cellStyle name="Normal 4 4 4 5 2 5 5" xfId="15588" xr:uid="{00000000-0005-0000-0000-0000C18D0000}"/>
    <cellStyle name="Normal 4 4 4 5 2 6" xfId="3497" xr:uid="{00000000-0005-0000-0000-0000C28D0000}"/>
    <cellStyle name="Normal 4 4 4 5 2 6 2" xfId="36276" xr:uid="{00000000-0005-0000-0000-0000C38D0000}"/>
    <cellStyle name="Normal 4 4 4 5 2 6 3" xfId="21434" xr:uid="{00000000-0005-0000-0000-0000C48D0000}"/>
    <cellStyle name="Normal 4 4 4 5 2 7" xfId="8040" xr:uid="{00000000-0005-0000-0000-0000C58D0000}"/>
    <cellStyle name="Normal 4 4 4 5 2 7 2" xfId="39386" xr:uid="{00000000-0005-0000-0000-0000C68D0000}"/>
    <cellStyle name="Normal 4 4 4 5 2 7 3" xfId="25976" xr:uid="{00000000-0005-0000-0000-0000C78D0000}"/>
    <cellStyle name="Normal 4 4 4 5 2 8" xfId="18574" xr:uid="{00000000-0005-0000-0000-0000C88D0000}"/>
    <cellStyle name="Normal 4 4 4 5 2 9" xfId="31860" xr:uid="{00000000-0005-0000-0000-0000C98D0000}"/>
    <cellStyle name="Normal 4 4 4 5 3" xfId="364" xr:uid="{00000000-0005-0000-0000-0000CA8D0000}"/>
    <cellStyle name="Normal 4 4 4 5 3 2" xfId="1403" xr:uid="{00000000-0005-0000-0000-0000CB8D0000}"/>
    <cellStyle name="Normal 4 4 4 5 3 2 2" xfId="5821" xr:uid="{00000000-0005-0000-0000-0000CC8D0000}"/>
    <cellStyle name="Normal 4 4 4 5 3 2 2 2" xfId="11854" xr:uid="{00000000-0005-0000-0000-0000CD8D0000}"/>
    <cellStyle name="Normal 4 4 4 5 3 2 2 2 2" xfId="43139" xr:uid="{00000000-0005-0000-0000-0000CE8D0000}"/>
    <cellStyle name="Normal 4 4 4 5 3 2 2 2 3" xfId="29729" xr:uid="{00000000-0005-0000-0000-0000CF8D0000}"/>
    <cellStyle name="Normal 4 4 4 5 3 2 2 3" xfId="37474" xr:uid="{00000000-0005-0000-0000-0000D08D0000}"/>
    <cellStyle name="Normal 4 4 4 5 3 2 2 4" xfId="23757" xr:uid="{00000000-0005-0000-0000-0000D18D0000}"/>
    <cellStyle name="Normal 4 4 4 5 3 2 3" xfId="8807" xr:uid="{00000000-0005-0000-0000-0000D28D0000}"/>
    <cellStyle name="Normal 4 4 4 5 3 2 3 2" xfId="40153" xr:uid="{00000000-0005-0000-0000-0000D38D0000}"/>
    <cellStyle name="Normal 4 4 4 5 3 2 3 3" xfId="26743" xr:uid="{00000000-0005-0000-0000-0000D48D0000}"/>
    <cellStyle name="Normal 4 4 4 5 3 2 4" xfId="19341" xr:uid="{00000000-0005-0000-0000-0000D58D0000}"/>
    <cellStyle name="Normal 4 4 4 5 3 2 5" xfId="34183" xr:uid="{00000000-0005-0000-0000-0000D68D0000}"/>
    <cellStyle name="Normal 4 4 4 5 3 2 6" xfId="16355" xr:uid="{00000000-0005-0000-0000-0000D78D0000}"/>
    <cellStyle name="Normal 4 4 4 5 3 3" xfId="2400" xr:uid="{00000000-0005-0000-0000-0000D88D0000}"/>
    <cellStyle name="Normal 4 4 4 5 3 3 2" xfId="6817" xr:uid="{00000000-0005-0000-0000-0000D98D0000}"/>
    <cellStyle name="Normal 4 4 4 5 3 3 2 2" xfId="12850" xr:uid="{00000000-0005-0000-0000-0000DA8D0000}"/>
    <cellStyle name="Normal 4 4 4 5 3 3 2 2 2" xfId="44135" xr:uid="{00000000-0005-0000-0000-0000DB8D0000}"/>
    <cellStyle name="Normal 4 4 4 5 3 3 2 2 3" xfId="30725" xr:uid="{00000000-0005-0000-0000-0000DC8D0000}"/>
    <cellStyle name="Normal 4 4 4 5 3 3 2 3" xfId="38163" xr:uid="{00000000-0005-0000-0000-0000DD8D0000}"/>
    <cellStyle name="Normal 4 4 4 5 3 3 2 4" xfId="24753" xr:uid="{00000000-0005-0000-0000-0000DE8D0000}"/>
    <cellStyle name="Normal 4 4 4 5 3 3 3" xfId="9803" xr:uid="{00000000-0005-0000-0000-0000DF8D0000}"/>
    <cellStyle name="Normal 4 4 4 5 3 3 3 2" xfId="41149" xr:uid="{00000000-0005-0000-0000-0000E08D0000}"/>
    <cellStyle name="Normal 4 4 4 5 3 3 3 3" xfId="27739" xr:uid="{00000000-0005-0000-0000-0000E18D0000}"/>
    <cellStyle name="Normal 4 4 4 5 3 3 4" xfId="20337" xr:uid="{00000000-0005-0000-0000-0000E28D0000}"/>
    <cellStyle name="Normal 4 4 4 5 3 3 5" xfId="35179" xr:uid="{00000000-0005-0000-0000-0000E38D0000}"/>
    <cellStyle name="Normal 4 4 4 5 3 3 6" xfId="17351" xr:uid="{00000000-0005-0000-0000-0000E48D0000}"/>
    <cellStyle name="Normal 4 4 4 5 3 4" xfId="4825" xr:uid="{00000000-0005-0000-0000-0000E58D0000}"/>
    <cellStyle name="Normal 4 4 4 5 3 4 2" xfId="10860" xr:uid="{00000000-0005-0000-0000-0000E68D0000}"/>
    <cellStyle name="Normal 4 4 4 5 3 4 2 2" xfId="42145" xr:uid="{00000000-0005-0000-0000-0000E78D0000}"/>
    <cellStyle name="Normal 4 4 4 5 3 4 2 3" xfId="28735" xr:uid="{00000000-0005-0000-0000-0000E88D0000}"/>
    <cellStyle name="Normal 4 4 4 5 3 4 3" xfId="22762" xr:uid="{00000000-0005-0000-0000-0000E98D0000}"/>
    <cellStyle name="Normal 4 4 4 5 3 4 4" xfId="33188" xr:uid="{00000000-0005-0000-0000-0000EA8D0000}"/>
    <cellStyle name="Normal 4 4 4 5 3 4 5" xfId="15360" xr:uid="{00000000-0005-0000-0000-0000EB8D0000}"/>
    <cellStyle name="Normal 4 4 4 5 3 5" xfId="3830" xr:uid="{00000000-0005-0000-0000-0000EC8D0000}"/>
    <cellStyle name="Normal 4 4 4 5 3 5 2" xfId="36609" xr:uid="{00000000-0005-0000-0000-0000ED8D0000}"/>
    <cellStyle name="Normal 4 4 4 5 3 5 3" xfId="21767" xr:uid="{00000000-0005-0000-0000-0000EE8D0000}"/>
    <cellStyle name="Normal 4 4 4 5 3 6" xfId="7812" xr:uid="{00000000-0005-0000-0000-0000EF8D0000}"/>
    <cellStyle name="Normal 4 4 4 5 3 6 2" xfId="39158" xr:uid="{00000000-0005-0000-0000-0000F08D0000}"/>
    <cellStyle name="Normal 4 4 4 5 3 6 3" xfId="25748" xr:uid="{00000000-0005-0000-0000-0000F18D0000}"/>
    <cellStyle name="Normal 4 4 4 5 3 7" xfId="18346" xr:uid="{00000000-0005-0000-0000-0000F28D0000}"/>
    <cellStyle name="Normal 4 4 4 5 3 8" xfId="32193" xr:uid="{00000000-0005-0000-0000-0000F38D0000}"/>
    <cellStyle name="Normal 4 4 4 5 3 9" xfId="14365" xr:uid="{00000000-0005-0000-0000-0000F48D0000}"/>
    <cellStyle name="Normal 4 4 4 5 4" xfId="798" xr:uid="{00000000-0005-0000-0000-0000F58D0000}"/>
    <cellStyle name="Normal 4 4 4 5 4 2" xfId="2834" xr:uid="{00000000-0005-0000-0000-0000F68D0000}"/>
    <cellStyle name="Normal 4 4 4 5 4 2 2" xfId="7251" xr:uid="{00000000-0005-0000-0000-0000F78D0000}"/>
    <cellStyle name="Normal 4 4 4 5 4 2 2 2" xfId="13284" xr:uid="{00000000-0005-0000-0000-0000F88D0000}"/>
    <cellStyle name="Normal 4 4 4 5 4 2 2 2 2" xfId="44569" xr:uid="{00000000-0005-0000-0000-0000F98D0000}"/>
    <cellStyle name="Normal 4 4 4 5 4 2 2 2 3" xfId="31159" xr:uid="{00000000-0005-0000-0000-0000FA8D0000}"/>
    <cellStyle name="Normal 4 4 4 5 4 2 2 3" xfId="38597" xr:uid="{00000000-0005-0000-0000-0000FB8D0000}"/>
    <cellStyle name="Normal 4 4 4 5 4 2 2 4" xfId="25187" xr:uid="{00000000-0005-0000-0000-0000FC8D0000}"/>
    <cellStyle name="Normal 4 4 4 5 4 2 3" xfId="10237" xr:uid="{00000000-0005-0000-0000-0000FD8D0000}"/>
    <cellStyle name="Normal 4 4 4 5 4 2 3 2" xfId="41583" xr:uid="{00000000-0005-0000-0000-0000FE8D0000}"/>
    <cellStyle name="Normal 4 4 4 5 4 2 3 3" xfId="28173" xr:uid="{00000000-0005-0000-0000-0000FF8D0000}"/>
    <cellStyle name="Normal 4 4 4 5 4 2 4" xfId="20771" xr:uid="{00000000-0005-0000-0000-0000008E0000}"/>
    <cellStyle name="Normal 4 4 4 5 4 2 5" xfId="35613" xr:uid="{00000000-0005-0000-0000-0000018E0000}"/>
    <cellStyle name="Normal 4 4 4 5 4 2 6" xfId="17785" xr:uid="{00000000-0005-0000-0000-0000028E0000}"/>
    <cellStyle name="Normal 4 4 4 5 4 3" xfId="5259" xr:uid="{00000000-0005-0000-0000-0000038E0000}"/>
    <cellStyle name="Normal 4 4 4 5 4 3 2" xfId="11293" xr:uid="{00000000-0005-0000-0000-0000048E0000}"/>
    <cellStyle name="Normal 4 4 4 5 4 3 2 2" xfId="42578" xr:uid="{00000000-0005-0000-0000-0000058E0000}"/>
    <cellStyle name="Normal 4 4 4 5 4 3 2 3" xfId="29168" xr:uid="{00000000-0005-0000-0000-0000068E0000}"/>
    <cellStyle name="Normal 4 4 4 5 4 3 3" xfId="23196" xr:uid="{00000000-0005-0000-0000-0000078E0000}"/>
    <cellStyle name="Normal 4 4 4 5 4 3 4" xfId="33622" xr:uid="{00000000-0005-0000-0000-0000088E0000}"/>
    <cellStyle name="Normal 4 4 4 5 4 3 5" xfId="15794" xr:uid="{00000000-0005-0000-0000-0000098E0000}"/>
    <cellStyle name="Normal 4 4 4 5 4 4" xfId="4264" xr:uid="{00000000-0005-0000-0000-00000A8E0000}"/>
    <cellStyle name="Normal 4 4 4 5 4 4 2" xfId="37043" xr:uid="{00000000-0005-0000-0000-00000B8E0000}"/>
    <cellStyle name="Normal 4 4 4 5 4 4 3" xfId="22201" xr:uid="{00000000-0005-0000-0000-00000C8E0000}"/>
    <cellStyle name="Normal 4 4 4 5 4 5" xfId="8246" xr:uid="{00000000-0005-0000-0000-00000D8E0000}"/>
    <cellStyle name="Normal 4 4 4 5 4 5 2" xfId="39592" xr:uid="{00000000-0005-0000-0000-00000E8E0000}"/>
    <cellStyle name="Normal 4 4 4 5 4 5 3" xfId="26182" xr:uid="{00000000-0005-0000-0000-00000F8E0000}"/>
    <cellStyle name="Normal 4 4 4 5 4 6" xfId="18780" xr:uid="{00000000-0005-0000-0000-0000108E0000}"/>
    <cellStyle name="Normal 4 4 4 5 4 7" xfId="32627" xr:uid="{00000000-0005-0000-0000-0000118E0000}"/>
    <cellStyle name="Normal 4 4 4 5 4 8" xfId="14799" xr:uid="{00000000-0005-0000-0000-0000128E0000}"/>
    <cellStyle name="Normal 4 4 4 5 5" xfId="1197" xr:uid="{00000000-0005-0000-0000-0000138E0000}"/>
    <cellStyle name="Normal 4 4 4 5 5 2" xfId="2194" xr:uid="{00000000-0005-0000-0000-0000148E0000}"/>
    <cellStyle name="Normal 4 4 4 5 5 2 2" xfId="6611" xr:uid="{00000000-0005-0000-0000-0000158E0000}"/>
    <cellStyle name="Normal 4 4 4 5 5 2 2 2" xfId="12644" xr:uid="{00000000-0005-0000-0000-0000168E0000}"/>
    <cellStyle name="Normal 4 4 4 5 5 2 2 2 2" xfId="43929" xr:uid="{00000000-0005-0000-0000-0000178E0000}"/>
    <cellStyle name="Normal 4 4 4 5 5 2 2 2 3" xfId="30519" xr:uid="{00000000-0005-0000-0000-0000188E0000}"/>
    <cellStyle name="Normal 4 4 4 5 5 2 2 3" xfId="37957" xr:uid="{00000000-0005-0000-0000-0000198E0000}"/>
    <cellStyle name="Normal 4 4 4 5 5 2 2 4" xfId="24547" xr:uid="{00000000-0005-0000-0000-00001A8E0000}"/>
    <cellStyle name="Normal 4 4 4 5 5 2 3" xfId="9597" xr:uid="{00000000-0005-0000-0000-00001B8E0000}"/>
    <cellStyle name="Normal 4 4 4 5 5 2 3 2" xfId="40943" xr:uid="{00000000-0005-0000-0000-00001C8E0000}"/>
    <cellStyle name="Normal 4 4 4 5 5 2 3 3" xfId="27533" xr:uid="{00000000-0005-0000-0000-00001D8E0000}"/>
    <cellStyle name="Normal 4 4 4 5 5 2 4" xfId="20131" xr:uid="{00000000-0005-0000-0000-00001E8E0000}"/>
    <cellStyle name="Normal 4 4 4 5 5 2 5" xfId="34973" xr:uid="{00000000-0005-0000-0000-00001F8E0000}"/>
    <cellStyle name="Normal 4 4 4 5 5 2 6" xfId="17145" xr:uid="{00000000-0005-0000-0000-0000208E0000}"/>
    <cellStyle name="Normal 4 4 4 5 5 3" xfId="5615" xr:uid="{00000000-0005-0000-0000-0000218E0000}"/>
    <cellStyle name="Normal 4 4 4 5 5 3 2" xfId="11648" xr:uid="{00000000-0005-0000-0000-0000228E0000}"/>
    <cellStyle name="Normal 4 4 4 5 5 3 2 2" xfId="42933" xr:uid="{00000000-0005-0000-0000-0000238E0000}"/>
    <cellStyle name="Normal 4 4 4 5 5 3 2 3" xfId="29523" xr:uid="{00000000-0005-0000-0000-0000248E0000}"/>
    <cellStyle name="Normal 4 4 4 5 5 3 3" xfId="23551" xr:uid="{00000000-0005-0000-0000-0000258E0000}"/>
    <cellStyle name="Normal 4 4 4 5 5 3 4" xfId="33977" xr:uid="{00000000-0005-0000-0000-0000268E0000}"/>
    <cellStyle name="Normal 4 4 4 5 5 3 5" xfId="16149" xr:uid="{00000000-0005-0000-0000-0000278E0000}"/>
    <cellStyle name="Normal 4 4 4 5 5 4" xfId="3624" xr:uid="{00000000-0005-0000-0000-0000288E0000}"/>
    <cellStyle name="Normal 4 4 4 5 5 4 2" xfId="36403" xr:uid="{00000000-0005-0000-0000-0000298E0000}"/>
    <cellStyle name="Normal 4 4 4 5 5 4 3" xfId="21561" xr:uid="{00000000-0005-0000-0000-00002A8E0000}"/>
    <cellStyle name="Normal 4 4 4 5 5 5" xfId="8601" xr:uid="{00000000-0005-0000-0000-00002B8E0000}"/>
    <cellStyle name="Normal 4 4 4 5 5 5 2" xfId="39947" xr:uid="{00000000-0005-0000-0000-00002C8E0000}"/>
    <cellStyle name="Normal 4 4 4 5 5 5 3" xfId="26537" xr:uid="{00000000-0005-0000-0000-00002D8E0000}"/>
    <cellStyle name="Normal 4 4 4 5 5 6" xfId="19135" xr:uid="{00000000-0005-0000-0000-00002E8E0000}"/>
    <cellStyle name="Normal 4 4 4 5 5 7" xfId="31987" xr:uid="{00000000-0005-0000-0000-00002F8E0000}"/>
    <cellStyle name="Normal 4 4 4 5 5 8" xfId="14159" xr:uid="{00000000-0005-0000-0000-0000308E0000}"/>
    <cellStyle name="Normal 4 4 4 5 6" xfId="1838" xr:uid="{00000000-0005-0000-0000-0000318E0000}"/>
    <cellStyle name="Normal 4 4 4 5 6 2" xfId="6256" xr:uid="{00000000-0005-0000-0000-0000328E0000}"/>
    <cellStyle name="Normal 4 4 4 5 6 2 2" xfId="12289" xr:uid="{00000000-0005-0000-0000-0000338E0000}"/>
    <cellStyle name="Normal 4 4 4 5 6 2 2 2" xfId="43574" xr:uid="{00000000-0005-0000-0000-0000348E0000}"/>
    <cellStyle name="Normal 4 4 4 5 6 2 2 3" xfId="30164" xr:uid="{00000000-0005-0000-0000-0000358E0000}"/>
    <cellStyle name="Normal 4 4 4 5 6 2 3" xfId="37602" xr:uid="{00000000-0005-0000-0000-0000368E0000}"/>
    <cellStyle name="Normal 4 4 4 5 6 2 4" xfId="24192" xr:uid="{00000000-0005-0000-0000-0000378E0000}"/>
    <cellStyle name="Normal 4 4 4 5 6 3" xfId="9242" xr:uid="{00000000-0005-0000-0000-0000388E0000}"/>
    <cellStyle name="Normal 4 4 4 5 6 3 2" xfId="40588" xr:uid="{00000000-0005-0000-0000-0000398E0000}"/>
    <cellStyle name="Normal 4 4 4 5 6 3 3" xfId="27178" xr:uid="{00000000-0005-0000-0000-00003A8E0000}"/>
    <cellStyle name="Normal 4 4 4 5 6 4" xfId="19776" xr:uid="{00000000-0005-0000-0000-00003B8E0000}"/>
    <cellStyle name="Normal 4 4 4 5 6 5" xfId="34618" xr:uid="{00000000-0005-0000-0000-00003C8E0000}"/>
    <cellStyle name="Normal 4 4 4 5 6 6" xfId="16790" xr:uid="{00000000-0005-0000-0000-00003D8E0000}"/>
    <cellStyle name="Normal 4 4 4 5 7" xfId="4619" xr:uid="{00000000-0005-0000-0000-00003E8E0000}"/>
    <cellStyle name="Normal 4 4 4 5 7 2" xfId="10653" xr:uid="{00000000-0005-0000-0000-00003F8E0000}"/>
    <cellStyle name="Normal 4 4 4 5 7 2 2" xfId="41940" xr:uid="{00000000-0005-0000-0000-0000408E0000}"/>
    <cellStyle name="Normal 4 4 4 5 7 2 3" xfId="28530" xr:uid="{00000000-0005-0000-0000-0000418E0000}"/>
    <cellStyle name="Normal 4 4 4 5 7 3" xfId="22556" xr:uid="{00000000-0005-0000-0000-0000428E0000}"/>
    <cellStyle name="Normal 4 4 4 5 7 4" xfId="32982" xr:uid="{00000000-0005-0000-0000-0000438E0000}"/>
    <cellStyle name="Normal 4 4 4 5 7 5" xfId="15154" xr:uid="{00000000-0005-0000-0000-0000448E0000}"/>
    <cellStyle name="Normal 4 4 4 5 8" xfId="3269" xr:uid="{00000000-0005-0000-0000-0000458E0000}"/>
    <cellStyle name="Normal 4 4 4 5 8 2" xfId="36048" xr:uid="{00000000-0005-0000-0000-0000468E0000}"/>
    <cellStyle name="Normal 4 4 4 5 8 3" xfId="21206" xr:uid="{00000000-0005-0000-0000-0000478E0000}"/>
    <cellStyle name="Normal 4 4 4 5 9" xfId="7606" xr:uid="{00000000-0005-0000-0000-0000488E0000}"/>
    <cellStyle name="Normal 4 4 4 5 9 2" xfId="38952" xr:uid="{00000000-0005-0000-0000-0000498E0000}"/>
    <cellStyle name="Normal 4 4 4 5 9 3" xfId="25542" xr:uid="{00000000-0005-0000-0000-00004A8E0000}"/>
    <cellStyle name="Normal 4 4 4 6" xfId="466" xr:uid="{00000000-0005-0000-0000-00004B8E0000}"/>
    <cellStyle name="Normal 4 4 4 6 10" xfId="13906" xr:uid="{00000000-0005-0000-0000-00004C8E0000}"/>
    <cellStyle name="Normal 4 4 4 6 2" xfId="900" xr:uid="{00000000-0005-0000-0000-00004D8E0000}"/>
    <cellStyle name="Normal 4 4 4 6 2 2" xfId="2936" xr:uid="{00000000-0005-0000-0000-00004E8E0000}"/>
    <cellStyle name="Normal 4 4 4 6 2 2 2" xfId="7353" xr:uid="{00000000-0005-0000-0000-00004F8E0000}"/>
    <cellStyle name="Normal 4 4 4 6 2 2 2 2" xfId="13386" xr:uid="{00000000-0005-0000-0000-0000508E0000}"/>
    <cellStyle name="Normal 4 4 4 6 2 2 2 2 2" xfId="44671" xr:uid="{00000000-0005-0000-0000-0000518E0000}"/>
    <cellStyle name="Normal 4 4 4 6 2 2 2 2 3" xfId="31261" xr:uid="{00000000-0005-0000-0000-0000528E0000}"/>
    <cellStyle name="Normal 4 4 4 6 2 2 2 3" xfId="38699" xr:uid="{00000000-0005-0000-0000-0000538E0000}"/>
    <cellStyle name="Normal 4 4 4 6 2 2 2 4" xfId="25289" xr:uid="{00000000-0005-0000-0000-0000548E0000}"/>
    <cellStyle name="Normal 4 4 4 6 2 2 3" xfId="10339" xr:uid="{00000000-0005-0000-0000-0000558E0000}"/>
    <cellStyle name="Normal 4 4 4 6 2 2 3 2" xfId="41685" xr:uid="{00000000-0005-0000-0000-0000568E0000}"/>
    <cellStyle name="Normal 4 4 4 6 2 2 3 3" xfId="28275" xr:uid="{00000000-0005-0000-0000-0000578E0000}"/>
    <cellStyle name="Normal 4 4 4 6 2 2 4" xfId="20873" xr:uid="{00000000-0005-0000-0000-0000588E0000}"/>
    <cellStyle name="Normal 4 4 4 6 2 2 5" xfId="35715" xr:uid="{00000000-0005-0000-0000-0000598E0000}"/>
    <cellStyle name="Normal 4 4 4 6 2 2 6" xfId="17887" xr:uid="{00000000-0005-0000-0000-00005A8E0000}"/>
    <cellStyle name="Normal 4 4 4 6 2 3" xfId="5361" xr:uid="{00000000-0005-0000-0000-00005B8E0000}"/>
    <cellStyle name="Normal 4 4 4 6 2 3 2" xfId="11395" xr:uid="{00000000-0005-0000-0000-00005C8E0000}"/>
    <cellStyle name="Normal 4 4 4 6 2 3 2 2" xfId="42680" xr:uid="{00000000-0005-0000-0000-00005D8E0000}"/>
    <cellStyle name="Normal 4 4 4 6 2 3 2 3" xfId="29270" xr:uid="{00000000-0005-0000-0000-00005E8E0000}"/>
    <cellStyle name="Normal 4 4 4 6 2 3 3" xfId="23298" xr:uid="{00000000-0005-0000-0000-00005F8E0000}"/>
    <cellStyle name="Normal 4 4 4 6 2 3 4" xfId="33724" xr:uid="{00000000-0005-0000-0000-0000608E0000}"/>
    <cellStyle name="Normal 4 4 4 6 2 3 5" xfId="15896" xr:uid="{00000000-0005-0000-0000-0000618E0000}"/>
    <cellStyle name="Normal 4 4 4 6 2 4" xfId="4366" xr:uid="{00000000-0005-0000-0000-0000628E0000}"/>
    <cellStyle name="Normal 4 4 4 6 2 4 2" xfId="37145" xr:uid="{00000000-0005-0000-0000-0000638E0000}"/>
    <cellStyle name="Normal 4 4 4 6 2 4 3" xfId="22303" xr:uid="{00000000-0005-0000-0000-0000648E0000}"/>
    <cellStyle name="Normal 4 4 4 6 2 5" xfId="8348" xr:uid="{00000000-0005-0000-0000-0000658E0000}"/>
    <cellStyle name="Normal 4 4 4 6 2 5 2" xfId="39694" xr:uid="{00000000-0005-0000-0000-0000668E0000}"/>
    <cellStyle name="Normal 4 4 4 6 2 5 3" xfId="26284" xr:uid="{00000000-0005-0000-0000-0000678E0000}"/>
    <cellStyle name="Normal 4 4 4 6 2 6" xfId="18882" xr:uid="{00000000-0005-0000-0000-0000688E0000}"/>
    <cellStyle name="Normal 4 4 4 6 2 7" xfId="32729" xr:uid="{00000000-0005-0000-0000-0000698E0000}"/>
    <cellStyle name="Normal 4 4 4 6 2 8" xfId="14901" xr:uid="{00000000-0005-0000-0000-00006A8E0000}"/>
    <cellStyle name="Normal 4 4 4 6 3" xfId="1505" xr:uid="{00000000-0005-0000-0000-00006B8E0000}"/>
    <cellStyle name="Normal 4 4 4 6 3 2" xfId="2502" xr:uid="{00000000-0005-0000-0000-00006C8E0000}"/>
    <cellStyle name="Normal 4 4 4 6 3 2 2" xfId="6919" xr:uid="{00000000-0005-0000-0000-00006D8E0000}"/>
    <cellStyle name="Normal 4 4 4 6 3 2 2 2" xfId="12952" xr:uid="{00000000-0005-0000-0000-00006E8E0000}"/>
    <cellStyle name="Normal 4 4 4 6 3 2 2 2 2" xfId="44237" xr:uid="{00000000-0005-0000-0000-00006F8E0000}"/>
    <cellStyle name="Normal 4 4 4 6 3 2 2 2 3" xfId="30827" xr:uid="{00000000-0005-0000-0000-0000708E0000}"/>
    <cellStyle name="Normal 4 4 4 6 3 2 2 3" xfId="38265" xr:uid="{00000000-0005-0000-0000-0000718E0000}"/>
    <cellStyle name="Normal 4 4 4 6 3 2 2 4" xfId="24855" xr:uid="{00000000-0005-0000-0000-0000728E0000}"/>
    <cellStyle name="Normal 4 4 4 6 3 2 3" xfId="9905" xr:uid="{00000000-0005-0000-0000-0000738E0000}"/>
    <cellStyle name="Normal 4 4 4 6 3 2 3 2" xfId="41251" xr:uid="{00000000-0005-0000-0000-0000748E0000}"/>
    <cellStyle name="Normal 4 4 4 6 3 2 3 3" xfId="27841" xr:uid="{00000000-0005-0000-0000-0000758E0000}"/>
    <cellStyle name="Normal 4 4 4 6 3 2 4" xfId="20439" xr:uid="{00000000-0005-0000-0000-0000768E0000}"/>
    <cellStyle name="Normal 4 4 4 6 3 2 5" xfId="35281" xr:uid="{00000000-0005-0000-0000-0000778E0000}"/>
    <cellStyle name="Normal 4 4 4 6 3 2 6" xfId="17453" xr:uid="{00000000-0005-0000-0000-0000788E0000}"/>
    <cellStyle name="Normal 4 4 4 6 3 3" xfId="5923" xr:uid="{00000000-0005-0000-0000-0000798E0000}"/>
    <cellStyle name="Normal 4 4 4 6 3 3 2" xfId="11956" xr:uid="{00000000-0005-0000-0000-00007A8E0000}"/>
    <cellStyle name="Normal 4 4 4 6 3 3 2 2" xfId="43241" xr:uid="{00000000-0005-0000-0000-00007B8E0000}"/>
    <cellStyle name="Normal 4 4 4 6 3 3 2 3" xfId="29831" xr:uid="{00000000-0005-0000-0000-00007C8E0000}"/>
    <cellStyle name="Normal 4 4 4 6 3 3 3" xfId="23859" xr:uid="{00000000-0005-0000-0000-00007D8E0000}"/>
    <cellStyle name="Normal 4 4 4 6 3 3 4" xfId="34285" xr:uid="{00000000-0005-0000-0000-00007E8E0000}"/>
    <cellStyle name="Normal 4 4 4 6 3 3 5" xfId="16457" xr:uid="{00000000-0005-0000-0000-00007F8E0000}"/>
    <cellStyle name="Normal 4 4 4 6 3 4" xfId="3932" xr:uid="{00000000-0005-0000-0000-0000808E0000}"/>
    <cellStyle name="Normal 4 4 4 6 3 4 2" xfId="36711" xr:uid="{00000000-0005-0000-0000-0000818E0000}"/>
    <cellStyle name="Normal 4 4 4 6 3 4 3" xfId="21869" xr:uid="{00000000-0005-0000-0000-0000828E0000}"/>
    <cellStyle name="Normal 4 4 4 6 3 5" xfId="8909" xr:uid="{00000000-0005-0000-0000-0000838E0000}"/>
    <cellStyle name="Normal 4 4 4 6 3 5 2" xfId="40255" xr:uid="{00000000-0005-0000-0000-0000848E0000}"/>
    <cellStyle name="Normal 4 4 4 6 3 5 3" xfId="26845" xr:uid="{00000000-0005-0000-0000-0000858E0000}"/>
    <cellStyle name="Normal 4 4 4 6 3 6" xfId="19443" xr:uid="{00000000-0005-0000-0000-0000868E0000}"/>
    <cellStyle name="Normal 4 4 4 6 3 7" xfId="32295" xr:uid="{00000000-0005-0000-0000-0000878E0000}"/>
    <cellStyle name="Normal 4 4 4 6 3 8" xfId="14467" xr:uid="{00000000-0005-0000-0000-0000888E0000}"/>
    <cellStyle name="Normal 4 4 4 6 4" xfId="1940" xr:uid="{00000000-0005-0000-0000-0000898E0000}"/>
    <cellStyle name="Normal 4 4 4 6 4 2" xfId="6358" xr:uid="{00000000-0005-0000-0000-00008A8E0000}"/>
    <cellStyle name="Normal 4 4 4 6 4 2 2" xfId="12391" xr:uid="{00000000-0005-0000-0000-00008B8E0000}"/>
    <cellStyle name="Normal 4 4 4 6 4 2 2 2" xfId="43676" xr:uid="{00000000-0005-0000-0000-00008C8E0000}"/>
    <cellStyle name="Normal 4 4 4 6 4 2 2 3" xfId="30266" xr:uid="{00000000-0005-0000-0000-00008D8E0000}"/>
    <cellStyle name="Normal 4 4 4 6 4 2 3" xfId="37704" xr:uid="{00000000-0005-0000-0000-00008E8E0000}"/>
    <cellStyle name="Normal 4 4 4 6 4 2 4" xfId="24294" xr:uid="{00000000-0005-0000-0000-00008F8E0000}"/>
    <cellStyle name="Normal 4 4 4 6 4 3" xfId="9344" xr:uid="{00000000-0005-0000-0000-0000908E0000}"/>
    <cellStyle name="Normal 4 4 4 6 4 3 2" xfId="40690" xr:uid="{00000000-0005-0000-0000-0000918E0000}"/>
    <cellStyle name="Normal 4 4 4 6 4 3 3" xfId="27280" xr:uid="{00000000-0005-0000-0000-0000928E0000}"/>
    <cellStyle name="Normal 4 4 4 6 4 4" xfId="19878" xr:uid="{00000000-0005-0000-0000-0000938E0000}"/>
    <cellStyle name="Normal 4 4 4 6 4 5" xfId="34720" xr:uid="{00000000-0005-0000-0000-0000948E0000}"/>
    <cellStyle name="Normal 4 4 4 6 4 6" xfId="16892" xr:uid="{00000000-0005-0000-0000-0000958E0000}"/>
    <cellStyle name="Normal 4 4 4 6 5" xfId="4927" xr:uid="{00000000-0005-0000-0000-0000968E0000}"/>
    <cellStyle name="Normal 4 4 4 6 5 2" xfId="10962" xr:uid="{00000000-0005-0000-0000-0000978E0000}"/>
    <cellStyle name="Normal 4 4 4 6 5 2 2" xfId="42247" xr:uid="{00000000-0005-0000-0000-0000988E0000}"/>
    <cellStyle name="Normal 4 4 4 6 5 2 3" xfId="28837" xr:uid="{00000000-0005-0000-0000-0000998E0000}"/>
    <cellStyle name="Normal 4 4 4 6 5 3" xfId="22864" xr:uid="{00000000-0005-0000-0000-00009A8E0000}"/>
    <cellStyle name="Normal 4 4 4 6 5 4" xfId="33290" xr:uid="{00000000-0005-0000-0000-00009B8E0000}"/>
    <cellStyle name="Normal 4 4 4 6 5 5" xfId="15462" xr:uid="{00000000-0005-0000-0000-00009C8E0000}"/>
    <cellStyle name="Normal 4 4 4 6 6" xfId="3371" xr:uid="{00000000-0005-0000-0000-00009D8E0000}"/>
    <cellStyle name="Normal 4 4 4 6 6 2" xfId="36150" xr:uid="{00000000-0005-0000-0000-00009E8E0000}"/>
    <cellStyle name="Normal 4 4 4 6 6 3" xfId="21308" xr:uid="{00000000-0005-0000-0000-00009F8E0000}"/>
    <cellStyle name="Normal 4 4 4 6 7" xfId="7914" xr:uid="{00000000-0005-0000-0000-0000A08E0000}"/>
    <cellStyle name="Normal 4 4 4 6 7 2" xfId="39260" xr:uid="{00000000-0005-0000-0000-0000A18E0000}"/>
    <cellStyle name="Normal 4 4 4 6 7 3" xfId="25850" xr:uid="{00000000-0005-0000-0000-0000A28E0000}"/>
    <cellStyle name="Normal 4 4 4 6 8" xfId="18448" xr:uid="{00000000-0005-0000-0000-0000A38E0000}"/>
    <cellStyle name="Normal 4 4 4 6 9" xfId="31734" xr:uid="{00000000-0005-0000-0000-0000A48E0000}"/>
    <cellStyle name="Normal 4 4 4 7" xfId="556" xr:uid="{00000000-0005-0000-0000-0000A58E0000}"/>
    <cellStyle name="Normal 4 4 4 7 10" xfId="13996" xr:uid="{00000000-0005-0000-0000-0000A68E0000}"/>
    <cellStyle name="Normal 4 4 4 7 2" xfId="990" xr:uid="{00000000-0005-0000-0000-0000A78E0000}"/>
    <cellStyle name="Normal 4 4 4 7 2 2" xfId="3026" xr:uid="{00000000-0005-0000-0000-0000A88E0000}"/>
    <cellStyle name="Normal 4 4 4 7 2 2 2" xfId="7443" xr:uid="{00000000-0005-0000-0000-0000A98E0000}"/>
    <cellStyle name="Normal 4 4 4 7 2 2 2 2" xfId="13476" xr:uid="{00000000-0005-0000-0000-0000AA8E0000}"/>
    <cellStyle name="Normal 4 4 4 7 2 2 2 2 2" xfId="44761" xr:uid="{00000000-0005-0000-0000-0000AB8E0000}"/>
    <cellStyle name="Normal 4 4 4 7 2 2 2 2 3" xfId="31351" xr:uid="{00000000-0005-0000-0000-0000AC8E0000}"/>
    <cellStyle name="Normal 4 4 4 7 2 2 2 3" xfId="38789" xr:uid="{00000000-0005-0000-0000-0000AD8E0000}"/>
    <cellStyle name="Normal 4 4 4 7 2 2 2 4" xfId="25379" xr:uid="{00000000-0005-0000-0000-0000AE8E0000}"/>
    <cellStyle name="Normal 4 4 4 7 2 2 3" xfId="10429" xr:uid="{00000000-0005-0000-0000-0000AF8E0000}"/>
    <cellStyle name="Normal 4 4 4 7 2 2 3 2" xfId="41775" xr:uid="{00000000-0005-0000-0000-0000B08E0000}"/>
    <cellStyle name="Normal 4 4 4 7 2 2 3 3" xfId="28365" xr:uid="{00000000-0005-0000-0000-0000B18E0000}"/>
    <cellStyle name="Normal 4 4 4 7 2 2 4" xfId="20963" xr:uid="{00000000-0005-0000-0000-0000B28E0000}"/>
    <cellStyle name="Normal 4 4 4 7 2 2 5" xfId="35805" xr:uid="{00000000-0005-0000-0000-0000B38E0000}"/>
    <cellStyle name="Normal 4 4 4 7 2 2 6" xfId="17977" xr:uid="{00000000-0005-0000-0000-0000B48E0000}"/>
    <cellStyle name="Normal 4 4 4 7 2 3" xfId="5451" xr:uid="{00000000-0005-0000-0000-0000B58E0000}"/>
    <cellStyle name="Normal 4 4 4 7 2 3 2" xfId="11485" xr:uid="{00000000-0005-0000-0000-0000B68E0000}"/>
    <cellStyle name="Normal 4 4 4 7 2 3 2 2" xfId="42770" xr:uid="{00000000-0005-0000-0000-0000B78E0000}"/>
    <cellStyle name="Normal 4 4 4 7 2 3 2 3" xfId="29360" xr:uid="{00000000-0005-0000-0000-0000B88E0000}"/>
    <cellStyle name="Normal 4 4 4 7 2 3 3" xfId="23388" xr:uid="{00000000-0005-0000-0000-0000B98E0000}"/>
    <cellStyle name="Normal 4 4 4 7 2 3 4" xfId="33814" xr:uid="{00000000-0005-0000-0000-0000BA8E0000}"/>
    <cellStyle name="Normal 4 4 4 7 2 3 5" xfId="15986" xr:uid="{00000000-0005-0000-0000-0000BB8E0000}"/>
    <cellStyle name="Normal 4 4 4 7 2 4" xfId="4456" xr:uid="{00000000-0005-0000-0000-0000BC8E0000}"/>
    <cellStyle name="Normal 4 4 4 7 2 4 2" xfId="37235" xr:uid="{00000000-0005-0000-0000-0000BD8E0000}"/>
    <cellStyle name="Normal 4 4 4 7 2 4 3" xfId="22393" xr:uid="{00000000-0005-0000-0000-0000BE8E0000}"/>
    <cellStyle name="Normal 4 4 4 7 2 5" xfId="8438" xr:uid="{00000000-0005-0000-0000-0000BF8E0000}"/>
    <cellStyle name="Normal 4 4 4 7 2 5 2" xfId="39784" xr:uid="{00000000-0005-0000-0000-0000C08E0000}"/>
    <cellStyle name="Normal 4 4 4 7 2 5 3" xfId="26374" xr:uid="{00000000-0005-0000-0000-0000C18E0000}"/>
    <cellStyle name="Normal 4 4 4 7 2 6" xfId="18972" xr:uid="{00000000-0005-0000-0000-0000C28E0000}"/>
    <cellStyle name="Normal 4 4 4 7 2 7" xfId="32819" xr:uid="{00000000-0005-0000-0000-0000C38E0000}"/>
    <cellStyle name="Normal 4 4 4 7 2 8" xfId="14991" xr:uid="{00000000-0005-0000-0000-0000C48E0000}"/>
    <cellStyle name="Normal 4 4 4 7 3" xfId="1595" xr:uid="{00000000-0005-0000-0000-0000C58E0000}"/>
    <cellStyle name="Normal 4 4 4 7 3 2" xfId="2592" xr:uid="{00000000-0005-0000-0000-0000C68E0000}"/>
    <cellStyle name="Normal 4 4 4 7 3 2 2" xfId="7009" xr:uid="{00000000-0005-0000-0000-0000C78E0000}"/>
    <cellStyle name="Normal 4 4 4 7 3 2 2 2" xfId="13042" xr:uid="{00000000-0005-0000-0000-0000C88E0000}"/>
    <cellStyle name="Normal 4 4 4 7 3 2 2 2 2" xfId="44327" xr:uid="{00000000-0005-0000-0000-0000C98E0000}"/>
    <cellStyle name="Normal 4 4 4 7 3 2 2 2 3" xfId="30917" xr:uid="{00000000-0005-0000-0000-0000CA8E0000}"/>
    <cellStyle name="Normal 4 4 4 7 3 2 2 3" xfId="38355" xr:uid="{00000000-0005-0000-0000-0000CB8E0000}"/>
    <cellStyle name="Normal 4 4 4 7 3 2 2 4" xfId="24945" xr:uid="{00000000-0005-0000-0000-0000CC8E0000}"/>
    <cellStyle name="Normal 4 4 4 7 3 2 3" xfId="9995" xr:uid="{00000000-0005-0000-0000-0000CD8E0000}"/>
    <cellStyle name="Normal 4 4 4 7 3 2 3 2" xfId="41341" xr:uid="{00000000-0005-0000-0000-0000CE8E0000}"/>
    <cellStyle name="Normal 4 4 4 7 3 2 3 3" xfId="27931" xr:uid="{00000000-0005-0000-0000-0000CF8E0000}"/>
    <cellStyle name="Normal 4 4 4 7 3 2 4" xfId="20529" xr:uid="{00000000-0005-0000-0000-0000D08E0000}"/>
    <cellStyle name="Normal 4 4 4 7 3 2 5" xfId="35371" xr:uid="{00000000-0005-0000-0000-0000D18E0000}"/>
    <cellStyle name="Normal 4 4 4 7 3 2 6" xfId="17543" xr:uid="{00000000-0005-0000-0000-0000D28E0000}"/>
    <cellStyle name="Normal 4 4 4 7 3 3" xfId="6013" xr:uid="{00000000-0005-0000-0000-0000D38E0000}"/>
    <cellStyle name="Normal 4 4 4 7 3 3 2" xfId="12046" xr:uid="{00000000-0005-0000-0000-0000D48E0000}"/>
    <cellStyle name="Normal 4 4 4 7 3 3 2 2" xfId="43331" xr:uid="{00000000-0005-0000-0000-0000D58E0000}"/>
    <cellStyle name="Normal 4 4 4 7 3 3 2 3" xfId="29921" xr:uid="{00000000-0005-0000-0000-0000D68E0000}"/>
    <cellStyle name="Normal 4 4 4 7 3 3 3" xfId="23949" xr:uid="{00000000-0005-0000-0000-0000D78E0000}"/>
    <cellStyle name="Normal 4 4 4 7 3 3 4" xfId="34375" xr:uid="{00000000-0005-0000-0000-0000D88E0000}"/>
    <cellStyle name="Normal 4 4 4 7 3 3 5" xfId="16547" xr:uid="{00000000-0005-0000-0000-0000D98E0000}"/>
    <cellStyle name="Normal 4 4 4 7 3 4" xfId="4022" xr:uid="{00000000-0005-0000-0000-0000DA8E0000}"/>
    <cellStyle name="Normal 4 4 4 7 3 4 2" xfId="36801" xr:uid="{00000000-0005-0000-0000-0000DB8E0000}"/>
    <cellStyle name="Normal 4 4 4 7 3 4 3" xfId="21959" xr:uid="{00000000-0005-0000-0000-0000DC8E0000}"/>
    <cellStyle name="Normal 4 4 4 7 3 5" xfId="8999" xr:uid="{00000000-0005-0000-0000-0000DD8E0000}"/>
    <cellStyle name="Normal 4 4 4 7 3 5 2" xfId="40345" xr:uid="{00000000-0005-0000-0000-0000DE8E0000}"/>
    <cellStyle name="Normal 4 4 4 7 3 5 3" xfId="26935" xr:uid="{00000000-0005-0000-0000-0000DF8E0000}"/>
    <cellStyle name="Normal 4 4 4 7 3 6" xfId="19533" xr:uid="{00000000-0005-0000-0000-0000E08E0000}"/>
    <cellStyle name="Normal 4 4 4 7 3 7" xfId="32385" xr:uid="{00000000-0005-0000-0000-0000E18E0000}"/>
    <cellStyle name="Normal 4 4 4 7 3 8" xfId="14557" xr:uid="{00000000-0005-0000-0000-0000E28E0000}"/>
    <cellStyle name="Normal 4 4 4 7 4" xfId="2030" xr:uid="{00000000-0005-0000-0000-0000E38E0000}"/>
    <cellStyle name="Normal 4 4 4 7 4 2" xfId="6448" xr:uid="{00000000-0005-0000-0000-0000E48E0000}"/>
    <cellStyle name="Normal 4 4 4 7 4 2 2" xfId="12481" xr:uid="{00000000-0005-0000-0000-0000E58E0000}"/>
    <cellStyle name="Normal 4 4 4 7 4 2 2 2" xfId="43766" xr:uid="{00000000-0005-0000-0000-0000E68E0000}"/>
    <cellStyle name="Normal 4 4 4 7 4 2 2 3" xfId="30356" xr:uid="{00000000-0005-0000-0000-0000E78E0000}"/>
    <cellStyle name="Normal 4 4 4 7 4 2 3" xfId="37794" xr:uid="{00000000-0005-0000-0000-0000E88E0000}"/>
    <cellStyle name="Normal 4 4 4 7 4 2 4" xfId="24384" xr:uid="{00000000-0005-0000-0000-0000E98E0000}"/>
    <cellStyle name="Normal 4 4 4 7 4 3" xfId="9434" xr:uid="{00000000-0005-0000-0000-0000EA8E0000}"/>
    <cellStyle name="Normal 4 4 4 7 4 3 2" xfId="40780" xr:uid="{00000000-0005-0000-0000-0000EB8E0000}"/>
    <cellStyle name="Normal 4 4 4 7 4 3 3" xfId="27370" xr:uid="{00000000-0005-0000-0000-0000EC8E0000}"/>
    <cellStyle name="Normal 4 4 4 7 4 4" xfId="19968" xr:uid="{00000000-0005-0000-0000-0000ED8E0000}"/>
    <cellStyle name="Normal 4 4 4 7 4 5" xfId="34810" xr:uid="{00000000-0005-0000-0000-0000EE8E0000}"/>
    <cellStyle name="Normal 4 4 4 7 4 6" xfId="16982" xr:uid="{00000000-0005-0000-0000-0000EF8E0000}"/>
    <cellStyle name="Normal 4 4 4 7 5" xfId="5017" xr:uid="{00000000-0005-0000-0000-0000F08E0000}"/>
    <cellStyle name="Normal 4 4 4 7 5 2" xfId="11052" xr:uid="{00000000-0005-0000-0000-0000F18E0000}"/>
    <cellStyle name="Normal 4 4 4 7 5 2 2" xfId="42337" xr:uid="{00000000-0005-0000-0000-0000F28E0000}"/>
    <cellStyle name="Normal 4 4 4 7 5 2 3" xfId="28927" xr:uid="{00000000-0005-0000-0000-0000F38E0000}"/>
    <cellStyle name="Normal 4 4 4 7 5 3" xfId="22954" xr:uid="{00000000-0005-0000-0000-0000F48E0000}"/>
    <cellStyle name="Normal 4 4 4 7 5 4" xfId="33380" xr:uid="{00000000-0005-0000-0000-0000F58E0000}"/>
    <cellStyle name="Normal 4 4 4 7 5 5" xfId="15552" xr:uid="{00000000-0005-0000-0000-0000F68E0000}"/>
    <cellStyle name="Normal 4 4 4 7 6" xfId="3461" xr:uid="{00000000-0005-0000-0000-0000F78E0000}"/>
    <cellStyle name="Normal 4 4 4 7 6 2" xfId="36240" xr:uid="{00000000-0005-0000-0000-0000F88E0000}"/>
    <cellStyle name="Normal 4 4 4 7 6 3" xfId="21398" xr:uid="{00000000-0005-0000-0000-0000F98E0000}"/>
    <cellStyle name="Normal 4 4 4 7 7" xfId="8004" xr:uid="{00000000-0005-0000-0000-0000FA8E0000}"/>
    <cellStyle name="Normal 4 4 4 7 7 2" xfId="39350" xr:uid="{00000000-0005-0000-0000-0000FB8E0000}"/>
    <cellStyle name="Normal 4 4 4 7 7 3" xfId="25940" xr:uid="{00000000-0005-0000-0000-0000FC8E0000}"/>
    <cellStyle name="Normal 4 4 4 7 8" xfId="18538" xr:uid="{00000000-0005-0000-0000-0000FD8E0000}"/>
    <cellStyle name="Normal 4 4 4 7 9" xfId="31824" xr:uid="{00000000-0005-0000-0000-0000FE8E0000}"/>
    <cellStyle name="Normal 4 4 4 8" xfId="244" xr:uid="{00000000-0005-0000-0000-0000FF8E0000}"/>
    <cellStyle name="Normal 4 4 4 8 2" xfId="1299" xr:uid="{00000000-0005-0000-0000-0000008F0000}"/>
    <cellStyle name="Normal 4 4 4 8 2 2" xfId="5717" xr:uid="{00000000-0005-0000-0000-0000018F0000}"/>
    <cellStyle name="Normal 4 4 4 8 2 2 2" xfId="11750" xr:uid="{00000000-0005-0000-0000-0000028F0000}"/>
    <cellStyle name="Normal 4 4 4 8 2 2 2 2" xfId="43035" xr:uid="{00000000-0005-0000-0000-0000038F0000}"/>
    <cellStyle name="Normal 4 4 4 8 2 2 2 3" xfId="29625" xr:uid="{00000000-0005-0000-0000-0000048F0000}"/>
    <cellStyle name="Normal 4 4 4 8 2 2 3" xfId="37374" xr:uid="{00000000-0005-0000-0000-0000058F0000}"/>
    <cellStyle name="Normal 4 4 4 8 2 2 4" xfId="23653" xr:uid="{00000000-0005-0000-0000-0000068F0000}"/>
    <cellStyle name="Normal 4 4 4 8 2 3" xfId="8703" xr:uid="{00000000-0005-0000-0000-0000078F0000}"/>
    <cellStyle name="Normal 4 4 4 8 2 3 2" xfId="40049" xr:uid="{00000000-0005-0000-0000-0000088F0000}"/>
    <cellStyle name="Normal 4 4 4 8 2 3 3" xfId="26639" xr:uid="{00000000-0005-0000-0000-0000098F0000}"/>
    <cellStyle name="Normal 4 4 4 8 2 4" xfId="19237" xr:uid="{00000000-0005-0000-0000-00000A8F0000}"/>
    <cellStyle name="Normal 4 4 4 8 2 5" xfId="34079" xr:uid="{00000000-0005-0000-0000-00000B8F0000}"/>
    <cellStyle name="Normal 4 4 4 8 2 6" xfId="16251" xr:uid="{00000000-0005-0000-0000-00000C8F0000}"/>
    <cellStyle name="Normal 4 4 4 8 3" xfId="2296" xr:uid="{00000000-0005-0000-0000-00000D8F0000}"/>
    <cellStyle name="Normal 4 4 4 8 3 2" xfId="6713" xr:uid="{00000000-0005-0000-0000-00000E8F0000}"/>
    <cellStyle name="Normal 4 4 4 8 3 2 2" xfId="12746" xr:uid="{00000000-0005-0000-0000-00000F8F0000}"/>
    <cellStyle name="Normal 4 4 4 8 3 2 2 2" xfId="44031" xr:uid="{00000000-0005-0000-0000-0000108F0000}"/>
    <cellStyle name="Normal 4 4 4 8 3 2 2 3" xfId="30621" xr:uid="{00000000-0005-0000-0000-0000118F0000}"/>
    <cellStyle name="Normal 4 4 4 8 3 2 3" xfId="38059" xr:uid="{00000000-0005-0000-0000-0000128F0000}"/>
    <cellStyle name="Normal 4 4 4 8 3 2 4" xfId="24649" xr:uid="{00000000-0005-0000-0000-0000138F0000}"/>
    <cellStyle name="Normal 4 4 4 8 3 3" xfId="9699" xr:uid="{00000000-0005-0000-0000-0000148F0000}"/>
    <cellStyle name="Normal 4 4 4 8 3 3 2" xfId="41045" xr:uid="{00000000-0005-0000-0000-0000158F0000}"/>
    <cellStyle name="Normal 4 4 4 8 3 3 3" xfId="27635" xr:uid="{00000000-0005-0000-0000-0000168F0000}"/>
    <cellStyle name="Normal 4 4 4 8 3 4" xfId="20233" xr:uid="{00000000-0005-0000-0000-0000178F0000}"/>
    <cellStyle name="Normal 4 4 4 8 3 5" xfId="35075" xr:uid="{00000000-0005-0000-0000-0000188F0000}"/>
    <cellStyle name="Normal 4 4 4 8 3 6" xfId="17247" xr:uid="{00000000-0005-0000-0000-0000198F0000}"/>
    <cellStyle name="Normal 4 4 4 8 4" xfId="4721" xr:uid="{00000000-0005-0000-0000-00001A8F0000}"/>
    <cellStyle name="Normal 4 4 4 8 4 2" xfId="10755" xr:uid="{00000000-0005-0000-0000-00001B8F0000}"/>
    <cellStyle name="Normal 4 4 4 8 4 2 2" xfId="42042" xr:uid="{00000000-0005-0000-0000-00001C8F0000}"/>
    <cellStyle name="Normal 4 4 4 8 4 2 3" xfId="28632" xr:uid="{00000000-0005-0000-0000-00001D8F0000}"/>
    <cellStyle name="Normal 4 4 4 8 4 3" xfId="22658" xr:uid="{00000000-0005-0000-0000-00001E8F0000}"/>
    <cellStyle name="Normal 4 4 4 8 4 4" xfId="33084" xr:uid="{00000000-0005-0000-0000-00001F8F0000}"/>
    <cellStyle name="Normal 4 4 4 8 4 5" xfId="15256" xr:uid="{00000000-0005-0000-0000-0000208F0000}"/>
    <cellStyle name="Normal 4 4 4 8 5" xfId="3726" xr:uid="{00000000-0005-0000-0000-0000218F0000}"/>
    <cellStyle name="Normal 4 4 4 8 5 2" xfId="36505" xr:uid="{00000000-0005-0000-0000-0000228F0000}"/>
    <cellStyle name="Normal 4 4 4 8 5 3" xfId="21663" xr:uid="{00000000-0005-0000-0000-0000238F0000}"/>
    <cellStyle name="Normal 4 4 4 8 6" xfId="7708" xr:uid="{00000000-0005-0000-0000-0000248F0000}"/>
    <cellStyle name="Normal 4 4 4 8 6 2" xfId="39054" xr:uid="{00000000-0005-0000-0000-0000258F0000}"/>
    <cellStyle name="Normal 4 4 4 8 6 3" xfId="25644" xr:uid="{00000000-0005-0000-0000-0000268F0000}"/>
    <cellStyle name="Normal 4 4 4 8 7" xfId="18242" xr:uid="{00000000-0005-0000-0000-0000278F0000}"/>
    <cellStyle name="Normal 4 4 4 8 8" xfId="32089" xr:uid="{00000000-0005-0000-0000-0000288F0000}"/>
    <cellStyle name="Normal 4 4 4 8 9" xfId="14261" xr:uid="{00000000-0005-0000-0000-0000298F0000}"/>
    <cellStyle name="Normal 4 4 4 9" xfId="694" xr:uid="{00000000-0005-0000-0000-00002A8F0000}"/>
    <cellStyle name="Normal 4 4 4 9 2" xfId="2730" xr:uid="{00000000-0005-0000-0000-00002B8F0000}"/>
    <cellStyle name="Normal 4 4 4 9 2 2" xfId="7147" xr:uid="{00000000-0005-0000-0000-00002C8F0000}"/>
    <cellStyle name="Normal 4 4 4 9 2 2 2" xfId="13180" xr:uid="{00000000-0005-0000-0000-00002D8F0000}"/>
    <cellStyle name="Normal 4 4 4 9 2 2 2 2" xfId="44465" xr:uid="{00000000-0005-0000-0000-00002E8F0000}"/>
    <cellStyle name="Normal 4 4 4 9 2 2 2 3" xfId="31055" xr:uid="{00000000-0005-0000-0000-00002F8F0000}"/>
    <cellStyle name="Normal 4 4 4 9 2 2 3" xfId="38493" xr:uid="{00000000-0005-0000-0000-0000308F0000}"/>
    <cellStyle name="Normal 4 4 4 9 2 2 4" xfId="25083" xr:uid="{00000000-0005-0000-0000-0000318F0000}"/>
    <cellStyle name="Normal 4 4 4 9 2 3" xfId="10133" xr:uid="{00000000-0005-0000-0000-0000328F0000}"/>
    <cellStyle name="Normal 4 4 4 9 2 3 2" xfId="41479" xr:uid="{00000000-0005-0000-0000-0000338F0000}"/>
    <cellStyle name="Normal 4 4 4 9 2 3 3" xfId="28069" xr:uid="{00000000-0005-0000-0000-0000348F0000}"/>
    <cellStyle name="Normal 4 4 4 9 2 4" xfId="20667" xr:uid="{00000000-0005-0000-0000-0000358F0000}"/>
    <cellStyle name="Normal 4 4 4 9 2 5" xfId="35509" xr:uid="{00000000-0005-0000-0000-0000368F0000}"/>
    <cellStyle name="Normal 4 4 4 9 2 6" xfId="17681" xr:uid="{00000000-0005-0000-0000-0000378F0000}"/>
    <cellStyle name="Normal 4 4 4 9 3" xfId="5155" xr:uid="{00000000-0005-0000-0000-0000388F0000}"/>
    <cellStyle name="Normal 4 4 4 9 3 2" xfId="11190" xr:uid="{00000000-0005-0000-0000-0000398F0000}"/>
    <cellStyle name="Normal 4 4 4 9 3 2 2" xfId="42475" xr:uid="{00000000-0005-0000-0000-00003A8F0000}"/>
    <cellStyle name="Normal 4 4 4 9 3 2 3" xfId="29065" xr:uid="{00000000-0005-0000-0000-00003B8F0000}"/>
    <cellStyle name="Normal 4 4 4 9 3 3" xfId="23092" xr:uid="{00000000-0005-0000-0000-00003C8F0000}"/>
    <cellStyle name="Normal 4 4 4 9 3 4" xfId="33518" xr:uid="{00000000-0005-0000-0000-00003D8F0000}"/>
    <cellStyle name="Normal 4 4 4 9 3 5" xfId="15690" xr:uid="{00000000-0005-0000-0000-00003E8F0000}"/>
    <cellStyle name="Normal 4 4 4 9 4" xfId="4160" xr:uid="{00000000-0005-0000-0000-00003F8F0000}"/>
    <cellStyle name="Normal 4 4 4 9 4 2" xfId="36939" xr:uid="{00000000-0005-0000-0000-0000408F0000}"/>
    <cellStyle name="Normal 4 4 4 9 4 3" xfId="22097" xr:uid="{00000000-0005-0000-0000-0000418F0000}"/>
    <cellStyle name="Normal 4 4 4 9 5" xfId="8142" xr:uid="{00000000-0005-0000-0000-0000428F0000}"/>
    <cellStyle name="Normal 4 4 4 9 5 2" xfId="39488" xr:uid="{00000000-0005-0000-0000-0000438F0000}"/>
    <cellStyle name="Normal 4 4 4 9 5 3" xfId="26078" xr:uid="{00000000-0005-0000-0000-0000448F0000}"/>
    <cellStyle name="Normal 4 4 4 9 6" xfId="18676" xr:uid="{00000000-0005-0000-0000-0000458F0000}"/>
    <cellStyle name="Normal 4 4 4 9 7" xfId="32523" xr:uid="{00000000-0005-0000-0000-0000468F0000}"/>
    <cellStyle name="Normal 4 4 4 9 8" xfId="14695" xr:uid="{00000000-0005-0000-0000-0000478F0000}"/>
    <cellStyle name="Normal 4 4 5" xfId="152" xr:uid="{00000000-0005-0000-0000-0000488F0000}"/>
    <cellStyle name="Normal 4 4 5 10" xfId="3175" xr:uid="{00000000-0005-0000-0000-0000498F0000}"/>
    <cellStyle name="Normal 4 4 5 10 2" xfId="35954" xr:uid="{00000000-0005-0000-0000-00004A8F0000}"/>
    <cellStyle name="Normal 4 4 5 10 3" xfId="21112" xr:uid="{00000000-0005-0000-0000-00004B8F0000}"/>
    <cellStyle name="Normal 4 4 5 11" xfId="7616" xr:uid="{00000000-0005-0000-0000-00004C8F0000}"/>
    <cellStyle name="Normal 4 4 5 11 2" xfId="38962" xr:uid="{00000000-0005-0000-0000-00004D8F0000}"/>
    <cellStyle name="Normal 4 4 5 11 3" xfId="25552" xr:uid="{00000000-0005-0000-0000-00004E8F0000}"/>
    <cellStyle name="Normal 4 4 5 12" xfId="18150" xr:uid="{00000000-0005-0000-0000-00004F8F0000}"/>
    <cellStyle name="Normal 4 4 5 13" xfId="31538" xr:uid="{00000000-0005-0000-0000-0000508F0000}"/>
    <cellStyle name="Normal 4 4 5 14" xfId="13710" xr:uid="{00000000-0005-0000-0000-0000518F0000}"/>
    <cellStyle name="Normal 4 4 5 2" xfId="374" xr:uid="{00000000-0005-0000-0000-0000528F0000}"/>
    <cellStyle name="Normal 4 4 5 2 10" xfId="13814" xr:uid="{00000000-0005-0000-0000-0000538F0000}"/>
    <cellStyle name="Normal 4 4 5 2 2" xfId="808" xr:uid="{00000000-0005-0000-0000-0000548F0000}"/>
    <cellStyle name="Normal 4 4 5 2 2 2" xfId="2844" xr:uid="{00000000-0005-0000-0000-0000558F0000}"/>
    <cellStyle name="Normal 4 4 5 2 2 2 2" xfId="7261" xr:uid="{00000000-0005-0000-0000-0000568F0000}"/>
    <cellStyle name="Normal 4 4 5 2 2 2 2 2" xfId="13294" xr:uid="{00000000-0005-0000-0000-0000578F0000}"/>
    <cellStyle name="Normal 4 4 5 2 2 2 2 2 2" xfId="44579" xr:uid="{00000000-0005-0000-0000-0000588F0000}"/>
    <cellStyle name="Normal 4 4 5 2 2 2 2 2 3" xfId="31169" xr:uid="{00000000-0005-0000-0000-0000598F0000}"/>
    <cellStyle name="Normal 4 4 5 2 2 2 2 3" xfId="38607" xr:uid="{00000000-0005-0000-0000-00005A8F0000}"/>
    <cellStyle name="Normal 4 4 5 2 2 2 2 4" xfId="25197" xr:uid="{00000000-0005-0000-0000-00005B8F0000}"/>
    <cellStyle name="Normal 4 4 5 2 2 2 3" xfId="10247" xr:uid="{00000000-0005-0000-0000-00005C8F0000}"/>
    <cellStyle name="Normal 4 4 5 2 2 2 3 2" xfId="41593" xr:uid="{00000000-0005-0000-0000-00005D8F0000}"/>
    <cellStyle name="Normal 4 4 5 2 2 2 3 3" xfId="28183" xr:uid="{00000000-0005-0000-0000-00005E8F0000}"/>
    <cellStyle name="Normal 4 4 5 2 2 2 4" xfId="20781" xr:uid="{00000000-0005-0000-0000-00005F8F0000}"/>
    <cellStyle name="Normal 4 4 5 2 2 2 5" xfId="35623" xr:uid="{00000000-0005-0000-0000-0000608F0000}"/>
    <cellStyle name="Normal 4 4 5 2 2 2 6" xfId="17795" xr:uid="{00000000-0005-0000-0000-0000618F0000}"/>
    <cellStyle name="Normal 4 4 5 2 2 3" xfId="5269" xr:uid="{00000000-0005-0000-0000-0000628F0000}"/>
    <cellStyle name="Normal 4 4 5 2 2 3 2" xfId="11303" xr:uid="{00000000-0005-0000-0000-0000638F0000}"/>
    <cellStyle name="Normal 4 4 5 2 2 3 2 2" xfId="42588" xr:uid="{00000000-0005-0000-0000-0000648F0000}"/>
    <cellStyle name="Normal 4 4 5 2 2 3 2 3" xfId="29178" xr:uid="{00000000-0005-0000-0000-0000658F0000}"/>
    <cellStyle name="Normal 4 4 5 2 2 3 3" xfId="23206" xr:uid="{00000000-0005-0000-0000-0000668F0000}"/>
    <cellStyle name="Normal 4 4 5 2 2 3 4" xfId="33632" xr:uid="{00000000-0005-0000-0000-0000678F0000}"/>
    <cellStyle name="Normal 4 4 5 2 2 3 5" xfId="15804" xr:uid="{00000000-0005-0000-0000-0000688F0000}"/>
    <cellStyle name="Normal 4 4 5 2 2 4" xfId="4274" xr:uid="{00000000-0005-0000-0000-0000698F0000}"/>
    <cellStyle name="Normal 4 4 5 2 2 4 2" xfId="37053" xr:uid="{00000000-0005-0000-0000-00006A8F0000}"/>
    <cellStyle name="Normal 4 4 5 2 2 4 3" xfId="22211" xr:uid="{00000000-0005-0000-0000-00006B8F0000}"/>
    <cellStyle name="Normal 4 4 5 2 2 5" xfId="8256" xr:uid="{00000000-0005-0000-0000-00006C8F0000}"/>
    <cellStyle name="Normal 4 4 5 2 2 5 2" xfId="39602" xr:uid="{00000000-0005-0000-0000-00006D8F0000}"/>
    <cellStyle name="Normal 4 4 5 2 2 5 3" xfId="26192" xr:uid="{00000000-0005-0000-0000-00006E8F0000}"/>
    <cellStyle name="Normal 4 4 5 2 2 6" xfId="18790" xr:uid="{00000000-0005-0000-0000-00006F8F0000}"/>
    <cellStyle name="Normal 4 4 5 2 2 7" xfId="32637" xr:uid="{00000000-0005-0000-0000-0000708F0000}"/>
    <cellStyle name="Normal 4 4 5 2 2 8" xfId="14809" xr:uid="{00000000-0005-0000-0000-0000718F0000}"/>
    <cellStyle name="Normal 4 4 5 2 3" xfId="1413" xr:uid="{00000000-0005-0000-0000-0000728F0000}"/>
    <cellStyle name="Normal 4 4 5 2 3 2" xfId="2410" xr:uid="{00000000-0005-0000-0000-0000738F0000}"/>
    <cellStyle name="Normal 4 4 5 2 3 2 2" xfId="6827" xr:uid="{00000000-0005-0000-0000-0000748F0000}"/>
    <cellStyle name="Normal 4 4 5 2 3 2 2 2" xfId="12860" xr:uid="{00000000-0005-0000-0000-0000758F0000}"/>
    <cellStyle name="Normal 4 4 5 2 3 2 2 2 2" xfId="44145" xr:uid="{00000000-0005-0000-0000-0000768F0000}"/>
    <cellStyle name="Normal 4 4 5 2 3 2 2 2 3" xfId="30735" xr:uid="{00000000-0005-0000-0000-0000778F0000}"/>
    <cellStyle name="Normal 4 4 5 2 3 2 2 3" xfId="38173" xr:uid="{00000000-0005-0000-0000-0000788F0000}"/>
    <cellStyle name="Normal 4 4 5 2 3 2 2 4" xfId="24763" xr:uid="{00000000-0005-0000-0000-0000798F0000}"/>
    <cellStyle name="Normal 4 4 5 2 3 2 3" xfId="9813" xr:uid="{00000000-0005-0000-0000-00007A8F0000}"/>
    <cellStyle name="Normal 4 4 5 2 3 2 3 2" xfId="41159" xr:uid="{00000000-0005-0000-0000-00007B8F0000}"/>
    <cellStyle name="Normal 4 4 5 2 3 2 3 3" xfId="27749" xr:uid="{00000000-0005-0000-0000-00007C8F0000}"/>
    <cellStyle name="Normal 4 4 5 2 3 2 4" xfId="20347" xr:uid="{00000000-0005-0000-0000-00007D8F0000}"/>
    <cellStyle name="Normal 4 4 5 2 3 2 5" xfId="35189" xr:uid="{00000000-0005-0000-0000-00007E8F0000}"/>
    <cellStyle name="Normal 4 4 5 2 3 2 6" xfId="17361" xr:uid="{00000000-0005-0000-0000-00007F8F0000}"/>
    <cellStyle name="Normal 4 4 5 2 3 3" xfId="5831" xr:uid="{00000000-0005-0000-0000-0000808F0000}"/>
    <cellStyle name="Normal 4 4 5 2 3 3 2" xfId="11864" xr:uid="{00000000-0005-0000-0000-0000818F0000}"/>
    <cellStyle name="Normal 4 4 5 2 3 3 2 2" xfId="43149" xr:uid="{00000000-0005-0000-0000-0000828F0000}"/>
    <cellStyle name="Normal 4 4 5 2 3 3 2 3" xfId="29739" xr:uid="{00000000-0005-0000-0000-0000838F0000}"/>
    <cellStyle name="Normal 4 4 5 2 3 3 3" xfId="23767" xr:uid="{00000000-0005-0000-0000-0000848F0000}"/>
    <cellStyle name="Normal 4 4 5 2 3 3 4" xfId="34193" xr:uid="{00000000-0005-0000-0000-0000858F0000}"/>
    <cellStyle name="Normal 4 4 5 2 3 3 5" xfId="16365" xr:uid="{00000000-0005-0000-0000-0000868F0000}"/>
    <cellStyle name="Normal 4 4 5 2 3 4" xfId="3840" xr:uid="{00000000-0005-0000-0000-0000878F0000}"/>
    <cellStyle name="Normal 4 4 5 2 3 4 2" xfId="36619" xr:uid="{00000000-0005-0000-0000-0000888F0000}"/>
    <cellStyle name="Normal 4 4 5 2 3 4 3" xfId="21777" xr:uid="{00000000-0005-0000-0000-0000898F0000}"/>
    <cellStyle name="Normal 4 4 5 2 3 5" xfId="8817" xr:uid="{00000000-0005-0000-0000-00008A8F0000}"/>
    <cellStyle name="Normal 4 4 5 2 3 5 2" xfId="40163" xr:uid="{00000000-0005-0000-0000-00008B8F0000}"/>
    <cellStyle name="Normal 4 4 5 2 3 5 3" xfId="26753" xr:uid="{00000000-0005-0000-0000-00008C8F0000}"/>
    <cellStyle name="Normal 4 4 5 2 3 6" xfId="19351" xr:uid="{00000000-0005-0000-0000-00008D8F0000}"/>
    <cellStyle name="Normal 4 4 5 2 3 7" xfId="32203" xr:uid="{00000000-0005-0000-0000-00008E8F0000}"/>
    <cellStyle name="Normal 4 4 5 2 3 8" xfId="14375" xr:uid="{00000000-0005-0000-0000-00008F8F0000}"/>
    <cellStyle name="Normal 4 4 5 2 4" xfId="1848" xr:uid="{00000000-0005-0000-0000-0000908F0000}"/>
    <cellStyle name="Normal 4 4 5 2 4 2" xfId="6266" xr:uid="{00000000-0005-0000-0000-0000918F0000}"/>
    <cellStyle name="Normal 4 4 5 2 4 2 2" xfId="12299" xr:uid="{00000000-0005-0000-0000-0000928F0000}"/>
    <cellStyle name="Normal 4 4 5 2 4 2 2 2" xfId="43584" xr:uid="{00000000-0005-0000-0000-0000938F0000}"/>
    <cellStyle name="Normal 4 4 5 2 4 2 2 3" xfId="30174" xr:uid="{00000000-0005-0000-0000-0000948F0000}"/>
    <cellStyle name="Normal 4 4 5 2 4 2 3" xfId="37612" xr:uid="{00000000-0005-0000-0000-0000958F0000}"/>
    <cellStyle name="Normal 4 4 5 2 4 2 4" xfId="24202" xr:uid="{00000000-0005-0000-0000-0000968F0000}"/>
    <cellStyle name="Normal 4 4 5 2 4 3" xfId="9252" xr:uid="{00000000-0005-0000-0000-0000978F0000}"/>
    <cellStyle name="Normal 4 4 5 2 4 3 2" xfId="40598" xr:uid="{00000000-0005-0000-0000-0000988F0000}"/>
    <cellStyle name="Normal 4 4 5 2 4 3 3" xfId="27188" xr:uid="{00000000-0005-0000-0000-0000998F0000}"/>
    <cellStyle name="Normal 4 4 5 2 4 4" xfId="19786" xr:uid="{00000000-0005-0000-0000-00009A8F0000}"/>
    <cellStyle name="Normal 4 4 5 2 4 5" xfId="34628" xr:uid="{00000000-0005-0000-0000-00009B8F0000}"/>
    <cellStyle name="Normal 4 4 5 2 4 6" xfId="16800" xr:uid="{00000000-0005-0000-0000-00009C8F0000}"/>
    <cellStyle name="Normal 4 4 5 2 5" xfId="4835" xr:uid="{00000000-0005-0000-0000-00009D8F0000}"/>
    <cellStyle name="Normal 4 4 5 2 5 2" xfId="10870" xr:uid="{00000000-0005-0000-0000-00009E8F0000}"/>
    <cellStyle name="Normal 4 4 5 2 5 2 2" xfId="42155" xr:uid="{00000000-0005-0000-0000-00009F8F0000}"/>
    <cellStyle name="Normal 4 4 5 2 5 2 3" xfId="28745" xr:uid="{00000000-0005-0000-0000-0000A08F0000}"/>
    <cellStyle name="Normal 4 4 5 2 5 3" xfId="22772" xr:uid="{00000000-0005-0000-0000-0000A18F0000}"/>
    <cellStyle name="Normal 4 4 5 2 5 4" xfId="33198" xr:uid="{00000000-0005-0000-0000-0000A28F0000}"/>
    <cellStyle name="Normal 4 4 5 2 5 5" xfId="15370" xr:uid="{00000000-0005-0000-0000-0000A38F0000}"/>
    <cellStyle name="Normal 4 4 5 2 6" xfId="3279" xr:uid="{00000000-0005-0000-0000-0000A48F0000}"/>
    <cellStyle name="Normal 4 4 5 2 6 2" xfId="36058" xr:uid="{00000000-0005-0000-0000-0000A58F0000}"/>
    <cellStyle name="Normal 4 4 5 2 6 3" xfId="21216" xr:uid="{00000000-0005-0000-0000-0000A68F0000}"/>
    <cellStyle name="Normal 4 4 5 2 7" xfId="7822" xr:uid="{00000000-0005-0000-0000-0000A78F0000}"/>
    <cellStyle name="Normal 4 4 5 2 7 2" xfId="39168" xr:uid="{00000000-0005-0000-0000-0000A88F0000}"/>
    <cellStyle name="Normal 4 4 5 2 7 3" xfId="25758" xr:uid="{00000000-0005-0000-0000-0000A98F0000}"/>
    <cellStyle name="Normal 4 4 5 2 8" xfId="18356" xr:uid="{00000000-0005-0000-0000-0000AA8F0000}"/>
    <cellStyle name="Normal 4 4 5 2 9" xfId="31642" xr:uid="{00000000-0005-0000-0000-0000AB8F0000}"/>
    <cellStyle name="Normal 4 4 5 3" xfId="476" xr:uid="{00000000-0005-0000-0000-0000AC8F0000}"/>
    <cellStyle name="Normal 4 4 5 3 10" xfId="13916" xr:uid="{00000000-0005-0000-0000-0000AD8F0000}"/>
    <cellStyle name="Normal 4 4 5 3 2" xfId="910" xr:uid="{00000000-0005-0000-0000-0000AE8F0000}"/>
    <cellStyle name="Normal 4 4 5 3 2 2" xfId="2946" xr:uid="{00000000-0005-0000-0000-0000AF8F0000}"/>
    <cellStyle name="Normal 4 4 5 3 2 2 2" xfId="7363" xr:uid="{00000000-0005-0000-0000-0000B08F0000}"/>
    <cellStyle name="Normal 4 4 5 3 2 2 2 2" xfId="13396" xr:uid="{00000000-0005-0000-0000-0000B18F0000}"/>
    <cellStyle name="Normal 4 4 5 3 2 2 2 2 2" xfId="44681" xr:uid="{00000000-0005-0000-0000-0000B28F0000}"/>
    <cellStyle name="Normal 4 4 5 3 2 2 2 2 3" xfId="31271" xr:uid="{00000000-0005-0000-0000-0000B38F0000}"/>
    <cellStyle name="Normal 4 4 5 3 2 2 2 3" xfId="38709" xr:uid="{00000000-0005-0000-0000-0000B48F0000}"/>
    <cellStyle name="Normal 4 4 5 3 2 2 2 4" xfId="25299" xr:uid="{00000000-0005-0000-0000-0000B58F0000}"/>
    <cellStyle name="Normal 4 4 5 3 2 2 3" xfId="10349" xr:uid="{00000000-0005-0000-0000-0000B68F0000}"/>
    <cellStyle name="Normal 4 4 5 3 2 2 3 2" xfId="41695" xr:uid="{00000000-0005-0000-0000-0000B78F0000}"/>
    <cellStyle name="Normal 4 4 5 3 2 2 3 3" xfId="28285" xr:uid="{00000000-0005-0000-0000-0000B88F0000}"/>
    <cellStyle name="Normal 4 4 5 3 2 2 4" xfId="20883" xr:uid="{00000000-0005-0000-0000-0000B98F0000}"/>
    <cellStyle name="Normal 4 4 5 3 2 2 5" xfId="35725" xr:uid="{00000000-0005-0000-0000-0000BA8F0000}"/>
    <cellStyle name="Normal 4 4 5 3 2 2 6" xfId="17897" xr:uid="{00000000-0005-0000-0000-0000BB8F0000}"/>
    <cellStyle name="Normal 4 4 5 3 2 3" xfId="5371" xr:uid="{00000000-0005-0000-0000-0000BC8F0000}"/>
    <cellStyle name="Normal 4 4 5 3 2 3 2" xfId="11405" xr:uid="{00000000-0005-0000-0000-0000BD8F0000}"/>
    <cellStyle name="Normal 4 4 5 3 2 3 2 2" xfId="42690" xr:uid="{00000000-0005-0000-0000-0000BE8F0000}"/>
    <cellStyle name="Normal 4 4 5 3 2 3 2 3" xfId="29280" xr:uid="{00000000-0005-0000-0000-0000BF8F0000}"/>
    <cellStyle name="Normal 4 4 5 3 2 3 3" xfId="23308" xr:uid="{00000000-0005-0000-0000-0000C08F0000}"/>
    <cellStyle name="Normal 4 4 5 3 2 3 4" xfId="33734" xr:uid="{00000000-0005-0000-0000-0000C18F0000}"/>
    <cellStyle name="Normal 4 4 5 3 2 3 5" xfId="15906" xr:uid="{00000000-0005-0000-0000-0000C28F0000}"/>
    <cellStyle name="Normal 4 4 5 3 2 4" xfId="4376" xr:uid="{00000000-0005-0000-0000-0000C38F0000}"/>
    <cellStyle name="Normal 4 4 5 3 2 4 2" xfId="37155" xr:uid="{00000000-0005-0000-0000-0000C48F0000}"/>
    <cellStyle name="Normal 4 4 5 3 2 4 3" xfId="22313" xr:uid="{00000000-0005-0000-0000-0000C58F0000}"/>
    <cellStyle name="Normal 4 4 5 3 2 5" xfId="8358" xr:uid="{00000000-0005-0000-0000-0000C68F0000}"/>
    <cellStyle name="Normal 4 4 5 3 2 5 2" xfId="39704" xr:uid="{00000000-0005-0000-0000-0000C78F0000}"/>
    <cellStyle name="Normal 4 4 5 3 2 5 3" xfId="26294" xr:uid="{00000000-0005-0000-0000-0000C88F0000}"/>
    <cellStyle name="Normal 4 4 5 3 2 6" xfId="18892" xr:uid="{00000000-0005-0000-0000-0000C98F0000}"/>
    <cellStyle name="Normal 4 4 5 3 2 7" xfId="32739" xr:uid="{00000000-0005-0000-0000-0000CA8F0000}"/>
    <cellStyle name="Normal 4 4 5 3 2 8" xfId="14911" xr:uid="{00000000-0005-0000-0000-0000CB8F0000}"/>
    <cellStyle name="Normal 4 4 5 3 3" xfId="1515" xr:uid="{00000000-0005-0000-0000-0000CC8F0000}"/>
    <cellStyle name="Normal 4 4 5 3 3 2" xfId="2512" xr:uid="{00000000-0005-0000-0000-0000CD8F0000}"/>
    <cellStyle name="Normal 4 4 5 3 3 2 2" xfId="6929" xr:uid="{00000000-0005-0000-0000-0000CE8F0000}"/>
    <cellStyle name="Normal 4 4 5 3 3 2 2 2" xfId="12962" xr:uid="{00000000-0005-0000-0000-0000CF8F0000}"/>
    <cellStyle name="Normal 4 4 5 3 3 2 2 2 2" xfId="44247" xr:uid="{00000000-0005-0000-0000-0000D08F0000}"/>
    <cellStyle name="Normal 4 4 5 3 3 2 2 2 3" xfId="30837" xr:uid="{00000000-0005-0000-0000-0000D18F0000}"/>
    <cellStyle name="Normal 4 4 5 3 3 2 2 3" xfId="38275" xr:uid="{00000000-0005-0000-0000-0000D28F0000}"/>
    <cellStyle name="Normal 4 4 5 3 3 2 2 4" xfId="24865" xr:uid="{00000000-0005-0000-0000-0000D38F0000}"/>
    <cellStyle name="Normal 4 4 5 3 3 2 3" xfId="9915" xr:uid="{00000000-0005-0000-0000-0000D48F0000}"/>
    <cellStyle name="Normal 4 4 5 3 3 2 3 2" xfId="41261" xr:uid="{00000000-0005-0000-0000-0000D58F0000}"/>
    <cellStyle name="Normal 4 4 5 3 3 2 3 3" xfId="27851" xr:uid="{00000000-0005-0000-0000-0000D68F0000}"/>
    <cellStyle name="Normal 4 4 5 3 3 2 4" xfId="20449" xr:uid="{00000000-0005-0000-0000-0000D78F0000}"/>
    <cellStyle name="Normal 4 4 5 3 3 2 5" xfId="35291" xr:uid="{00000000-0005-0000-0000-0000D88F0000}"/>
    <cellStyle name="Normal 4 4 5 3 3 2 6" xfId="17463" xr:uid="{00000000-0005-0000-0000-0000D98F0000}"/>
    <cellStyle name="Normal 4 4 5 3 3 3" xfId="5933" xr:uid="{00000000-0005-0000-0000-0000DA8F0000}"/>
    <cellStyle name="Normal 4 4 5 3 3 3 2" xfId="11966" xr:uid="{00000000-0005-0000-0000-0000DB8F0000}"/>
    <cellStyle name="Normal 4 4 5 3 3 3 2 2" xfId="43251" xr:uid="{00000000-0005-0000-0000-0000DC8F0000}"/>
    <cellStyle name="Normal 4 4 5 3 3 3 2 3" xfId="29841" xr:uid="{00000000-0005-0000-0000-0000DD8F0000}"/>
    <cellStyle name="Normal 4 4 5 3 3 3 3" xfId="23869" xr:uid="{00000000-0005-0000-0000-0000DE8F0000}"/>
    <cellStyle name="Normal 4 4 5 3 3 3 4" xfId="34295" xr:uid="{00000000-0005-0000-0000-0000DF8F0000}"/>
    <cellStyle name="Normal 4 4 5 3 3 3 5" xfId="16467" xr:uid="{00000000-0005-0000-0000-0000E08F0000}"/>
    <cellStyle name="Normal 4 4 5 3 3 4" xfId="3942" xr:uid="{00000000-0005-0000-0000-0000E18F0000}"/>
    <cellStyle name="Normal 4 4 5 3 3 4 2" xfId="36721" xr:uid="{00000000-0005-0000-0000-0000E28F0000}"/>
    <cellStyle name="Normal 4 4 5 3 3 4 3" xfId="21879" xr:uid="{00000000-0005-0000-0000-0000E38F0000}"/>
    <cellStyle name="Normal 4 4 5 3 3 5" xfId="8919" xr:uid="{00000000-0005-0000-0000-0000E48F0000}"/>
    <cellStyle name="Normal 4 4 5 3 3 5 2" xfId="40265" xr:uid="{00000000-0005-0000-0000-0000E58F0000}"/>
    <cellStyle name="Normal 4 4 5 3 3 5 3" xfId="26855" xr:uid="{00000000-0005-0000-0000-0000E68F0000}"/>
    <cellStyle name="Normal 4 4 5 3 3 6" xfId="19453" xr:uid="{00000000-0005-0000-0000-0000E78F0000}"/>
    <cellStyle name="Normal 4 4 5 3 3 7" xfId="32305" xr:uid="{00000000-0005-0000-0000-0000E88F0000}"/>
    <cellStyle name="Normal 4 4 5 3 3 8" xfId="14477" xr:uid="{00000000-0005-0000-0000-0000E98F0000}"/>
    <cellStyle name="Normal 4 4 5 3 4" xfId="1950" xr:uid="{00000000-0005-0000-0000-0000EA8F0000}"/>
    <cellStyle name="Normal 4 4 5 3 4 2" xfId="6368" xr:uid="{00000000-0005-0000-0000-0000EB8F0000}"/>
    <cellStyle name="Normal 4 4 5 3 4 2 2" xfId="12401" xr:uid="{00000000-0005-0000-0000-0000EC8F0000}"/>
    <cellStyle name="Normal 4 4 5 3 4 2 2 2" xfId="43686" xr:uid="{00000000-0005-0000-0000-0000ED8F0000}"/>
    <cellStyle name="Normal 4 4 5 3 4 2 2 3" xfId="30276" xr:uid="{00000000-0005-0000-0000-0000EE8F0000}"/>
    <cellStyle name="Normal 4 4 5 3 4 2 3" xfId="37714" xr:uid="{00000000-0005-0000-0000-0000EF8F0000}"/>
    <cellStyle name="Normal 4 4 5 3 4 2 4" xfId="24304" xr:uid="{00000000-0005-0000-0000-0000F08F0000}"/>
    <cellStyle name="Normal 4 4 5 3 4 3" xfId="9354" xr:uid="{00000000-0005-0000-0000-0000F18F0000}"/>
    <cellStyle name="Normal 4 4 5 3 4 3 2" xfId="40700" xr:uid="{00000000-0005-0000-0000-0000F28F0000}"/>
    <cellStyle name="Normal 4 4 5 3 4 3 3" xfId="27290" xr:uid="{00000000-0005-0000-0000-0000F38F0000}"/>
    <cellStyle name="Normal 4 4 5 3 4 4" xfId="19888" xr:uid="{00000000-0005-0000-0000-0000F48F0000}"/>
    <cellStyle name="Normal 4 4 5 3 4 5" xfId="34730" xr:uid="{00000000-0005-0000-0000-0000F58F0000}"/>
    <cellStyle name="Normal 4 4 5 3 4 6" xfId="16902" xr:uid="{00000000-0005-0000-0000-0000F68F0000}"/>
    <cellStyle name="Normal 4 4 5 3 5" xfId="4937" xr:uid="{00000000-0005-0000-0000-0000F78F0000}"/>
    <cellStyle name="Normal 4 4 5 3 5 2" xfId="10972" xr:uid="{00000000-0005-0000-0000-0000F88F0000}"/>
    <cellStyle name="Normal 4 4 5 3 5 2 2" xfId="42257" xr:uid="{00000000-0005-0000-0000-0000F98F0000}"/>
    <cellStyle name="Normal 4 4 5 3 5 2 3" xfId="28847" xr:uid="{00000000-0005-0000-0000-0000FA8F0000}"/>
    <cellStyle name="Normal 4 4 5 3 5 3" xfId="22874" xr:uid="{00000000-0005-0000-0000-0000FB8F0000}"/>
    <cellStyle name="Normal 4 4 5 3 5 4" xfId="33300" xr:uid="{00000000-0005-0000-0000-0000FC8F0000}"/>
    <cellStyle name="Normal 4 4 5 3 5 5" xfId="15472" xr:uid="{00000000-0005-0000-0000-0000FD8F0000}"/>
    <cellStyle name="Normal 4 4 5 3 6" xfId="3381" xr:uid="{00000000-0005-0000-0000-0000FE8F0000}"/>
    <cellStyle name="Normal 4 4 5 3 6 2" xfId="36160" xr:uid="{00000000-0005-0000-0000-0000FF8F0000}"/>
    <cellStyle name="Normal 4 4 5 3 6 3" xfId="21318" xr:uid="{00000000-0005-0000-0000-000000900000}"/>
    <cellStyle name="Normal 4 4 5 3 7" xfId="7924" xr:uid="{00000000-0005-0000-0000-000001900000}"/>
    <cellStyle name="Normal 4 4 5 3 7 2" xfId="39270" xr:uid="{00000000-0005-0000-0000-000002900000}"/>
    <cellStyle name="Normal 4 4 5 3 7 3" xfId="25860" xr:uid="{00000000-0005-0000-0000-000003900000}"/>
    <cellStyle name="Normal 4 4 5 3 8" xfId="18458" xr:uid="{00000000-0005-0000-0000-000004900000}"/>
    <cellStyle name="Normal 4 4 5 3 9" xfId="31744" xr:uid="{00000000-0005-0000-0000-000005900000}"/>
    <cellStyle name="Normal 4 4 5 4" xfId="602" xr:uid="{00000000-0005-0000-0000-000006900000}"/>
    <cellStyle name="Normal 4 4 5 4 10" xfId="14042" xr:uid="{00000000-0005-0000-0000-000007900000}"/>
    <cellStyle name="Normal 4 4 5 4 2" xfId="1036" xr:uid="{00000000-0005-0000-0000-000008900000}"/>
    <cellStyle name="Normal 4 4 5 4 2 2" xfId="3072" xr:uid="{00000000-0005-0000-0000-000009900000}"/>
    <cellStyle name="Normal 4 4 5 4 2 2 2" xfId="7489" xr:uid="{00000000-0005-0000-0000-00000A900000}"/>
    <cellStyle name="Normal 4 4 5 4 2 2 2 2" xfId="13522" xr:uid="{00000000-0005-0000-0000-00000B900000}"/>
    <cellStyle name="Normal 4 4 5 4 2 2 2 2 2" xfId="44807" xr:uid="{00000000-0005-0000-0000-00000C900000}"/>
    <cellStyle name="Normal 4 4 5 4 2 2 2 2 3" xfId="31397" xr:uid="{00000000-0005-0000-0000-00000D900000}"/>
    <cellStyle name="Normal 4 4 5 4 2 2 2 3" xfId="38835" xr:uid="{00000000-0005-0000-0000-00000E900000}"/>
    <cellStyle name="Normal 4 4 5 4 2 2 2 4" xfId="25425" xr:uid="{00000000-0005-0000-0000-00000F900000}"/>
    <cellStyle name="Normal 4 4 5 4 2 2 3" xfId="10475" xr:uid="{00000000-0005-0000-0000-000010900000}"/>
    <cellStyle name="Normal 4 4 5 4 2 2 3 2" xfId="41821" xr:uid="{00000000-0005-0000-0000-000011900000}"/>
    <cellStyle name="Normal 4 4 5 4 2 2 3 3" xfId="28411" xr:uid="{00000000-0005-0000-0000-000012900000}"/>
    <cellStyle name="Normal 4 4 5 4 2 2 4" xfId="21009" xr:uid="{00000000-0005-0000-0000-000013900000}"/>
    <cellStyle name="Normal 4 4 5 4 2 2 5" xfId="35851" xr:uid="{00000000-0005-0000-0000-000014900000}"/>
    <cellStyle name="Normal 4 4 5 4 2 2 6" xfId="18023" xr:uid="{00000000-0005-0000-0000-000015900000}"/>
    <cellStyle name="Normal 4 4 5 4 2 3" xfId="5497" xr:uid="{00000000-0005-0000-0000-000016900000}"/>
    <cellStyle name="Normal 4 4 5 4 2 3 2" xfId="11531" xr:uid="{00000000-0005-0000-0000-000017900000}"/>
    <cellStyle name="Normal 4 4 5 4 2 3 2 2" xfId="42816" xr:uid="{00000000-0005-0000-0000-000018900000}"/>
    <cellStyle name="Normal 4 4 5 4 2 3 2 3" xfId="29406" xr:uid="{00000000-0005-0000-0000-000019900000}"/>
    <cellStyle name="Normal 4 4 5 4 2 3 3" xfId="23434" xr:uid="{00000000-0005-0000-0000-00001A900000}"/>
    <cellStyle name="Normal 4 4 5 4 2 3 4" xfId="33860" xr:uid="{00000000-0005-0000-0000-00001B900000}"/>
    <cellStyle name="Normal 4 4 5 4 2 3 5" xfId="16032" xr:uid="{00000000-0005-0000-0000-00001C900000}"/>
    <cellStyle name="Normal 4 4 5 4 2 4" xfId="4502" xr:uid="{00000000-0005-0000-0000-00001D900000}"/>
    <cellStyle name="Normal 4 4 5 4 2 4 2" xfId="37281" xr:uid="{00000000-0005-0000-0000-00001E900000}"/>
    <cellStyle name="Normal 4 4 5 4 2 4 3" xfId="22439" xr:uid="{00000000-0005-0000-0000-00001F900000}"/>
    <cellStyle name="Normal 4 4 5 4 2 5" xfId="8484" xr:uid="{00000000-0005-0000-0000-000020900000}"/>
    <cellStyle name="Normal 4 4 5 4 2 5 2" xfId="39830" xr:uid="{00000000-0005-0000-0000-000021900000}"/>
    <cellStyle name="Normal 4 4 5 4 2 5 3" xfId="26420" xr:uid="{00000000-0005-0000-0000-000022900000}"/>
    <cellStyle name="Normal 4 4 5 4 2 6" xfId="19018" xr:uid="{00000000-0005-0000-0000-000023900000}"/>
    <cellStyle name="Normal 4 4 5 4 2 7" xfId="32865" xr:uid="{00000000-0005-0000-0000-000024900000}"/>
    <cellStyle name="Normal 4 4 5 4 2 8" xfId="15037" xr:uid="{00000000-0005-0000-0000-000025900000}"/>
    <cellStyle name="Normal 4 4 5 4 3" xfId="1641" xr:uid="{00000000-0005-0000-0000-000026900000}"/>
    <cellStyle name="Normal 4 4 5 4 3 2" xfId="2638" xr:uid="{00000000-0005-0000-0000-000027900000}"/>
    <cellStyle name="Normal 4 4 5 4 3 2 2" xfId="7055" xr:uid="{00000000-0005-0000-0000-000028900000}"/>
    <cellStyle name="Normal 4 4 5 4 3 2 2 2" xfId="13088" xr:uid="{00000000-0005-0000-0000-000029900000}"/>
    <cellStyle name="Normal 4 4 5 4 3 2 2 2 2" xfId="44373" xr:uid="{00000000-0005-0000-0000-00002A900000}"/>
    <cellStyle name="Normal 4 4 5 4 3 2 2 2 3" xfId="30963" xr:uid="{00000000-0005-0000-0000-00002B900000}"/>
    <cellStyle name="Normal 4 4 5 4 3 2 2 3" xfId="38401" xr:uid="{00000000-0005-0000-0000-00002C900000}"/>
    <cellStyle name="Normal 4 4 5 4 3 2 2 4" xfId="24991" xr:uid="{00000000-0005-0000-0000-00002D900000}"/>
    <cellStyle name="Normal 4 4 5 4 3 2 3" xfId="10041" xr:uid="{00000000-0005-0000-0000-00002E900000}"/>
    <cellStyle name="Normal 4 4 5 4 3 2 3 2" xfId="41387" xr:uid="{00000000-0005-0000-0000-00002F900000}"/>
    <cellStyle name="Normal 4 4 5 4 3 2 3 3" xfId="27977" xr:uid="{00000000-0005-0000-0000-000030900000}"/>
    <cellStyle name="Normal 4 4 5 4 3 2 4" xfId="20575" xr:uid="{00000000-0005-0000-0000-000031900000}"/>
    <cellStyle name="Normal 4 4 5 4 3 2 5" xfId="35417" xr:uid="{00000000-0005-0000-0000-000032900000}"/>
    <cellStyle name="Normal 4 4 5 4 3 2 6" xfId="17589" xr:uid="{00000000-0005-0000-0000-000033900000}"/>
    <cellStyle name="Normal 4 4 5 4 3 3" xfId="6059" xr:uid="{00000000-0005-0000-0000-000034900000}"/>
    <cellStyle name="Normal 4 4 5 4 3 3 2" xfId="12092" xr:uid="{00000000-0005-0000-0000-000035900000}"/>
    <cellStyle name="Normal 4 4 5 4 3 3 2 2" xfId="43377" xr:uid="{00000000-0005-0000-0000-000036900000}"/>
    <cellStyle name="Normal 4 4 5 4 3 3 2 3" xfId="29967" xr:uid="{00000000-0005-0000-0000-000037900000}"/>
    <cellStyle name="Normal 4 4 5 4 3 3 3" xfId="23995" xr:uid="{00000000-0005-0000-0000-000038900000}"/>
    <cellStyle name="Normal 4 4 5 4 3 3 4" xfId="34421" xr:uid="{00000000-0005-0000-0000-000039900000}"/>
    <cellStyle name="Normal 4 4 5 4 3 3 5" xfId="16593" xr:uid="{00000000-0005-0000-0000-00003A900000}"/>
    <cellStyle name="Normal 4 4 5 4 3 4" xfId="4068" xr:uid="{00000000-0005-0000-0000-00003B900000}"/>
    <cellStyle name="Normal 4 4 5 4 3 4 2" xfId="36847" xr:uid="{00000000-0005-0000-0000-00003C900000}"/>
    <cellStyle name="Normal 4 4 5 4 3 4 3" xfId="22005" xr:uid="{00000000-0005-0000-0000-00003D900000}"/>
    <cellStyle name="Normal 4 4 5 4 3 5" xfId="9045" xr:uid="{00000000-0005-0000-0000-00003E900000}"/>
    <cellStyle name="Normal 4 4 5 4 3 5 2" xfId="40391" xr:uid="{00000000-0005-0000-0000-00003F900000}"/>
    <cellStyle name="Normal 4 4 5 4 3 5 3" xfId="26981" xr:uid="{00000000-0005-0000-0000-000040900000}"/>
    <cellStyle name="Normal 4 4 5 4 3 6" xfId="19579" xr:uid="{00000000-0005-0000-0000-000041900000}"/>
    <cellStyle name="Normal 4 4 5 4 3 7" xfId="32431" xr:uid="{00000000-0005-0000-0000-000042900000}"/>
    <cellStyle name="Normal 4 4 5 4 3 8" xfId="14603" xr:uid="{00000000-0005-0000-0000-000043900000}"/>
    <cellStyle name="Normal 4 4 5 4 4" xfId="2076" xr:uid="{00000000-0005-0000-0000-000044900000}"/>
    <cellStyle name="Normal 4 4 5 4 4 2" xfId="6494" xr:uid="{00000000-0005-0000-0000-000045900000}"/>
    <cellStyle name="Normal 4 4 5 4 4 2 2" xfId="12527" xr:uid="{00000000-0005-0000-0000-000046900000}"/>
    <cellStyle name="Normal 4 4 5 4 4 2 2 2" xfId="43812" xr:uid="{00000000-0005-0000-0000-000047900000}"/>
    <cellStyle name="Normal 4 4 5 4 4 2 2 3" xfId="30402" xr:uid="{00000000-0005-0000-0000-000048900000}"/>
    <cellStyle name="Normal 4 4 5 4 4 2 3" xfId="37840" xr:uid="{00000000-0005-0000-0000-000049900000}"/>
    <cellStyle name="Normal 4 4 5 4 4 2 4" xfId="24430" xr:uid="{00000000-0005-0000-0000-00004A900000}"/>
    <cellStyle name="Normal 4 4 5 4 4 3" xfId="9480" xr:uid="{00000000-0005-0000-0000-00004B900000}"/>
    <cellStyle name="Normal 4 4 5 4 4 3 2" xfId="40826" xr:uid="{00000000-0005-0000-0000-00004C900000}"/>
    <cellStyle name="Normal 4 4 5 4 4 3 3" xfId="27416" xr:uid="{00000000-0005-0000-0000-00004D900000}"/>
    <cellStyle name="Normal 4 4 5 4 4 4" xfId="20014" xr:uid="{00000000-0005-0000-0000-00004E900000}"/>
    <cellStyle name="Normal 4 4 5 4 4 5" xfId="34856" xr:uid="{00000000-0005-0000-0000-00004F900000}"/>
    <cellStyle name="Normal 4 4 5 4 4 6" xfId="17028" xr:uid="{00000000-0005-0000-0000-000050900000}"/>
    <cellStyle name="Normal 4 4 5 4 5" xfId="5063" xr:uid="{00000000-0005-0000-0000-000051900000}"/>
    <cellStyle name="Normal 4 4 5 4 5 2" xfId="11098" xr:uid="{00000000-0005-0000-0000-000052900000}"/>
    <cellStyle name="Normal 4 4 5 4 5 2 2" xfId="42383" xr:uid="{00000000-0005-0000-0000-000053900000}"/>
    <cellStyle name="Normal 4 4 5 4 5 2 3" xfId="28973" xr:uid="{00000000-0005-0000-0000-000054900000}"/>
    <cellStyle name="Normal 4 4 5 4 5 3" xfId="23000" xr:uid="{00000000-0005-0000-0000-000055900000}"/>
    <cellStyle name="Normal 4 4 5 4 5 4" xfId="33426" xr:uid="{00000000-0005-0000-0000-000056900000}"/>
    <cellStyle name="Normal 4 4 5 4 5 5" xfId="15598" xr:uid="{00000000-0005-0000-0000-000057900000}"/>
    <cellStyle name="Normal 4 4 5 4 6" xfId="3507" xr:uid="{00000000-0005-0000-0000-000058900000}"/>
    <cellStyle name="Normal 4 4 5 4 6 2" xfId="36286" xr:uid="{00000000-0005-0000-0000-000059900000}"/>
    <cellStyle name="Normal 4 4 5 4 6 3" xfId="21444" xr:uid="{00000000-0005-0000-0000-00005A900000}"/>
    <cellStyle name="Normal 4 4 5 4 7" xfId="8050" xr:uid="{00000000-0005-0000-0000-00005B900000}"/>
    <cellStyle name="Normal 4 4 5 4 7 2" xfId="39396" xr:uid="{00000000-0005-0000-0000-00005C900000}"/>
    <cellStyle name="Normal 4 4 5 4 7 3" xfId="25986" xr:uid="{00000000-0005-0000-0000-00005D900000}"/>
    <cellStyle name="Normal 4 4 5 4 8" xfId="18584" xr:uid="{00000000-0005-0000-0000-00005E900000}"/>
    <cellStyle name="Normal 4 4 5 4 9" xfId="31870" xr:uid="{00000000-0005-0000-0000-00005F900000}"/>
    <cellStyle name="Normal 4 4 5 5" xfId="254" xr:uid="{00000000-0005-0000-0000-000060900000}"/>
    <cellStyle name="Normal 4 4 5 5 2" xfId="1309" xr:uid="{00000000-0005-0000-0000-000061900000}"/>
    <cellStyle name="Normal 4 4 5 5 2 2" xfId="5727" xr:uid="{00000000-0005-0000-0000-000062900000}"/>
    <cellStyle name="Normal 4 4 5 5 2 2 2" xfId="11760" xr:uid="{00000000-0005-0000-0000-000063900000}"/>
    <cellStyle name="Normal 4 4 5 5 2 2 2 2" xfId="43045" xr:uid="{00000000-0005-0000-0000-000064900000}"/>
    <cellStyle name="Normal 4 4 5 5 2 2 2 3" xfId="29635" xr:uid="{00000000-0005-0000-0000-000065900000}"/>
    <cellStyle name="Normal 4 4 5 5 2 2 3" xfId="37384" xr:uid="{00000000-0005-0000-0000-000066900000}"/>
    <cellStyle name="Normal 4 4 5 5 2 2 4" xfId="23663" xr:uid="{00000000-0005-0000-0000-000067900000}"/>
    <cellStyle name="Normal 4 4 5 5 2 3" xfId="8713" xr:uid="{00000000-0005-0000-0000-000068900000}"/>
    <cellStyle name="Normal 4 4 5 5 2 3 2" xfId="40059" xr:uid="{00000000-0005-0000-0000-000069900000}"/>
    <cellStyle name="Normal 4 4 5 5 2 3 3" xfId="26649" xr:uid="{00000000-0005-0000-0000-00006A900000}"/>
    <cellStyle name="Normal 4 4 5 5 2 4" xfId="19247" xr:uid="{00000000-0005-0000-0000-00006B900000}"/>
    <cellStyle name="Normal 4 4 5 5 2 5" xfId="34089" xr:uid="{00000000-0005-0000-0000-00006C900000}"/>
    <cellStyle name="Normal 4 4 5 5 2 6" xfId="16261" xr:uid="{00000000-0005-0000-0000-00006D900000}"/>
    <cellStyle name="Normal 4 4 5 5 3" xfId="2306" xr:uid="{00000000-0005-0000-0000-00006E900000}"/>
    <cellStyle name="Normal 4 4 5 5 3 2" xfId="6723" xr:uid="{00000000-0005-0000-0000-00006F900000}"/>
    <cellStyle name="Normal 4 4 5 5 3 2 2" xfId="12756" xr:uid="{00000000-0005-0000-0000-000070900000}"/>
    <cellStyle name="Normal 4 4 5 5 3 2 2 2" xfId="44041" xr:uid="{00000000-0005-0000-0000-000071900000}"/>
    <cellStyle name="Normal 4 4 5 5 3 2 2 3" xfId="30631" xr:uid="{00000000-0005-0000-0000-000072900000}"/>
    <cellStyle name="Normal 4 4 5 5 3 2 3" xfId="38069" xr:uid="{00000000-0005-0000-0000-000073900000}"/>
    <cellStyle name="Normal 4 4 5 5 3 2 4" xfId="24659" xr:uid="{00000000-0005-0000-0000-000074900000}"/>
    <cellStyle name="Normal 4 4 5 5 3 3" xfId="9709" xr:uid="{00000000-0005-0000-0000-000075900000}"/>
    <cellStyle name="Normal 4 4 5 5 3 3 2" xfId="41055" xr:uid="{00000000-0005-0000-0000-000076900000}"/>
    <cellStyle name="Normal 4 4 5 5 3 3 3" xfId="27645" xr:uid="{00000000-0005-0000-0000-000077900000}"/>
    <cellStyle name="Normal 4 4 5 5 3 4" xfId="20243" xr:uid="{00000000-0005-0000-0000-000078900000}"/>
    <cellStyle name="Normal 4 4 5 5 3 5" xfId="35085" xr:uid="{00000000-0005-0000-0000-000079900000}"/>
    <cellStyle name="Normal 4 4 5 5 3 6" xfId="17257" xr:uid="{00000000-0005-0000-0000-00007A900000}"/>
    <cellStyle name="Normal 4 4 5 5 4" xfId="4731" xr:uid="{00000000-0005-0000-0000-00007B900000}"/>
    <cellStyle name="Normal 4 4 5 5 4 2" xfId="10765" xr:uid="{00000000-0005-0000-0000-00007C900000}"/>
    <cellStyle name="Normal 4 4 5 5 4 2 2" xfId="42052" xr:uid="{00000000-0005-0000-0000-00007D900000}"/>
    <cellStyle name="Normal 4 4 5 5 4 2 3" xfId="28642" xr:uid="{00000000-0005-0000-0000-00007E900000}"/>
    <cellStyle name="Normal 4 4 5 5 4 3" xfId="22668" xr:uid="{00000000-0005-0000-0000-00007F900000}"/>
    <cellStyle name="Normal 4 4 5 5 4 4" xfId="33094" xr:uid="{00000000-0005-0000-0000-000080900000}"/>
    <cellStyle name="Normal 4 4 5 5 4 5" xfId="15266" xr:uid="{00000000-0005-0000-0000-000081900000}"/>
    <cellStyle name="Normal 4 4 5 5 5" xfId="3736" xr:uid="{00000000-0005-0000-0000-000082900000}"/>
    <cellStyle name="Normal 4 4 5 5 5 2" xfId="36515" xr:uid="{00000000-0005-0000-0000-000083900000}"/>
    <cellStyle name="Normal 4 4 5 5 5 3" xfId="21673" xr:uid="{00000000-0005-0000-0000-000084900000}"/>
    <cellStyle name="Normal 4 4 5 5 6" xfId="7718" xr:uid="{00000000-0005-0000-0000-000085900000}"/>
    <cellStyle name="Normal 4 4 5 5 6 2" xfId="39064" xr:uid="{00000000-0005-0000-0000-000086900000}"/>
    <cellStyle name="Normal 4 4 5 5 6 3" xfId="25654" xr:uid="{00000000-0005-0000-0000-000087900000}"/>
    <cellStyle name="Normal 4 4 5 5 7" xfId="18252" xr:uid="{00000000-0005-0000-0000-000088900000}"/>
    <cellStyle name="Normal 4 4 5 5 8" xfId="32099" xr:uid="{00000000-0005-0000-0000-000089900000}"/>
    <cellStyle name="Normal 4 4 5 5 9" xfId="14271" xr:uid="{00000000-0005-0000-0000-00008A900000}"/>
    <cellStyle name="Normal 4 4 5 6" xfId="704" xr:uid="{00000000-0005-0000-0000-00008B900000}"/>
    <cellStyle name="Normal 4 4 5 6 2" xfId="2740" xr:uid="{00000000-0005-0000-0000-00008C900000}"/>
    <cellStyle name="Normal 4 4 5 6 2 2" xfId="7157" xr:uid="{00000000-0005-0000-0000-00008D900000}"/>
    <cellStyle name="Normal 4 4 5 6 2 2 2" xfId="13190" xr:uid="{00000000-0005-0000-0000-00008E900000}"/>
    <cellStyle name="Normal 4 4 5 6 2 2 2 2" xfId="44475" xr:uid="{00000000-0005-0000-0000-00008F900000}"/>
    <cellStyle name="Normal 4 4 5 6 2 2 2 3" xfId="31065" xr:uid="{00000000-0005-0000-0000-000090900000}"/>
    <cellStyle name="Normal 4 4 5 6 2 2 3" xfId="38503" xr:uid="{00000000-0005-0000-0000-000091900000}"/>
    <cellStyle name="Normal 4 4 5 6 2 2 4" xfId="25093" xr:uid="{00000000-0005-0000-0000-000092900000}"/>
    <cellStyle name="Normal 4 4 5 6 2 3" xfId="10143" xr:uid="{00000000-0005-0000-0000-000093900000}"/>
    <cellStyle name="Normal 4 4 5 6 2 3 2" xfId="41489" xr:uid="{00000000-0005-0000-0000-000094900000}"/>
    <cellStyle name="Normal 4 4 5 6 2 3 3" xfId="28079" xr:uid="{00000000-0005-0000-0000-000095900000}"/>
    <cellStyle name="Normal 4 4 5 6 2 4" xfId="20677" xr:uid="{00000000-0005-0000-0000-000096900000}"/>
    <cellStyle name="Normal 4 4 5 6 2 5" xfId="35519" xr:uid="{00000000-0005-0000-0000-000097900000}"/>
    <cellStyle name="Normal 4 4 5 6 2 6" xfId="17691" xr:uid="{00000000-0005-0000-0000-000098900000}"/>
    <cellStyle name="Normal 4 4 5 6 3" xfId="5165" xr:uid="{00000000-0005-0000-0000-000099900000}"/>
    <cellStyle name="Normal 4 4 5 6 3 2" xfId="11200" xr:uid="{00000000-0005-0000-0000-00009A900000}"/>
    <cellStyle name="Normal 4 4 5 6 3 2 2" xfId="42485" xr:uid="{00000000-0005-0000-0000-00009B900000}"/>
    <cellStyle name="Normal 4 4 5 6 3 2 3" xfId="29075" xr:uid="{00000000-0005-0000-0000-00009C900000}"/>
    <cellStyle name="Normal 4 4 5 6 3 3" xfId="23102" xr:uid="{00000000-0005-0000-0000-00009D900000}"/>
    <cellStyle name="Normal 4 4 5 6 3 4" xfId="33528" xr:uid="{00000000-0005-0000-0000-00009E900000}"/>
    <cellStyle name="Normal 4 4 5 6 3 5" xfId="15700" xr:uid="{00000000-0005-0000-0000-00009F900000}"/>
    <cellStyle name="Normal 4 4 5 6 4" xfId="4170" xr:uid="{00000000-0005-0000-0000-0000A0900000}"/>
    <cellStyle name="Normal 4 4 5 6 4 2" xfId="36949" xr:uid="{00000000-0005-0000-0000-0000A1900000}"/>
    <cellStyle name="Normal 4 4 5 6 4 3" xfId="22107" xr:uid="{00000000-0005-0000-0000-0000A2900000}"/>
    <cellStyle name="Normal 4 4 5 6 5" xfId="8152" xr:uid="{00000000-0005-0000-0000-0000A3900000}"/>
    <cellStyle name="Normal 4 4 5 6 5 2" xfId="39498" xr:uid="{00000000-0005-0000-0000-0000A4900000}"/>
    <cellStyle name="Normal 4 4 5 6 5 3" xfId="26088" xr:uid="{00000000-0005-0000-0000-0000A5900000}"/>
    <cellStyle name="Normal 4 4 5 6 6" xfId="18686" xr:uid="{00000000-0005-0000-0000-0000A6900000}"/>
    <cellStyle name="Normal 4 4 5 6 7" xfId="32533" xr:uid="{00000000-0005-0000-0000-0000A7900000}"/>
    <cellStyle name="Normal 4 4 5 6 8" xfId="14705" xr:uid="{00000000-0005-0000-0000-0000A8900000}"/>
    <cellStyle name="Normal 4 4 5 7" xfId="1207" xr:uid="{00000000-0005-0000-0000-0000A9900000}"/>
    <cellStyle name="Normal 4 4 5 7 2" xfId="2204" xr:uid="{00000000-0005-0000-0000-0000AA900000}"/>
    <cellStyle name="Normal 4 4 5 7 2 2" xfId="6621" xr:uid="{00000000-0005-0000-0000-0000AB900000}"/>
    <cellStyle name="Normal 4 4 5 7 2 2 2" xfId="12654" xr:uid="{00000000-0005-0000-0000-0000AC900000}"/>
    <cellStyle name="Normal 4 4 5 7 2 2 2 2" xfId="43939" xr:uid="{00000000-0005-0000-0000-0000AD900000}"/>
    <cellStyle name="Normal 4 4 5 7 2 2 2 3" xfId="30529" xr:uid="{00000000-0005-0000-0000-0000AE900000}"/>
    <cellStyle name="Normal 4 4 5 7 2 2 3" xfId="37967" xr:uid="{00000000-0005-0000-0000-0000AF900000}"/>
    <cellStyle name="Normal 4 4 5 7 2 2 4" xfId="24557" xr:uid="{00000000-0005-0000-0000-0000B0900000}"/>
    <cellStyle name="Normal 4 4 5 7 2 3" xfId="9607" xr:uid="{00000000-0005-0000-0000-0000B1900000}"/>
    <cellStyle name="Normal 4 4 5 7 2 3 2" xfId="40953" xr:uid="{00000000-0005-0000-0000-0000B2900000}"/>
    <cellStyle name="Normal 4 4 5 7 2 3 3" xfId="27543" xr:uid="{00000000-0005-0000-0000-0000B3900000}"/>
    <cellStyle name="Normal 4 4 5 7 2 4" xfId="20141" xr:uid="{00000000-0005-0000-0000-0000B4900000}"/>
    <cellStyle name="Normal 4 4 5 7 2 5" xfId="34983" xr:uid="{00000000-0005-0000-0000-0000B5900000}"/>
    <cellStyle name="Normal 4 4 5 7 2 6" xfId="17155" xr:uid="{00000000-0005-0000-0000-0000B6900000}"/>
    <cellStyle name="Normal 4 4 5 7 3" xfId="5625" xr:uid="{00000000-0005-0000-0000-0000B7900000}"/>
    <cellStyle name="Normal 4 4 5 7 3 2" xfId="11658" xr:uid="{00000000-0005-0000-0000-0000B8900000}"/>
    <cellStyle name="Normal 4 4 5 7 3 2 2" xfId="42943" xr:uid="{00000000-0005-0000-0000-0000B9900000}"/>
    <cellStyle name="Normal 4 4 5 7 3 2 3" xfId="29533" xr:uid="{00000000-0005-0000-0000-0000BA900000}"/>
    <cellStyle name="Normal 4 4 5 7 3 3" xfId="23561" xr:uid="{00000000-0005-0000-0000-0000BB900000}"/>
    <cellStyle name="Normal 4 4 5 7 3 4" xfId="33987" xr:uid="{00000000-0005-0000-0000-0000BC900000}"/>
    <cellStyle name="Normal 4 4 5 7 3 5" xfId="16159" xr:uid="{00000000-0005-0000-0000-0000BD900000}"/>
    <cellStyle name="Normal 4 4 5 7 4" xfId="3634" xr:uid="{00000000-0005-0000-0000-0000BE900000}"/>
    <cellStyle name="Normal 4 4 5 7 4 2" xfId="36413" xr:uid="{00000000-0005-0000-0000-0000BF900000}"/>
    <cellStyle name="Normal 4 4 5 7 4 3" xfId="21571" xr:uid="{00000000-0005-0000-0000-0000C0900000}"/>
    <cellStyle name="Normal 4 4 5 7 5" xfId="8611" xr:uid="{00000000-0005-0000-0000-0000C1900000}"/>
    <cellStyle name="Normal 4 4 5 7 5 2" xfId="39957" xr:uid="{00000000-0005-0000-0000-0000C2900000}"/>
    <cellStyle name="Normal 4 4 5 7 5 3" xfId="26547" xr:uid="{00000000-0005-0000-0000-0000C3900000}"/>
    <cellStyle name="Normal 4 4 5 7 6" xfId="19145" xr:uid="{00000000-0005-0000-0000-0000C4900000}"/>
    <cellStyle name="Normal 4 4 5 7 7" xfId="31997" xr:uid="{00000000-0005-0000-0000-0000C5900000}"/>
    <cellStyle name="Normal 4 4 5 7 8" xfId="14169" xr:uid="{00000000-0005-0000-0000-0000C6900000}"/>
    <cellStyle name="Normal 4 4 5 8" xfId="1744" xr:uid="{00000000-0005-0000-0000-0000C7900000}"/>
    <cellStyle name="Normal 4 4 5 8 2" xfId="6162" xr:uid="{00000000-0005-0000-0000-0000C8900000}"/>
    <cellStyle name="Normal 4 4 5 8 2 2" xfId="12195" xr:uid="{00000000-0005-0000-0000-0000C9900000}"/>
    <cellStyle name="Normal 4 4 5 8 2 2 2" xfId="43480" xr:uid="{00000000-0005-0000-0000-0000CA900000}"/>
    <cellStyle name="Normal 4 4 5 8 2 2 3" xfId="30070" xr:uid="{00000000-0005-0000-0000-0000CB900000}"/>
    <cellStyle name="Normal 4 4 5 8 2 3" xfId="37508" xr:uid="{00000000-0005-0000-0000-0000CC900000}"/>
    <cellStyle name="Normal 4 4 5 8 2 4" xfId="24098" xr:uid="{00000000-0005-0000-0000-0000CD900000}"/>
    <cellStyle name="Normal 4 4 5 8 3" xfId="9148" xr:uid="{00000000-0005-0000-0000-0000CE900000}"/>
    <cellStyle name="Normal 4 4 5 8 3 2" xfId="40494" xr:uid="{00000000-0005-0000-0000-0000CF900000}"/>
    <cellStyle name="Normal 4 4 5 8 3 3" xfId="27084" xr:uid="{00000000-0005-0000-0000-0000D0900000}"/>
    <cellStyle name="Normal 4 4 5 8 4" xfId="19682" xr:uid="{00000000-0005-0000-0000-0000D1900000}"/>
    <cellStyle name="Normal 4 4 5 8 5" xfId="34524" xr:uid="{00000000-0005-0000-0000-0000D2900000}"/>
    <cellStyle name="Normal 4 4 5 8 6" xfId="16696" xr:uid="{00000000-0005-0000-0000-0000D3900000}"/>
    <cellStyle name="Normal 4 4 5 9" xfId="4629" xr:uid="{00000000-0005-0000-0000-0000D4900000}"/>
    <cellStyle name="Normal 4 4 5 9 2" xfId="10663" xr:uid="{00000000-0005-0000-0000-0000D5900000}"/>
    <cellStyle name="Normal 4 4 5 9 2 2" xfId="41950" xr:uid="{00000000-0005-0000-0000-0000D6900000}"/>
    <cellStyle name="Normal 4 4 5 9 2 3" xfId="28540" xr:uid="{00000000-0005-0000-0000-0000D7900000}"/>
    <cellStyle name="Normal 4 4 5 9 3" xfId="22566" xr:uid="{00000000-0005-0000-0000-0000D8900000}"/>
    <cellStyle name="Normal 4 4 5 9 4" xfId="32992" xr:uid="{00000000-0005-0000-0000-0000D9900000}"/>
    <cellStyle name="Normal 4 4 5 9 5" xfId="15164" xr:uid="{00000000-0005-0000-0000-0000DA900000}"/>
    <cellStyle name="Normal 4 4 6" xfId="176" xr:uid="{00000000-0005-0000-0000-0000DB900000}"/>
    <cellStyle name="Normal 4 4 6 10" xfId="3199" xr:uid="{00000000-0005-0000-0000-0000DC900000}"/>
    <cellStyle name="Normal 4 4 6 10 2" xfId="35978" xr:uid="{00000000-0005-0000-0000-0000DD900000}"/>
    <cellStyle name="Normal 4 4 6 10 3" xfId="21136" xr:uid="{00000000-0005-0000-0000-0000DE900000}"/>
    <cellStyle name="Normal 4 4 6 11" xfId="7640" xr:uid="{00000000-0005-0000-0000-0000DF900000}"/>
    <cellStyle name="Normal 4 4 6 11 2" xfId="38986" xr:uid="{00000000-0005-0000-0000-0000E0900000}"/>
    <cellStyle name="Normal 4 4 6 11 3" xfId="25576" xr:uid="{00000000-0005-0000-0000-0000E1900000}"/>
    <cellStyle name="Normal 4 4 6 12" xfId="18174" xr:uid="{00000000-0005-0000-0000-0000E2900000}"/>
    <cellStyle name="Normal 4 4 6 13" xfId="31562" xr:uid="{00000000-0005-0000-0000-0000E3900000}"/>
    <cellStyle name="Normal 4 4 6 14" xfId="13734" xr:uid="{00000000-0005-0000-0000-0000E4900000}"/>
    <cellStyle name="Normal 4 4 6 2" xfId="398" xr:uid="{00000000-0005-0000-0000-0000E5900000}"/>
    <cellStyle name="Normal 4 4 6 2 10" xfId="13838" xr:uid="{00000000-0005-0000-0000-0000E6900000}"/>
    <cellStyle name="Normal 4 4 6 2 2" xfId="832" xr:uid="{00000000-0005-0000-0000-0000E7900000}"/>
    <cellStyle name="Normal 4 4 6 2 2 2" xfId="2868" xr:uid="{00000000-0005-0000-0000-0000E8900000}"/>
    <cellStyle name="Normal 4 4 6 2 2 2 2" xfId="7285" xr:uid="{00000000-0005-0000-0000-0000E9900000}"/>
    <cellStyle name="Normal 4 4 6 2 2 2 2 2" xfId="13318" xr:uid="{00000000-0005-0000-0000-0000EA900000}"/>
    <cellStyle name="Normal 4 4 6 2 2 2 2 2 2" xfId="44603" xr:uid="{00000000-0005-0000-0000-0000EB900000}"/>
    <cellStyle name="Normal 4 4 6 2 2 2 2 2 3" xfId="31193" xr:uid="{00000000-0005-0000-0000-0000EC900000}"/>
    <cellStyle name="Normal 4 4 6 2 2 2 2 3" xfId="38631" xr:uid="{00000000-0005-0000-0000-0000ED900000}"/>
    <cellStyle name="Normal 4 4 6 2 2 2 2 4" xfId="25221" xr:uid="{00000000-0005-0000-0000-0000EE900000}"/>
    <cellStyle name="Normal 4 4 6 2 2 2 3" xfId="10271" xr:uid="{00000000-0005-0000-0000-0000EF900000}"/>
    <cellStyle name="Normal 4 4 6 2 2 2 3 2" xfId="41617" xr:uid="{00000000-0005-0000-0000-0000F0900000}"/>
    <cellStyle name="Normal 4 4 6 2 2 2 3 3" xfId="28207" xr:uid="{00000000-0005-0000-0000-0000F1900000}"/>
    <cellStyle name="Normal 4 4 6 2 2 2 4" xfId="20805" xr:uid="{00000000-0005-0000-0000-0000F2900000}"/>
    <cellStyle name="Normal 4 4 6 2 2 2 5" xfId="35647" xr:uid="{00000000-0005-0000-0000-0000F3900000}"/>
    <cellStyle name="Normal 4 4 6 2 2 2 6" xfId="17819" xr:uid="{00000000-0005-0000-0000-0000F4900000}"/>
    <cellStyle name="Normal 4 4 6 2 2 3" xfId="5293" xr:uid="{00000000-0005-0000-0000-0000F5900000}"/>
    <cellStyle name="Normal 4 4 6 2 2 3 2" xfId="11327" xr:uid="{00000000-0005-0000-0000-0000F6900000}"/>
    <cellStyle name="Normal 4 4 6 2 2 3 2 2" xfId="42612" xr:uid="{00000000-0005-0000-0000-0000F7900000}"/>
    <cellStyle name="Normal 4 4 6 2 2 3 2 3" xfId="29202" xr:uid="{00000000-0005-0000-0000-0000F8900000}"/>
    <cellStyle name="Normal 4 4 6 2 2 3 3" xfId="23230" xr:uid="{00000000-0005-0000-0000-0000F9900000}"/>
    <cellStyle name="Normal 4 4 6 2 2 3 4" xfId="33656" xr:uid="{00000000-0005-0000-0000-0000FA900000}"/>
    <cellStyle name="Normal 4 4 6 2 2 3 5" xfId="15828" xr:uid="{00000000-0005-0000-0000-0000FB900000}"/>
    <cellStyle name="Normal 4 4 6 2 2 4" xfId="4298" xr:uid="{00000000-0005-0000-0000-0000FC900000}"/>
    <cellStyle name="Normal 4 4 6 2 2 4 2" xfId="37077" xr:uid="{00000000-0005-0000-0000-0000FD900000}"/>
    <cellStyle name="Normal 4 4 6 2 2 4 3" xfId="22235" xr:uid="{00000000-0005-0000-0000-0000FE900000}"/>
    <cellStyle name="Normal 4 4 6 2 2 5" xfId="8280" xr:uid="{00000000-0005-0000-0000-0000FF900000}"/>
    <cellStyle name="Normal 4 4 6 2 2 5 2" xfId="39626" xr:uid="{00000000-0005-0000-0000-000000910000}"/>
    <cellStyle name="Normal 4 4 6 2 2 5 3" xfId="26216" xr:uid="{00000000-0005-0000-0000-000001910000}"/>
    <cellStyle name="Normal 4 4 6 2 2 6" xfId="18814" xr:uid="{00000000-0005-0000-0000-000002910000}"/>
    <cellStyle name="Normal 4 4 6 2 2 7" xfId="32661" xr:uid="{00000000-0005-0000-0000-000003910000}"/>
    <cellStyle name="Normal 4 4 6 2 2 8" xfId="14833" xr:uid="{00000000-0005-0000-0000-000004910000}"/>
    <cellStyle name="Normal 4 4 6 2 3" xfId="1437" xr:uid="{00000000-0005-0000-0000-000005910000}"/>
    <cellStyle name="Normal 4 4 6 2 3 2" xfId="2434" xr:uid="{00000000-0005-0000-0000-000006910000}"/>
    <cellStyle name="Normal 4 4 6 2 3 2 2" xfId="6851" xr:uid="{00000000-0005-0000-0000-000007910000}"/>
    <cellStyle name="Normal 4 4 6 2 3 2 2 2" xfId="12884" xr:uid="{00000000-0005-0000-0000-000008910000}"/>
    <cellStyle name="Normal 4 4 6 2 3 2 2 2 2" xfId="44169" xr:uid="{00000000-0005-0000-0000-000009910000}"/>
    <cellStyle name="Normal 4 4 6 2 3 2 2 2 3" xfId="30759" xr:uid="{00000000-0005-0000-0000-00000A910000}"/>
    <cellStyle name="Normal 4 4 6 2 3 2 2 3" xfId="38197" xr:uid="{00000000-0005-0000-0000-00000B910000}"/>
    <cellStyle name="Normal 4 4 6 2 3 2 2 4" xfId="24787" xr:uid="{00000000-0005-0000-0000-00000C910000}"/>
    <cellStyle name="Normal 4 4 6 2 3 2 3" xfId="9837" xr:uid="{00000000-0005-0000-0000-00000D910000}"/>
    <cellStyle name="Normal 4 4 6 2 3 2 3 2" xfId="41183" xr:uid="{00000000-0005-0000-0000-00000E910000}"/>
    <cellStyle name="Normal 4 4 6 2 3 2 3 3" xfId="27773" xr:uid="{00000000-0005-0000-0000-00000F910000}"/>
    <cellStyle name="Normal 4 4 6 2 3 2 4" xfId="20371" xr:uid="{00000000-0005-0000-0000-000010910000}"/>
    <cellStyle name="Normal 4 4 6 2 3 2 5" xfId="35213" xr:uid="{00000000-0005-0000-0000-000011910000}"/>
    <cellStyle name="Normal 4 4 6 2 3 2 6" xfId="17385" xr:uid="{00000000-0005-0000-0000-000012910000}"/>
    <cellStyle name="Normal 4 4 6 2 3 3" xfId="5855" xr:uid="{00000000-0005-0000-0000-000013910000}"/>
    <cellStyle name="Normal 4 4 6 2 3 3 2" xfId="11888" xr:uid="{00000000-0005-0000-0000-000014910000}"/>
    <cellStyle name="Normal 4 4 6 2 3 3 2 2" xfId="43173" xr:uid="{00000000-0005-0000-0000-000015910000}"/>
    <cellStyle name="Normal 4 4 6 2 3 3 2 3" xfId="29763" xr:uid="{00000000-0005-0000-0000-000016910000}"/>
    <cellStyle name="Normal 4 4 6 2 3 3 3" xfId="23791" xr:uid="{00000000-0005-0000-0000-000017910000}"/>
    <cellStyle name="Normal 4 4 6 2 3 3 4" xfId="34217" xr:uid="{00000000-0005-0000-0000-000018910000}"/>
    <cellStyle name="Normal 4 4 6 2 3 3 5" xfId="16389" xr:uid="{00000000-0005-0000-0000-000019910000}"/>
    <cellStyle name="Normal 4 4 6 2 3 4" xfId="3864" xr:uid="{00000000-0005-0000-0000-00001A910000}"/>
    <cellStyle name="Normal 4 4 6 2 3 4 2" xfId="36643" xr:uid="{00000000-0005-0000-0000-00001B910000}"/>
    <cellStyle name="Normal 4 4 6 2 3 4 3" xfId="21801" xr:uid="{00000000-0005-0000-0000-00001C910000}"/>
    <cellStyle name="Normal 4 4 6 2 3 5" xfId="8841" xr:uid="{00000000-0005-0000-0000-00001D910000}"/>
    <cellStyle name="Normal 4 4 6 2 3 5 2" xfId="40187" xr:uid="{00000000-0005-0000-0000-00001E910000}"/>
    <cellStyle name="Normal 4 4 6 2 3 5 3" xfId="26777" xr:uid="{00000000-0005-0000-0000-00001F910000}"/>
    <cellStyle name="Normal 4 4 6 2 3 6" xfId="19375" xr:uid="{00000000-0005-0000-0000-000020910000}"/>
    <cellStyle name="Normal 4 4 6 2 3 7" xfId="32227" xr:uid="{00000000-0005-0000-0000-000021910000}"/>
    <cellStyle name="Normal 4 4 6 2 3 8" xfId="14399" xr:uid="{00000000-0005-0000-0000-000022910000}"/>
    <cellStyle name="Normal 4 4 6 2 4" xfId="1872" xr:uid="{00000000-0005-0000-0000-000023910000}"/>
    <cellStyle name="Normal 4 4 6 2 4 2" xfId="6290" xr:uid="{00000000-0005-0000-0000-000024910000}"/>
    <cellStyle name="Normal 4 4 6 2 4 2 2" xfId="12323" xr:uid="{00000000-0005-0000-0000-000025910000}"/>
    <cellStyle name="Normal 4 4 6 2 4 2 2 2" xfId="43608" xr:uid="{00000000-0005-0000-0000-000026910000}"/>
    <cellStyle name="Normal 4 4 6 2 4 2 2 3" xfId="30198" xr:uid="{00000000-0005-0000-0000-000027910000}"/>
    <cellStyle name="Normal 4 4 6 2 4 2 3" xfId="37636" xr:uid="{00000000-0005-0000-0000-000028910000}"/>
    <cellStyle name="Normal 4 4 6 2 4 2 4" xfId="24226" xr:uid="{00000000-0005-0000-0000-000029910000}"/>
    <cellStyle name="Normal 4 4 6 2 4 3" xfId="9276" xr:uid="{00000000-0005-0000-0000-00002A910000}"/>
    <cellStyle name="Normal 4 4 6 2 4 3 2" xfId="40622" xr:uid="{00000000-0005-0000-0000-00002B910000}"/>
    <cellStyle name="Normal 4 4 6 2 4 3 3" xfId="27212" xr:uid="{00000000-0005-0000-0000-00002C910000}"/>
    <cellStyle name="Normal 4 4 6 2 4 4" xfId="19810" xr:uid="{00000000-0005-0000-0000-00002D910000}"/>
    <cellStyle name="Normal 4 4 6 2 4 5" xfId="34652" xr:uid="{00000000-0005-0000-0000-00002E910000}"/>
    <cellStyle name="Normal 4 4 6 2 4 6" xfId="16824" xr:uid="{00000000-0005-0000-0000-00002F910000}"/>
    <cellStyle name="Normal 4 4 6 2 5" xfId="4859" xr:uid="{00000000-0005-0000-0000-000030910000}"/>
    <cellStyle name="Normal 4 4 6 2 5 2" xfId="10894" xr:uid="{00000000-0005-0000-0000-000031910000}"/>
    <cellStyle name="Normal 4 4 6 2 5 2 2" xfId="42179" xr:uid="{00000000-0005-0000-0000-000032910000}"/>
    <cellStyle name="Normal 4 4 6 2 5 2 3" xfId="28769" xr:uid="{00000000-0005-0000-0000-000033910000}"/>
    <cellStyle name="Normal 4 4 6 2 5 3" xfId="22796" xr:uid="{00000000-0005-0000-0000-000034910000}"/>
    <cellStyle name="Normal 4 4 6 2 5 4" xfId="33222" xr:uid="{00000000-0005-0000-0000-000035910000}"/>
    <cellStyle name="Normal 4 4 6 2 5 5" xfId="15394" xr:uid="{00000000-0005-0000-0000-000036910000}"/>
    <cellStyle name="Normal 4 4 6 2 6" xfId="3303" xr:uid="{00000000-0005-0000-0000-000037910000}"/>
    <cellStyle name="Normal 4 4 6 2 6 2" xfId="36082" xr:uid="{00000000-0005-0000-0000-000038910000}"/>
    <cellStyle name="Normal 4 4 6 2 6 3" xfId="21240" xr:uid="{00000000-0005-0000-0000-000039910000}"/>
    <cellStyle name="Normal 4 4 6 2 7" xfId="7846" xr:uid="{00000000-0005-0000-0000-00003A910000}"/>
    <cellStyle name="Normal 4 4 6 2 7 2" xfId="39192" xr:uid="{00000000-0005-0000-0000-00003B910000}"/>
    <cellStyle name="Normal 4 4 6 2 7 3" xfId="25782" xr:uid="{00000000-0005-0000-0000-00003C910000}"/>
    <cellStyle name="Normal 4 4 6 2 8" xfId="18380" xr:uid="{00000000-0005-0000-0000-00003D910000}"/>
    <cellStyle name="Normal 4 4 6 2 9" xfId="31666" xr:uid="{00000000-0005-0000-0000-00003E910000}"/>
    <cellStyle name="Normal 4 4 6 3" xfId="500" xr:uid="{00000000-0005-0000-0000-00003F910000}"/>
    <cellStyle name="Normal 4 4 6 3 10" xfId="13940" xr:uid="{00000000-0005-0000-0000-000040910000}"/>
    <cellStyle name="Normal 4 4 6 3 2" xfId="934" xr:uid="{00000000-0005-0000-0000-000041910000}"/>
    <cellStyle name="Normal 4 4 6 3 2 2" xfId="2970" xr:uid="{00000000-0005-0000-0000-000042910000}"/>
    <cellStyle name="Normal 4 4 6 3 2 2 2" xfId="7387" xr:uid="{00000000-0005-0000-0000-000043910000}"/>
    <cellStyle name="Normal 4 4 6 3 2 2 2 2" xfId="13420" xr:uid="{00000000-0005-0000-0000-000044910000}"/>
    <cellStyle name="Normal 4 4 6 3 2 2 2 2 2" xfId="44705" xr:uid="{00000000-0005-0000-0000-000045910000}"/>
    <cellStyle name="Normal 4 4 6 3 2 2 2 2 3" xfId="31295" xr:uid="{00000000-0005-0000-0000-000046910000}"/>
    <cellStyle name="Normal 4 4 6 3 2 2 2 3" xfId="38733" xr:uid="{00000000-0005-0000-0000-000047910000}"/>
    <cellStyle name="Normal 4 4 6 3 2 2 2 4" xfId="25323" xr:uid="{00000000-0005-0000-0000-000048910000}"/>
    <cellStyle name="Normal 4 4 6 3 2 2 3" xfId="10373" xr:uid="{00000000-0005-0000-0000-000049910000}"/>
    <cellStyle name="Normal 4 4 6 3 2 2 3 2" xfId="41719" xr:uid="{00000000-0005-0000-0000-00004A910000}"/>
    <cellStyle name="Normal 4 4 6 3 2 2 3 3" xfId="28309" xr:uid="{00000000-0005-0000-0000-00004B910000}"/>
    <cellStyle name="Normal 4 4 6 3 2 2 4" xfId="20907" xr:uid="{00000000-0005-0000-0000-00004C910000}"/>
    <cellStyle name="Normal 4 4 6 3 2 2 5" xfId="35749" xr:uid="{00000000-0005-0000-0000-00004D910000}"/>
    <cellStyle name="Normal 4 4 6 3 2 2 6" xfId="17921" xr:uid="{00000000-0005-0000-0000-00004E910000}"/>
    <cellStyle name="Normal 4 4 6 3 2 3" xfId="5395" xr:uid="{00000000-0005-0000-0000-00004F910000}"/>
    <cellStyle name="Normal 4 4 6 3 2 3 2" xfId="11429" xr:uid="{00000000-0005-0000-0000-000050910000}"/>
    <cellStyle name="Normal 4 4 6 3 2 3 2 2" xfId="42714" xr:uid="{00000000-0005-0000-0000-000051910000}"/>
    <cellStyle name="Normal 4 4 6 3 2 3 2 3" xfId="29304" xr:uid="{00000000-0005-0000-0000-000052910000}"/>
    <cellStyle name="Normal 4 4 6 3 2 3 3" xfId="23332" xr:uid="{00000000-0005-0000-0000-000053910000}"/>
    <cellStyle name="Normal 4 4 6 3 2 3 4" xfId="33758" xr:uid="{00000000-0005-0000-0000-000054910000}"/>
    <cellStyle name="Normal 4 4 6 3 2 3 5" xfId="15930" xr:uid="{00000000-0005-0000-0000-000055910000}"/>
    <cellStyle name="Normal 4 4 6 3 2 4" xfId="4400" xr:uid="{00000000-0005-0000-0000-000056910000}"/>
    <cellStyle name="Normal 4 4 6 3 2 4 2" xfId="37179" xr:uid="{00000000-0005-0000-0000-000057910000}"/>
    <cellStyle name="Normal 4 4 6 3 2 4 3" xfId="22337" xr:uid="{00000000-0005-0000-0000-000058910000}"/>
    <cellStyle name="Normal 4 4 6 3 2 5" xfId="8382" xr:uid="{00000000-0005-0000-0000-000059910000}"/>
    <cellStyle name="Normal 4 4 6 3 2 5 2" xfId="39728" xr:uid="{00000000-0005-0000-0000-00005A910000}"/>
    <cellStyle name="Normal 4 4 6 3 2 5 3" xfId="26318" xr:uid="{00000000-0005-0000-0000-00005B910000}"/>
    <cellStyle name="Normal 4 4 6 3 2 6" xfId="18916" xr:uid="{00000000-0005-0000-0000-00005C910000}"/>
    <cellStyle name="Normal 4 4 6 3 2 7" xfId="32763" xr:uid="{00000000-0005-0000-0000-00005D910000}"/>
    <cellStyle name="Normal 4 4 6 3 2 8" xfId="14935" xr:uid="{00000000-0005-0000-0000-00005E910000}"/>
    <cellStyle name="Normal 4 4 6 3 3" xfId="1539" xr:uid="{00000000-0005-0000-0000-00005F910000}"/>
    <cellStyle name="Normal 4 4 6 3 3 2" xfId="2536" xr:uid="{00000000-0005-0000-0000-000060910000}"/>
    <cellStyle name="Normal 4 4 6 3 3 2 2" xfId="6953" xr:uid="{00000000-0005-0000-0000-000061910000}"/>
    <cellStyle name="Normal 4 4 6 3 3 2 2 2" xfId="12986" xr:uid="{00000000-0005-0000-0000-000062910000}"/>
    <cellStyle name="Normal 4 4 6 3 3 2 2 2 2" xfId="44271" xr:uid="{00000000-0005-0000-0000-000063910000}"/>
    <cellStyle name="Normal 4 4 6 3 3 2 2 2 3" xfId="30861" xr:uid="{00000000-0005-0000-0000-000064910000}"/>
    <cellStyle name="Normal 4 4 6 3 3 2 2 3" xfId="38299" xr:uid="{00000000-0005-0000-0000-000065910000}"/>
    <cellStyle name="Normal 4 4 6 3 3 2 2 4" xfId="24889" xr:uid="{00000000-0005-0000-0000-000066910000}"/>
    <cellStyle name="Normal 4 4 6 3 3 2 3" xfId="9939" xr:uid="{00000000-0005-0000-0000-000067910000}"/>
    <cellStyle name="Normal 4 4 6 3 3 2 3 2" xfId="41285" xr:uid="{00000000-0005-0000-0000-000068910000}"/>
    <cellStyle name="Normal 4 4 6 3 3 2 3 3" xfId="27875" xr:uid="{00000000-0005-0000-0000-000069910000}"/>
    <cellStyle name="Normal 4 4 6 3 3 2 4" xfId="20473" xr:uid="{00000000-0005-0000-0000-00006A910000}"/>
    <cellStyle name="Normal 4 4 6 3 3 2 5" xfId="35315" xr:uid="{00000000-0005-0000-0000-00006B910000}"/>
    <cellStyle name="Normal 4 4 6 3 3 2 6" xfId="17487" xr:uid="{00000000-0005-0000-0000-00006C910000}"/>
    <cellStyle name="Normal 4 4 6 3 3 3" xfId="5957" xr:uid="{00000000-0005-0000-0000-00006D910000}"/>
    <cellStyle name="Normal 4 4 6 3 3 3 2" xfId="11990" xr:uid="{00000000-0005-0000-0000-00006E910000}"/>
    <cellStyle name="Normal 4 4 6 3 3 3 2 2" xfId="43275" xr:uid="{00000000-0005-0000-0000-00006F910000}"/>
    <cellStyle name="Normal 4 4 6 3 3 3 2 3" xfId="29865" xr:uid="{00000000-0005-0000-0000-000070910000}"/>
    <cellStyle name="Normal 4 4 6 3 3 3 3" xfId="23893" xr:uid="{00000000-0005-0000-0000-000071910000}"/>
    <cellStyle name="Normal 4 4 6 3 3 3 4" xfId="34319" xr:uid="{00000000-0005-0000-0000-000072910000}"/>
    <cellStyle name="Normal 4 4 6 3 3 3 5" xfId="16491" xr:uid="{00000000-0005-0000-0000-000073910000}"/>
    <cellStyle name="Normal 4 4 6 3 3 4" xfId="3966" xr:uid="{00000000-0005-0000-0000-000074910000}"/>
    <cellStyle name="Normal 4 4 6 3 3 4 2" xfId="36745" xr:uid="{00000000-0005-0000-0000-000075910000}"/>
    <cellStyle name="Normal 4 4 6 3 3 4 3" xfId="21903" xr:uid="{00000000-0005-0000-0000-000076910000}"/>
    <cellStyle name="Normal 4 4 6 3 3 5" xfId="8943" xr:uid="{00000000-0005-0000-0000-000077910000}"/>
    <cellStyle name="Normal 4 4 6 3 3 5 2" xfId="40289" xr:uid="{00000000-0005-0000-0000-000078910000}"/>
    <cellStyle name="Normal 4 4 6 3 3 5 3" xfId="26879" xr:uid="{00000000-0005-0000-0000-000079910000}"/>
    <cellStyle name="Normal 4 4 6 3 3 6" xfId="19477" xr:uid="{00000000-0005-0000-0000-00007A910000}"/>
    <cellStyle name="Normal 4 4 6 3 3 7" xfId="32329" xr:uid="{00000000-0005-0000-0000-00007B910000}"/>
    <cellStyle name="Normal 4 4 6 3 3 8" xfId="14501" xr:uid="{00000000-0005-0000-0000-00007C910000}"/>
    <cellStyle name="Normal 4 4 6 3 4" xfId="1974" xr:uid="{00000000-0005-0000-0000-00007D910000}"/>
    <cellStyle name="Normal 4 4 6 3 4 2" xfId="6392" xr:uid="{00000000-0005-0000-0000-00007E910000}"/>
    <cellStyle name="Normal 4 4 6 3 4 2 2" xfId="12425" xr:uid="{00000000-0005-0000-0000-00007F910000}"/>
    <cellStyle name="Normal 4 4 6 3 4 2 2 2" xfId="43710" xr:uid="{00000000-0005-0000-0000-000080910000}"/>
    <cellStyle name="Normal 4 4 6 3 4 2 2 3" xfId="30300" xr:uid="{00000000-0005-0000-0000-000081910000}"/>
    <cellStyle name="Normal 4 4 6 3 4 2 3" xfId="37738" xr:uid="{00000000-0005-0000-0000-000082910000}"/>
    <cellStyle name="Normal 4 4 6 3 4 2 4" xfId="24328" xr:uid="{00000000-0005-0000-0000-000083910000}"/>
    <cellStyle name="Normal 4 4 6 3 4 3" xfId="9378" xr:uid="{00000000-0005-0000-0000-000084910000}"/>
    <cellStyle name="Normal 4 4 6 3 4 3 2" xfId="40724" xr:uid="{00000000-0005-0000-0000-000085910000}"/>
    <cellStyle name="Normal 4 4 6 3 4 3 3" xfId="27314" xr:uid="{00000000-0005-0000-0000-000086910000}"/>
    <cellStyle name="Normal 4 4 6 3 4 4" xfId="19912" xr:uid="{00000000-0005-0000-0000-000087910000}"/>
    <cellStyle name="Normal 4 4 6 3 4 5" xfId="34754" xr:uid="{00000000-0005-0000-0000-000088910000}"/>
    <cellStyle name="Normal 4 4 6 3 4 6" xfId="16926" xr:uid="{00000000-0005-0000-0000-000089910000}"/>
    <cellStyle name="Normal 4 4 6 3 5" xfId="4961" xr:uid="{00000000-0005-0000-0000-00008A910000}"/>
    <cellStyle name="Normal 4 4 6 3 5 2" xfId="10996" xr:uid="{00000000-0005-0000-0000-00008B910000}"/>
    <cellStyle name="Normal 4 4 6 3 5 2 2" xfId="42281" xr:uid="{00000000-0005-0000-0000-00008C910000}"/>
    <cellStyle name="Normal 4 4 6 3 5 2 3" xfId="28871" xr:uid="{00000000-0005-0000-0000-00008D910000}"/>
    <cellStyle name="Normal 4 4 6 3 5 3" xfId="22898" xr:uid="{00000000-0005-0000-0000-00008E910000}"/>
    <cellStyle name="Normal 4 4 6 3 5 4" xfId="33324" xr:uid="{00000000-0005-0000-0000-00008F910000}"/>
    <cellStyle name="Normal 4 4 6 3 5 5" xfId="15496" xr:uid="{00000000-0005-0000-0000-000090910000}"/>
    <cellStyle name="Normal 4 4 6 3 6" xfId="3405" xr:uid="{00000000-0005-0000-0000-000091910000}"/>
    <cellStyle name="Normal 4 4 6 3 6 2" xfId="36184" xr:uid="{00000000-0005-0000-0000-000092910000}"/>
    <cellStyle name="Normal 4 4 6 3 6 3" xfId="21342" xr:uid="{00000000-0005-0000-0000-000093910000}"/>
    <cellStyle name="Normal 4 4 6 3 7" xfId="7948" xr:uid="{00000000-0005-0000-0000-000094910000}"/>
    <cellStyle name="Normal 4 4 6 3 7 2" xfId="39294" xr:uid="{00000000-0005-0000-0000-000095910000}"/>
    <cellStyle name="Normal 4 4 6 3 7 3" xfId="25884" xr:uid="{00000000-0005-0000-0000-000096910000}"/>
    <cellStyle name="Normal 4 4 6 3 8" xfId="18482" xr:uid="{00000000-0005-0000-0000-000097910000}"/>
    <cellStyle name="Normal 4 4 6 3 9" xfId="31768" xr:uid="{00000000-0005-0000-0000-000098910000}"/>
    <cellStyle name="Normal 4 4 6 4" xfId="626" xr:uid="{00000000-0005-0000-0000-000099910000}"/>
    <cellStyle name="Normal 4 4 6 4 10" xfId="14066" xr:uid="{00000000-0005-0000-0000-00009A910000}"/>
    <cellStyle name="Normal 4 4 6 4 2" xfId="1060" xr:uid="{00000000-0005-0000-0000-00009B910000}"/>
    <cellStyle name="Normal 4 4 6 4 2 2" xfId="3096" xr:uid="{00000000-0005-0000-0000-00009C910000}"/>
    <cellStyle name="Normal 4 4 6 4 2 2 2" xfId="7513" xr:uid="{00000000-0005-0000-0000-00009D910000}"/>
    <cellStyle name="Normal 4 4 6 4 2 2 2 2" xfId="13546" xr:uid="{00000000-0005-0000-0000-00009E910000}"/>
    <cellStyle name="Normal 4 4 6 4 2 2 2 2 2" xfId="44831" xr:uid="{00000000-0005-0000-0000-00009F910000}"/>
    <cellStyle name="Normal 4 4 6 4 2 2 2 2 3" xfId="31421" xr:uid="{00000000-0005-0000-0000-0000A0910000}"/>
    <cellStyle name="Normal 4 4 6 4 2 2 2 3" xfId="38859" xr:uid="{00000000-0005-0000-0000-0000A1910000}"/>
    <cellStyle name="Normal 4 4 6 4 2 2 2 4" xfId="25449" xr:uid="{00000000-0005-0000-0000-0000A2910000}"/>
    <cellStyle name="Normal 4 4 6 4 2 2 3" xfId="10499" xr:uid="{00000000-0005-0000-0000-0000A3910000}"/>
    <cellStyle name="Normal 4 4 6 4 2 2 3 2" xfId="41845" xr:uid="{00000000-0005-0000-0000-0000A4910000}"/>
    <cellStyle name="Normal 4 4 6 4 2 2 3 3" xfId="28435" xr:uid="{00000000-0005-0000-0000-0000A5910000}"/>
    <cellStyle name="Normal 4 4 6 4 2 2 4" xfId="21033" xr:uid="{00000000-0005-0000-0000-0000A6910000}"/>
    <cellStyle name="Normal 4 4 6 4 2 2 5" xfId="35875" xr:uid="{00000000-0005-0000-0000-0000A7910000}"/>
    <cellStyle name="Normal 4 4 6 4 2 2 6" xfId="18047" xr:uid="{00000000-0005-0000-0000-0000A8910000}"/>
    <cellStyle name="Normal 4 4 6 4 2 3" xfId="5521" xr:uid="{00000000-0005-0000-0000-0000A9910000}"/>
    <cellStyle name="Normal 4 4 6 4 2 3 2" xfId="11555" xr:uid="{00000000-0005-0000-0000-0000AA910000}"/>
    <cellStyle name="Normal 4 4 6 4 2 3 2 2" xfId="42840" xr:uid="{00000000-0005-0000-0000-0000AB910000}"/>
    <cellStyle name="Normal 4 4 6 4 2 3 2 3" xfId="29430" xr:uid="{00000000-0005-0000-0000-0000AC910000}"/>
    <cellStyle name="Normal 4 4 6 4 2 3 3" xfId="23458" xr:uid="{00000000-0005-0000-0000-0000AD910000}"/>
    <cellStyle name="Normal 4 4 6 4 2 3 4" xfId="33884" xr:uid="{00000000-0005-0000-0000-0000AE910000}"/>
    <cellStyle name="Normal 4 4 6 4 2 3 5" xfId="16056" xr:uid="{00000000-0005-0000-0000-0000AF910000}"/>
    <cellStyle name="Normal 4 4 6 4 2 4" xfId="4526" xr:uid="{00000000-0005-0000-0000-0000B0910000}"/>
    <cellStyle name="Normal 4 4 6 4 2 4 2" xfId="37305" xr:uid="{00000000-0005-0000-0000-0000B1910000}"/>
    <cellStyle name="Normal 4 4 6 4 2 4 3" xfId="22463" xr:uid="{00000000-0005-0000-0000-0000B2910000}"/>
    <cellStyle name="Normal 4 4 6 4 2 5" xfId="8508" xr:uid="{00000000-0005-0000-0000-0000B3910000}"/>
    <cellStyle name="Normal 4 4 6 4 2 5 2" xfId="39854" xr:uid="{00000000-0005-0000-0000-0000B4910000}"/>
    <cellStyle name="Normal 4 4 6 4 2 5 3" xfId="26444" xr:uid="{00000000-0005-0000-0000-0000B5910000}"/>
    <cellStyle name="Normal 4 4 6 4 2 6" xfId="19042" xr:uid="{00000000-0005-0000-0000-0000B6910000}"/>
    <cellStyle name="Normal 4 4 6 4 2 7" xfId="32889" xr:uid="{00000000-0005-0000-0000-0000B7910000}"/>
    <cellStyle name="Normal 4 4 6 4 2 8" xfId="15061" xr:uid="{00000000-0005-0000-0000-0000B8910000}"/>
    <cellStyle name="Normal 4 4 6 4 3" xfId="1665" xr:uid="{00000000-0005-0000-0000-0000B9910000}"/>
    <cellStyle name="Normal 4 4 6 4 3 2" xfId="2662" xr:uid="{00000000-0005-0000-0000-0000BA910000}"/>
    <cellStyle name="Normal 4 4 6 4 3 2 2" xfId="7079" xr:uid="{00000000-0005-0000-0000-0000BB910000}"/>
    <cellStyle name="Normal 4 4 6 4 3 2 2 2" xfId="13112" xr:uid="{00000000-0005-0000-0000-0000BC910000}"/>
    <cellStyle name="Normal 4 4 6 4 3 2 2 2 2" xfId="44397" xr:uid="{00000000-0005-0000-0000-0000BD910000}"/>
    <cellStyle name="Normal 4 4 6 4 3 2 2 2 3" xfId="30987" xr:uid="{00000000-0005-0000-0000-0000BE910000}"/>
    <cellStyle name="Normal 4 4 6 4 3 2 2 3" xfId="38425" xr:uid="{00000000-0005-0000-0000-0000BF910000}"/>
    <cellStyle name="Normal 4 4 6 4 3 2 2 4" xfId="25015" xr:uid="{00000000-0005-0000-0000-0000C0910000}"/>
    <cellStyle name="Normal 4 4 6 4 3 2 3" xfId="10065" xr:uid="{00000000-0005-0000-0000-0000C1910000}"/>
    <cellStyle name="Normal 4 4 6 4 3 2 3 2" xfId="41411" xr:uid="{00000000-0005-0000-0000-0000C2910000}"/>
    <cellStyle name="Normal 4 4 6 4 3 2 3 3" xfId="28001" xr:uid="{00000000-0005-0000-0000-0000C3910000}"/>
    <cellStyle name="Normal 4 4 6 4 3 2 4" xfId="20599" xr:uid="{00000000-0005-0000-0000-0000C4910000}"/>
    <cellStyle name="Normal 4 4 6 4 3 2 5" xfId="35441" xr:uid="{00000000-0005-0000-0000-0000C5910000}"/>
    <cellStyle name="Normal 4 4 6 4 3 2 6" xfId="17613" xr:uid="{00000000-0005-0000-0000-0000C6910000}"/>
    <cellStyle name="Normal 4 4 6 4 3 3" xfId="6083" xr:uid="{00000000-0005-0000-0000-0000C7910000}"/>
    <cellStyle name="Normal 4 4 6 4 3 3 2" xfId="12116" xr:uid="{00000000-0005-0000-0000-0000C8910000}"/>
    <cellStyle name="Normal 4 4 6 4 3 3 2 2" xfId="43401" xr:uid="{00000000-0005-0000-0000-0000C9910000}"/>
    <cellStyle name="Normal 4 4 6 4 3 3 2 3" xfId="29991" xr:uid="{00000000-0005-0000-0000-0000CA910000}"/>
    <cellStyle name="Normal 4 4 6 4 3 3 3" xfId="24019" xr:uid="{00000000-0005-0000-0000-0000CB910000}"/>
    <cellStyle name="Normal 4 4 6 4 3 3 4" xfId="34445" xr:uid="{00000000-0005-0000-0000-0000CC910000}"/>
    <cellStyle name="Normal 4 4 6 4 3 3 5" xfId="16617" xr:uid="{00000000-0005-0000-0000-0000CD910000}"/>
    <cellStyle name="Normal 4 4 6 4 3 4" xfId="4092" xr:uid="{00000000-0005-0000-0000-0000CE910000}"/>
    <cellStyle name="Normal 4 4 6 4 3 4 2" xfId="36871" xr:uid="{00000000-0005-0000-0000-0000CF910000}"/>
    <cellStyle name="Normal 4 4 6 4 3 4 3" xfId="22029" xr:uid="{00000000-0005-0000-0000-0000D0910000}"/>
    <cellStyle name="Normal 4 4 6 4 3 5" xfId="9069" xr:uid="{00000000-0005-0000-0000-0000D1910000}"/>
    <cellStyle name="Normal 4 4 6 4 3 5 2" xfId="40415" xr:uid="{00000000-0005-0000-0000-0000D2910000}"/>
    <cellStyle name="Normal 4 4 6 4 3 5 3" xfId="27005" xr:uid="{00000000-0005-0000-0000-0000D3910000}"/>
    <cellStyle name="Normal 4 4 6 4 3 6" xfId="19603" xr:uid="{00000000-0005-0000-0000-0000D4910000}"/>
    <cellStyle name="Normal 4 4 6 4 3 7" xfId="32455" xr:uid="{00000000-0005-0000-0000-0000D5910000}"/>
    <cellStyle name="Normal 4 4 6 4 3 8" xfId="14627" xr:uid="{00000000-0005-0000-0000-0000D6910000}"/>
    <cellStyle name="Normal 4 4 6 4 4" xfId="2100" xr:uid="{00000000-0005-0000-0000-0000D7910000}"/>
    <cellStyle name="Normal 4 4 6 4 4 2" xfId="6518" xr:uid="{00000000-0005-0000-0000-0000D8910000}"/>
    <cellStyle name="Normal 4 4 6 4 4 2 2" xfId="12551" xr:uid="{00000000-0005-0000-0000-0000D9910000}"/>
    <cellStyle name="Normal 4 4 6 4 4 2 2 2" xfId="43836" xr:uid="{00000000-0005-0000-0000-0000DA910000}"/>
    <cellStyle name="Normal 4 4 6 4 4 2 2 3" xfId="30426" xr:uid="{00000000-0005-0000-0000-0000DB910000}"/>
    <cellStyle name="Normal 4 4 6 4 4 2 3" xfId="37864" xr:uid="{00000000-0005-0000-0000-0000DC910000}"/>
    <cellStyle name="Normal 4 4 6 4 4 2 4" xfId="24454" xr:uid="{00000000-0005-0000-0000-0000DD910000}"/>
    <cellStyle name="Normal 4 4 6 4 4 3" xfId="9504" xr:uid="{00000000-0005-0000-0000-0000DE910000}"/>
    <cellStyle name="Normal 4 4 6 4 4 3 2" xfId="40850" xr:uid="{00000000-0005-0000-0000-0000DF910000}"/>
    <cellStyle name="Normal 4 4 6 4 4 3 3" xfId="27440" xr:uid="{00000000-0005-0000-0000-0000E0910000}"/>
    <cellStyle name="Normal 4 4 6 4 4 4" xfId="20038" xr:uid="{00000000-0005-0000-0000-0000E1910000}"/>
    <cellStyle name="Normal 4 4 6 4 4 5" xfId="34880" xr:uid="{00000000-0005-0000-0000-0000E2910000}"/>
    <cellStyle name="Normal 4 4 6 4 4 6" xfId="17052" xr:uid="{00000000-0005-0000-0000-0000E3910000}"/>
    <cellStyle name="Normal 4 4 6 4 5" xfId="5087" xr:uid="{00000000-0005-0000-0000-0000E4910000}"/>
    <cellStyle name="Normal 4 4 6 4 5 2" xfId="11122" xr:uid="{00000000-0005-0000-0000-0000E5910000}"/>
    <cellStyle name="Normal 4 4 6 4 5 2 2" xfId="42407" xr:uid="{00000000-0005-0000-0000-0000E6910000}"/>
    <cellStyle name="Normal 4 4 6 4 5 2 3" xfId="28997" xr:uid="{00000000-0005-0000-0000-0000E7910000}"/>
    <cellStyle name="Normal 4 4 6 4 5 3" xfId="23024" xr:uid="{00000000-0005-0000-0000-0000E8910000}"/>
    <cellStyle name="Normal 4 4 6 4 5 4" xfId="33450" xr:uid="{00000000-0005-0000-0000-0000E9910000}"/>
    <cellStyle name="Normal 4 4 6 4 5 5" xfId="15622" xr:uid="{00000000-0005-0000-0000-0000EA910000}"/>
    <cellStyle name="Normal 4 4 6 4 6" xfId="3531" xr:uid="{00000000-0005-0000-0000-0000EB910000}"/>
    <cellStyle name="Normal 4 4 6 4 6 2" xfId="36310" xr:uid="{00000000-0005-0000-0000-0000EC910000}"/>
    <cellStyle name="Normal 4 4 6 4 6 3" xfId="21468" xr:uid="{00000000-0005-0000-0000-0000ED910000}"/>
    <cellStyle name="Normal 4 4 6 4 7" xfId="8074" xr:uid="{00000000-0005-0000-0000-0000EE910000}"/>
    <cellStyle name="Normal 4 4 6 4 7 2" xfId="39420" xr:uid="{00000000-0005-0000-0000-0000EF910000}"/>
    <cellStyle name="Normal 4 4 6 4 7 3" xfId="26010" xr:uid="{00000000-0005-0000-0000-0000F0910000}"/>
    <cellStyle name="Normal 4 4 6 4 8" xfId="18608" xr:uid="{00000000-0005-0000-0000-0000F1910000}"/>
    <cellStyle name="Normal 4 4 6 4 9" xfId="31894" xr:uid="{00000000-0005-0000-0000-0000F2910000}"/>
    <cellStyle name="Normal 4 4 6 5" xfId="278" xr:uid="{00000000-0005-0000-0000-0000F3910000}"/>
    <cellStyle name="Normal 4 4 6 5 2" xfId="1333" xr:uid="{00000000-0005-0000-0000-0000F4910000}"/>
    <cellStyle name="Normal 4 4 6 5 2 2" xfId="5751" xr:uid="{00000000-0005-0000-0000-0000F5910000}"/>
    <cellStyle name="Normal 4 4 6 5 2 2 2" xfId="11784" xr:uid="{00000000-0005-0000-0000-0000F6910000}"/>
    <cellStyle name="Normal 4 4 6 5 2 2 2 2" xfId="43069" xr:uid="{00000000-0005-0000-0000-0000F7910000}"/>
    <cellStyle name="Normal 4 4 6 5 2 2 2 3" xfId="29659" xr:uid="{00000000-0005-0000-0000-0000F8910000}"/>
    <cellStyle name="Normal 4 4 6 5 2 2 3" xfId="37408" xr:uid="{00000000-0005-0000-0000-0000F9910000}"/>
    <cellStyle name="Normal 4 4 6 5 2 2 4" xfId="23687" xr:uid="{00000000-0005-0000-0000-0000FA910000}"/>
    <cellStyle name="Normal 4 4 6 5 2 3" xfId="8737" xr:uid="{00000000-0005-0000-0000-0000FB910000}"/>
    <cellStyle name="Normal 4 4 6 5 2 3 2" xfId="40083" xr:uid="{00000000-0005-0000-0000-0000FC910000}"/>
    <cellStyle name="Normal 4 4 6 5 2 3 3" xfId="26673" xr:uid="{00000000-0005-0000-0000-0000FD910000}"/>
    <cellStyle name="Normal 4 4 6 5 2 4" xfId="19271" xr:uid="{00000000-0005-0000-0000-0000FE910000}"/>
    <cellStyle name="Normal 4 4 6 5 2 5" xfId="34113" xr:uid="{00000000-0005-0000-0000-0000FF910000}"/>
    <cellStyle name="Normal 4 4 6 5 2 6" xfId="16285" xr:uid="{00000000-0005-0000-0000-000000920000}"/>
    <cellStyle name="Normal 4 4 6 5 3" xfId="2330" xr:uid="{00000000-0005-0000-0000-000001920000}"/>
    <cellStyle name="Normal 4 4 6 5 3 2" xfId="6747" xr:uid="{00000000-0005-0000-0000-000002920000}"/>
    <cellStyle name="Normal 4 4 6 5 3 2 2" xfId="12780" xr:uid="{00000000-0005-0000-0000-000003920000}"/>
    <cellStyle name="Normal 4 4 6 5 3 2 2 2" xfId="44065" xr:uid="{00000000-0005-0000-0000-000004920000}"/>
    <cellStyle name="Normal 4 4 6 5 3 2 2 3" xfId="30655" xr:uid="{00000000-0005-0000-0000-000005920000}"/>
    <cellStyle name="Normal 4 4 6 5 3 2 3" xfId="38093" xr:uid="{00000000-0005-0000-0000-000006920000}"/>
    <cellStyle name="Normal 4 4 6 5 3 2 4" xfId="24683" xr:uid="{00000000-0005-0000-0000-000007920000}"/>
    <cellStyle name="Normal 4 4 6 5 3 3" xfId="9733" xr:uid="{00000000-0005-0000-0000-000008920000}"/>
    <cellStyle name="Normal 4 4 6 5 3 3 2" xfId="41079" xr:uid="{00000000-0005-0000-0000-000009920000}"/>
    <cellStyle name="Normal 4 4 6 5 3 3 3" xfId="27669" xr:uid="{00000000-0005-0000-0000-00000A920000}"/>
    <cellStyle name="Normal 4 4 6 5 3 4" xfId="20267" xr:uid="{00000000-0005-0000-0000-00000B920000}"/>
    <cellStyle name="Normal 4 4 6 5 3 5" xfId="35109" xr:uid="{00000000-0005-0000-0000-00000C920000}"/>
    <cellStyle name="Normal 4 4 6 5 3 6" xfId="17281" xr:uid="{00000000-0005-0000-0000-00000D920000}"/>
    <cellStyle name="Normal 4 4 6 5 4" xfId="4755" xr:uid="{00000000-0005-0000-0000-00000E920000}"/>
    <cellStyle name="Normal 4 4 6 5 4 2" xfId="10789" xr:uid="{00000000-0005-0000-0000-00000F920000}"/>
    <cellStyle name="Normal 4 4 6 5 4 2 2" xfId="42076" xr:uid="{00000000-0005-0000-0000-000010920000}"/>
    <cellStyle name="Normal 4 4 6 5 4 2 3" xfId="28666" xr:uid="{00000000-0005-0000-0000-000011920000}"/>
    <cellStyle name="Normal 4 4 6 5 4 3" xfId="22692" xr:uid="{00000000-0005-0000-0000-000012920000}"/>
    <cellStyle name="Normal 4 4 6 5 4 4" xfId="33118" xr:uid="{00000000-0005-0000-0000-000013920000}"/>
    <cellStyle name="Normal 4 4 6 5 4 5" xfId="15290" xr:uid="{00000000-0005-0000-0000-000014920000}"/>
    <cellStyle name="Normal 4 4 6 5 5" xfId="3760" xr:uid="{00000000-0005-0000-0000-000015920000}"/>
    <cellStyle name="Normal 4 4 6 5 5 2" xfId="36539" xr:uid="{00000000-0005-0000-0000-000016920000}"/>
    <cellStyle name="Normal 4 4 6 5 5 3" xfId="21697" xr:uid="{00000000-0005-0000-0000-000017920000}"/>
    <cellStyle name="Normal 4 4 6 5 6" xfId="7742" xr:uid="{00000000-0005-0000-0000-000018920000}"/>
    <cellStyle name="Normal 4 4 6 5 6 2" xfId="39088" xr:uid="{00000000-0005-0000-0000-000019920000}"/>
    <cellStyle name="Normal 4 4 6 5 6 3" xfId="25678" xr:uid="{00000000-0005-0000-0000-00001A920000}"/>
    <cellStyle name="Normal 4 4 6 5 7" xfId="18276" xr:uid="{00000000-0005-0000-0000-00001B920000}"/>
    <cellStyle name="Normal 4 4 6 5 8" xfId="32123" xr:uid="{00000000-0005-0000-0000-00001C920000}"/>
    <cellStyle name="Normal 4 4 6 5 9" xfId="14295" xr:uid="{00000000-0005-0000-0000-00001D920000}"/>
    <cellStyle name="Normal 4 4 6 6" xfId="728" xr:uid="{00000000-0005-0000-0000-00001E920000}"/>
    <cellStyle name="Normal 4 4 6 6 2" xfId="2764" xr:uid="{00000000-0005-0000-0000-00001F920000}"/>
    <cellStyle name="Normal 4 4 6 6 2 2" xfId="7181" xr:uid="{00000000-0005-0000-0000-000020920000}"/>
    <cellStyle name="Normal 4 4 6 6 2 2 2" xfId="13214" xr:uid="{00000000-0005-0000-0000-000021920000}"/>
    <cellStyle name="Normal 4 4 6 6 2 2 2 2" xfId="44499" xr:uid="{00000000-0005-0000-0000-000022920000}"/>
    <cellStyle name="Normal 4 4 6 6 2 2 2 3" xfId="31089" xr:uid="{00000000-0005-0000-0000-000023920000}"/>
    <cellStyle name="Normal 4 4 6 6 2 2 3" xfId="38527" xr:uid="{00000000-0005-0000-0000-000024920000}"/>
    <cellStyle name="Normal 4 4 6 6 2 2 4" xfId="25117" xr:uid="{00000000-0005-0000-0000-000025920000}"/>
    <cellStyle name="Normal 4 4 6 6 2 3" xfId="10167" xr:uid="{00000000-0005-0000-0000-000026920000}"/>
    <cellStyle name="Normal 4 4 6 6 2 3 2" xfId="41513" xr:uid="{00000000-0005-0000-0000-000027920000}"/>
    <cellStyle name="Normal 4 4 6 6 2 3 3" xfId="28103" xr:uid="{00000000-0005-0000-0000-000028920000}"/>
    <cellStyle name="Normal 4 4 6 6 2 4" xfId="20701" xr:uid="{00000000-0005-0000-0000-000029920000}"/>
    <cellStyle name="Normal 4 4 6 6 2 5" xfId="35543" xr:uid="{00000000-0005-0000-0000-00002A920000}"/>
    <cellStyle name="Normal 4 4 6 6 2 6" xfId="17715" xr:uid="{00000000-0005-0000-0000-00002B920000}"/>
    <cellStyle name="Normal 4 4 6 6 3" xfId="5189" xr:uid="{00000000-0005-0000-0000-00002C920000}"/>
    <cellStyle name="Normal 4 4 6 6 3 2" xfId="11224" xr:uid="{00000000-0005-0000-0000-00002D920000}"/>
    <cellStyle name="Normal 4 4 6 6 3 2 2" xfId="42509" xr:uid="{00000000-0005-0000-0000-00002E920000}"/>
    <cellStyle name="Normal 4 4 6 6 3 2 3" xfId="29099" xr:uid="{00000000-0005-0000-0000-00002F920000}"/>
    <cellStyle name="Normal 4 4 6 6 3 3" xfId="23126" xr:uid="{00000000-0005-0000-0000-000030920000}"/>
    <cellStyle name="Normal 4 4 6 6 3 4" xfId="33552" xr:uid="{00000000-0005-0000-0000-000031920000}"/>
    <cellStyle name="Normal 4 4 6 6 3 5" xfId="15724" xr:uid="{00000000-0005-0000-0000-000032920000}"/>
    <cellStyle name="Normal 4 4 6 6 4" xfId="4194" xr:uid="{00000000-0005-0000-0000-000033920000}"/>
    <cellStyle name="Normal 4 4 6 6 4 2" xfId="36973" xr:uid="{00000000-0005-0000-0000-000034920000}"/>
    <cellStyle name="Normal 4 4 6 6 4 3" xfId="22131" xr:uid="{00000000-0005-0000-0000-000035920000}"/>
    <cellStyle name="Normal 4 4 6 6 5" xfId="8176" xr:uid="{00000000-0005-0000-0000-000036920000}"/>
    <cellStyle name="Normal 4 4 6 6 5 2" xfId="39522" xr:uid="{00000000-0005-0000-0000-000037920000}"/>
    <cellStyle name="Normal 4 4 6 6 5 3" xfId="26112" xr:uid="{00000000-0005-0000-0000-000038920000}"/>
    <cellStyle name="Normal 4 4 6 6 6" xfId="18710" xr:uid="{00000000-0005-0000-0000-000039920000}"/>
    <cellStyle name="Normal 4 4 6 6 7" xfId="32557" xr:uid="{00000000-0005-0000-0000-00003A920000}"/>
    <cellStyle name="Normal 4 4 6 6 8" xfId="14729" xr:uid="{00000000-0005-0000-0000-00003B920000}"/>
    <cellStyle name="Normal 4 4 6 7" xfId="1231" xr:uid="{00000000-0005-0000-0000-00003C920000}"/>
    <cellStyle name="Normal 4 4 6 7 2" xfId="2228" xr:uid="{00000000-0005-0000-0000-00003D920000}"/>
    <cellStyle name="Normal 4 4 6 7 2 2" xfId="6645" xr:uid="{00000000-0005-0000-0000-00003E920000}"/>
    <cellStyle name="Normal 4 4 6 7 2 2 2" xfId="12678" xr:uid="{00000000-0005-0000-0000-00003F920000}"/>
    <cellStyle name="Normal 4 4 6 7 2 2 2 2" xfId="43963" xr:uid="{00000000-0005-0000-0000-000040920000}"/>
    <cellStyle name="Normal 4 4 6 7 2 2 2 3" xfId="30553" xr:uid="{00000000-0005-0000-0000-000041920000}"/>
    <cellStyle name="Normal 4 4 6 7 2 2 3" xfId="37991" xr:uid="{00000000-0005-0000-0000-000042920000}"/>
    <cellStyle name="Normal 4 4 6 7 2 2 4" xfId="24581" xr:uid="{00000000-0005-0000-0000-000043920000}"/>
    <cellStyle name="Normal 4 4 6 7 2 3" xfId="9631" xr:uid="{00000000-0005-0000-0000-000044920000}"/>
    <cellStyle name="Normal 4 4 6 7 2 3 2" xfId="40977" xr:uid="{00000000-0005-0000-0000-000045920000}"/>
    <cellStyle name="Normal 4 4 6 7 2 3 3" xfId="27567" xr:uid="{00000000-0005-0000-0000-000046920000}"/>
    <cellStyle name="Normal 4 4 6 7 2 4" xfId="20165" xr:uid="{00000000-0005-0000-0000-000047920000}"/>
    <cellStyle name="Normal 4 4 6 7 2 5" xfId="35007" xr:uid="{00000000-0005-0000-0000-000048920000}"/>
    <cellStyle name="Normal 4 4 6 7 2 6" xfId="17179" xr:uid="{00000000-0005-0000-0000-000049920000}"/>
    <cellStyle name="Normal 4 4 6 7 3" xfId="5649" xr:uid="{00000000-0005-0000-0000-00004A920000}"/>
    <cellStyle name="Normal 4 4 6 7 3 2" xfId="11682" xr:uid="{00000000-0005-0000-0000-00004B920000}"/>
    <cellStyle name="Normal 4 4 6 7 3 2 2" xfId="42967" xr:uid="{00000000-0005-0000-0000-00004C920000}"/>
    <cellStyle name="Normal 4 4 6 7 3 2 3" xfId="29557" xr:uid="{00000000-0005-0000-0000-00004D920000}"/>
    <cellStyle name="Normal 4 4 6 7 3 3" xfId="23585" xr:uid="{00000000-0005-0000-0000-00004E920000}"/>
    <cellStyle name="Normal 4 4 6 7 3 4" xfId="34011" xr:uid="{00000000-0005-0000-0000-00004F920000}"/>
    <cellStyle name="Normal 4 4 6 7 3 5" xfId="16183" xr:uid="{00000000-0005-0000-0000-000050920000}"/>
    <cellStyle name="Normal 4 4 6 7 4" xfId="3658" xr:uid="{00000000-0005-0000-0000-000051920000}"/>
    <cellStyle name="Normal 4 4 6 7 4 2" xfId="36437" xr:uid="{00000000-0005-0000-0000-000052920000}"/>
    <cellStyle name="Normal 4 4 6 7 4 3" xfId="21595" xr:uid="{00000000-0005-0000-0000-000053920000}"/>
    <cellStyle name="Normal 4 4 6 7 5" xfId="8635" xr:uid="{00000000-0005-0000-0000-000054920000}"/>
    <cellStyle name="Normal 4 4 6 7 5 2" xfId="39981" xr:uid="{00000000-0005-0000-0000-000055920000}"/>
    <cellStyle name="Normal 4 4 6 7 5 3" xfId="26571" xr:uid="{00000000-0005-0000-0000-000056920000}"/>
    <cellStyle name="Normal 4 4 6 7 6" xfId="19169" xr:uid="{00000000-0005-0000-0000-000057920000}"/>
    <cellStyle name="Normal 4 4 6 7 7" xfId="32021" xr:uid="{00000000-0005-0000-0000-000058920000}"/>
    <cellStyle name="Normal 4 4 6 7 8" xfId="14193" xr:uid="{00000000-0005-0000-0000-000059920000}"/>
    <cellStyle name="Normal 4 4 6 8" xfId="1768" xr:uid="{00000000-0005-0000-0000-00005A920000}"/>
    <cellStyle name="Normal 4 4 6 8 2" xfId="6186" xr:uid="{00000000-0005-0000-0000-00005B920000}"/>
    <cellStyle name="Normal 4 4 6 8 2 2" xfId="12219" xr:uid="{00000000-0005-0000-0000-00005C920000}"/>
    <cellStyle name="Normal 4 4 6 8 2 2 2" xfId="43504" xr:uid="{00000000-0005-0000-0000-00005D920000}"/>
    <cellStyle name="Normal 4 4 6 8 2 2 3" xfId="30094" xr:uid="{00000000-0005-0000-0000-00005E920000}"/>
    <cellStyle name="Normal 4 4 6 8 2 3" xfId="37532" xr:uid="{00000000-0005-0000-0000-00005F920000}"/>
    <cellStyle name="Normal 4 4 6 8 2 4" xfId="24122" xr:uid="{00000000-0005-0000-0000-000060920000}"/>
    <cellStyle name="Normal 4 4 6 8 3" xfId="9172" xr:uid="{00000000-0005-0000-0000-000061920000}"/>
    <cellStyle name="Normal 4 4 6 8 3 2" xfId="40518" xr:uid="{00000000-0005-0000-0000-000062920000}"/>
    <cellStyle name="Normal 4 4 6 8 3 3" xfId="27108" xr:uid="{00000000-0005-0000-0000-000063920000}"/>
    <cellStyle name="Normal 4 4 6 8 4" xfId="19706" xr:uid="{00000000-0005-0000-0000-000064920000}"/>
    <cellStyle name="Normal 4 4 6 8 5" xfId="34548" xr:uid="{00000000-0005-0000-0000-000065920000}"/>
    <cellStyle name="Normal 4 4 6 8 6" xfId="16720" xr:uid="{00000000-0005-0000-0000-000066920000}"/>
    <cellStyle name="Normal 4 4 6 9" xfId="4653" xr:uid="{00000000-0005-0000-0000-000067920000}"/>
    <cellStyle name="Normal 4 4 6 9 2" xfId="10687" xr:uid="{00000000-0005-0000-0000-000068920000}"/>
    <cellStyle name="Normal 4 4 6 9 2 2" xfId="41974" xr:uid="{00000000-0005-0000-0000-000069920000}"/>
    <cellStyle name="Normal 4 4 6 9 2 3" xfId="28564" xr:uid="{00000000-0005-0000-0000-00006A920000}"/>
    <cellStyle name="Normal 4 4 6 9 3" xfId="22590" xr:uid="{00000000-0005-0000-0000-00006B920000}"/>
    <cellStyle name="Normal 4 4 6 9 4" xfId="33016" xr:uid="{00000000-0005-0000-0000-00006C920000}"/>
    <cellStyle name="Normal 4 4 6 9 5" xfId="15188" xr:uid="{00000000-0005-0000-0000-00006D920000}"/>
    <cellStyle name="Normal 4 4 7" xfId="200" xr:uid="{00000000-0005-0000-0000-00006E920000}"/>
    <cellStyle name="Normal 4 4 7 10" xfId="3223" xr:uid="{00000000-0005-0000-0000-00006F920000}"/>
    <cellStyle name="Normal 4 4 7 10 2" xfId="36002" xr:uid="{00000000-0005-0000-0000-000070920000}"/>
    <cellStyle name="Normal 4 4 7 10 3" xfId="21160" xr:uid="{00000000-0005-0000-0000-000071920000}"/>
    <cellStyle name="Normal 4 4 7 11" xfId="7664" xr:uid="{00000000-0005-0000-0000-000072920000}"/>
    <cellStyle name="Normal 4 4 7 11 2" xfId="39010" xr:uid="{00000000-0005-0000-0000-000073920000}"/>
    <cellStyle name="Normal 4 4 7 11 3" xfId="25600" xr:uid="{00000000-0005-0000-0000-000074920000}"/>
    <cellStyle name="Normal 4 4 7 12" xfId="18198" xr:uid="{00000000-0005-0000-0000-000075920000}"/>
    <cellStyle name="Normal 4 4 7 13" xfId="31586" xr:uid="{00000000-0005-0000-0000-000076920000}"/>
    <cellStyle name="Normal 4 4 7 14" xfId="13758" xr:uid="{00000000-0005-0000-0000-000077920000}"/>
    <cellStyle name="Normal 4 4 7 2" xfId="422" xr:uid="{00000000-0005-0000-0000-000078920000}"/>
    <cellStyle name="Normal 4 4 7 2 10" xfId="13862" xr:uid="{00000000-0005-0000-0000-000079920000}"/>
    <cellStyle name="Normal 4 4 7 2 2" xfId="856" xr:uid="{00000000-0005-0000-0000-00007A920000}"/>
    <cellStyle name="Normal 4 4 7 2 2 2" xfId="2892" xr:uid="{00000000-0005-0000-0000-00007B920000}"/>
    <cellStyle name="Normal 4 4 7 2 2 2 2" xfId="7309" xr:uid="{00000000-0005-0000-0000-00007C920000}"/>
    <cellStyle name="Normal 4 4 7 2 2 2 2 2" xfId="13342" xr:uid="{00000000-0005-0000-0000-00007D920000}"/>
    <cellStyle name="Normal 4 4 7 2 2 2 2 2 2" xfId="44627" xr:uid="{00000000-0005-0000-0000-00007E920000}"/>
    <cellStyle name="Normal 4 4 7 2 2 2 2 2 3" xfId="31217" xr:uid="{00000000-0005-0000-0000-00007F920000}"/>
    <cellStyle name="Normal 4 4 7 2 2 2 2 3" xfId="38655" xr:uid="{00000000-0005-0000-0000-000080920000}"/>
    <cellStyle name="Normal 4 4 7 2 2 2 2 4" xfId="25245" xr:uid="{00000000-0005-0000-0000-000081920000}"/>
    <cellStyle name="Normal 4 4 7 2 2 2 3" xfId="10295" xr:uid="{00000000-0005-0000-0000-000082920000}"/>
    <cellStyle name="Normal 4 4 7 2 2 2 3 2" xfId="41641" xr:uid="{00000000-0005-0000-0000-000083920000}"/>
    <cellStyle name="Normal 4 4 7 2 2 2 3 3" xfId="28231" xr:uid="{00000000-0005-0000-0000-000084920000}"/>
    <cellStyle name="Normal 4 4 7 2 2 2 4" xfId="20829" xr:uid="{00000000-0005-0000-0000-000085920000}"/>
    <cellStyle name="Normal 4 4 7 2 2 2 5" xfId="35671" xr:uid="{00000000-0005-0000-0000-000086920000}"/>
    <cellStyle name="Normal 4 4 7 2 2 2 6" xfId="17843" xr:uid="{00000000-0005-0000-0000-000087920000}"/>
    <cellStyle name="Normal 4 4 7 2 2 3" xfId="5317" xr:uid="{00000000-0005-0000-0000-000088920000}"/>
    <cellStyle name="Normal 4 4 7 2 2 3 2" xfId="11351" xr:uid="{00000000-0005-0000-0000-000089920000}"/>
    <cellStyle name="Normal 4 4 7 2 2 3 2 2" xfId="42636" xr:uid="{00000000-0005-0000-0000-00008A920000}"/>
    <cellStyle name="Normal 4 4 7 2 2 3 2 3" xfId="29226" xr:uid="{00000000-0005-0000-0000-00008B920000}"/>
    <cellStyle name="Normal 4 4 7 2 2 3 3" xfId="23254" xr:uid="{00000000-0005-0000-0000-00008C920000}"/>
    <cellStyle name="Normal 4 4 7 2 2 3 4" xfId="33680" xr:uid="{00000000-0005-0000-0000-00008D920000}"/>
    <cellStyle name="Normal 4 4 7 2 2 3 5" xfId="15852" xr:uid="{00000000-0005-0000-0000-00008E920000}"/>
    <cellStyle name="Normal 4 4 7 2 2 4" xfId="4322" xr:uid="{00000000-0005-0000-0000-00008F920000}"/>
    <cellStyle name="Normal 4 4 7 2 2 4 2" xfId="37101" xr:uid="{00000000-0005-0000-0000-000090920000}"/>
    <cellStyle name="Normal 4 4 7 2 2 4 3" xfId="22259" xr:uid="{00000000-0005-0000-0000-000091920000}"/>
    <cellStyle name="Normal 4 4 7 2 2 5" xfId="8304" xr:uid="{00000000-0005-0000-0000-000092920000}"/>
    <cellStyle name="Normal 4 4 7 2 2 5 2" xfId="39650" xr:uid="{00000000-0005-0000-0000-000093920000}"/>
    <cellStyle name="Normal 4 4 7 2 2 5 3" xfId="26240" xr:uid="{00000000-0005-0000-0000-000094920000}"/>
    <cellStyle name="Normal 4 4 7 2 2 6" xfId="18838" xr:uid="{00000000-0005-0000-0000-000095920000}"/>
    <cellStyle name="Normal 4 4 7 2 2 7" xfId="32685" xr:uid="{00000000-0005-0000-0000-000096920000}"/>
    <cellStyle name="Normal 4 4 7 2 2 8" xfId="14857" xr:uid="{00000000-0005-0000-0000-000097920000}"/>
    <cellStyle name="Normal 4 4 7 2 3" xfId="1461" xr:uid="{00000000-0005-0000-0000-000098920000}"/>
    <cellStyle name="Normal 4 4 7 2 3 2" xfId="2458" xr:uid="{00000000-0005-0000-0000-000099920000}"/>
    <cellStyle name="Normal 4 4 7 2 3 2 2" xfId="6875" xr:uid="{00000000-0005-0000-0000-00009A920000}"/>
    <cellStyle name="Normal 4 4 7 2 3 2 2 2" xfId="12908" xr:uid="{00000000-0005-0000-0000-00009B920000}"/>
    <cellStyle name="Normal 4 4 7 2 3 2 2 2 2" xfId="44193" xr:uid="{00000000-0005-0000-0000-00009C920000}"/>
    <cellStyle name="Normal 4 4 7 2 3 2 2 2 3" xfId="30783" xr:uid="{00000000-0005-0000-0000-00009D920000}"/>
    <cellStyle name="Normal 4 4 7 2 3 2 2 3" xfId="38221" xr:uid="{00000000-0005-0000-0000-00009E920000}"/>
    <cellStyle name="Normal 4 4 7 2 3 2 2 4" xfId="24811" xr:uid="{00000000-0005-0000-0000-00009F920000}"/>
    <cellStyle name="Normal 4 4 7 2 3 2 3" xfId="9861" xr:uid="{00000000-0005-0000-0000-0000A0920000}"/>
    <cellStyle name="Normal 4 4 7 2 3 2 3 2" xfId="41207" xr:uid="{00000000-0005-0000-0000-0000A1920000}"/>
    <cellStyle name="Normal 4 4 7 2 3 2 3 3" xfId="27797" xr:uid="{00000000-0005-0000-0000-0000A2920000}"/>
    <cellStyle name="Normal 4 4 7 2 3 2 4" xfId="20395" xr:uid="{00000000-0005-0000-0000-0000A3920000}"/>
    <cellStyle name="Normal 4 4 7 2 3 2 5" xfId="35237" xr:uid="{00000000-0005-0000-0000-0000A4920000}"/>
    <cellStyle name="Normal 4 4 7 2 3 2 6" xfId="17409" xr:uid="{00000000-0005-0000-0000-0000A5920000}"/>
    <cellStyle name="Normal 4 4 7 2 3 3" xfId="5879" xr:uid="{00000000-0005-0000-0000-0000A6920000}"/>
    <cellStyle name="Normal 4 4 7 2 3 3 2" xfId="11912" xr:uid="{00000000-0005-0000-0000-0000A7920000}"/>
    <cellStyle name="Normal 4 4 7 2 3 3 2 2" xfId="43197" xr:uid="{00000000-0005-0000-0000-0000A8920000}"/>
    <cellStyle name="Normal 4 4 7 2 3 3 2 3" xfId="29787" xr:uid="{00000000-0005-0000-0000-0000A9920000}"/>
    <cellStyle name="Normal 4 4 7 2 3 3 3" xfId="23815" xr:uid="{00000000-0005-0000-0000-0000AA920000}"/>
    <cellStyle name="Normal 4 4 7 2 3 3 4" xfId="34241" xr:uid="{00000000-0005-0000-0000-0000AB920000}"/>
    <cellStyle name="Normal 4 4 7 2 3 3 5" xfId="16413" xr:uid="{00000000-0005-0000-0000-0000AC920000}"/>
    <cellStyle name="Normal 4 4 7 2 3 4" xfId="3888" xr:uid="{00000000-0005-0000-0000-0000AD920000}"/>
    <cellStyle name="Normal 4 4 7 2 3 4 2" xfId="36667" xr:uid="{00000000-0005-0000-0000-0000AE920000}"/>
    <cellStyle name="Normal 4 4 7 2 3 4 3" xfId="21825" xr:uid="{00000000-0005-0000-0000-0000AF920000}"/>
    <cellStyle name="Normal 4 4 7 2 3 5" xfId="8865" xr:uid="{00000000-0005-0000-0000-0000B0920000}"/>
    <cellStyle name="Normal 4 4 7 2 3 5 2" xfId="40211" xr:uid="{00000000-0005-0000-0000-0000B1920000}"/>
    <cellStyle name="Normal 4 4 7 2 3 5 3" xfId="26801" xr:uid="{00000000-0005-0000-0000-0000B2920000}"/>
    <cellStyle name="Normal 4 4 7 2 3 6" xfId="19399" xr:uid="{00000000-0005-0000-0000-0000B3920000}"/>
    <cellStyle name="Normal 4 4 7 2 3 7" xfId="32251" xr:uid="{00000000-0005-0000-0000-0000B4920000}"/>
    <cellStyle name="Normal 4 4 7 2 3 8" xfId="14423" xr:uid="{00000000-0005-0000-0000-0000B5920000}"/>
    <cellStyle name="Normal 4 4 7 2 4" xfId="1896" xr:uid="{00000000-0005-0000-0000-0000B6920000}"/>
    <cellStyle name="Normal 4 4 7 2 4 2" xfId="6314" xr:uid="{00000000-0005-0000-0000-0000B7920000}"/>
    <cellStyle name="Normal 4 4 7 2 4 2 2" xfId="12347" xr:uid="{00000000-0005-0000-0000-0000B8920000}"/>
    <cellStyle name="Normal 4 4 7 2 4 2 2 2" xfId="43632" xr:uid="{00000000-0005-0000-0000-0000B9920000}"/>
    <cellStyle name="Normal 4 4 7 2 4 2 2 3" xfId="30222" xr:uid="{00000000-0005-0000-0000-0000BA920000}"/>
    <cellStyle name="Normal 4 4 7 2 4 2 3" xfId="37660" xr:uid="{00000000-0005-0000-0000-0000BB920000}"/>
    <cellStyle name="Normal 4 4 7 2 4 2 4" xfId="24250" xr:uid="{00000000-0005-0000-0000-0000BC920000}"/>
    <cellStyle name="Normal 4 4 7 2 4 3" xfId="9300" xr:uid="{00000000-0005-0000-0000-0000BD920000}"/>
    <cellStyle name="Normal 4 4 7 2 4 3 2" xfId="40646" xr:uid="{00000000-0005-0000-0000-0000BE920000}"/>
    <cellStyle name="Normal 4 4 7 2 4 3 3" xfId="27236" xr:uid="{00000000-0005-0000-0000-0000BF920000}"/>
    <cellStyle name="Normal 4 4 7 2 4 4" xfId="19834" xr:uid="{00000000-0005-0000-0000-0000C0920000}"/>
    <cellStyle name="Normal 4 4 7 2 4 5" xfId="34676" xr:uid="{00000000-0005-0000-0000-0000C1920000}"/>
    <cellStyle name="Normal 4 4 7 2 4 6" xfId="16848" xr:uid="{00000000-0005-0000-0000-0000C2920000}"/>
    <cellStyle name="Normal 4 4 7 2 5" xfId="4883" xr:uid="{00000000-0005-0000-0000-0000C3920000}"/>
    <cellStyle name="Normal 4 4 7 2 5 2" xfId="10918" xr:uid="{00000000-0005-0000-0000-0000C4920000}"/>
    <cellStyle name="Normal 4 4 7 2 5 2 2" xfId="42203" xr:uid="{00000000-0005-0000-0000-0000C5920000}"/>
    <cellStyle name="Normal 4 4 7 2 5 2 3" xfId="28793" xr:uid="{00000000-0005-0000-0000-0000C6920000}"/>
    <cellStyle name="Normal 4 4 7 2 5 3" xfId="22820" xr:uid="{00000000-0005-0000-0000-0000C7920000}"/>
    <cellStyle name="Normal 4 4 7 2 5 4" xfId="33246" xr:uid="{00000000-0005-0000-0000-0000C8920000}"/>
    <cellStyle name="Normal 4 4 7 2 5 5" xfId="15418" xr:uid="{00000000-0005-0000-0000-0000C9920000}"/>
    <cellStyle name="Normal 4 4 7 2 6" xfId="3327" xr:uid="{00000000-0005-0000-0000-0000CA920000}"/>
    <cellStyle name="Normal 4 4 7 2 6 2" xfId="36106" xr:uid="{00000000-0005-0000-0000-0000CB920000}"/>
    <cellStyle name="Normal 4 4 7 2 6 3" xfId="21264" xr:uid="{00000000-0005-0000-0000-0000CC920000}"/>
    <cellStyle name="Normal 4 4 7 2 7" xfId="7870" xr:uid="{00000000-0005-0000-0000-0000CD920000}"/>
    <cellStyle name="Normal 4 4 7 2 7 2" xfId="39216" xr:uid="{00000000-0005-0000-0000-0000CE920000}"/>
    <cellStyle name="Normal 4 4 7 2 7 3" xfId="25806" xr:uid="{00000000-0005-0000-0000-0000CF920000}"/>
    <cellStyle name="Normal 4 4 7 2 8" xfId="18404" xr:uid="{00000000-0005-0000-0000-0000D0920000}"/>
    <cellStyle name="Normal 4 4 7 2 9" xfId="31690" xr:uid="{00000000-0005-0000-0000-0000D1920000}"/>
    <cellStyle name="Normal 4 4 7 3" xfId="524" xr:uid="{00000000-0005-0000-0000-0000D2920000}"/>
    <cellStyle name="Normal 4 4 7 3 10" xfId="13964" xr:uid="{00000000-0005-0000-0000-0000D3920000}"/>
    <cellStyle name="Normal 4 4 7 3 2" xfId="958" xr:uid="{00000000-0005-0000-0000-0000D4920000}"/>
    <cellStyle name="Normal 4 4 7 3 2 2" xfId="2994" xr:uid="{00000000-0005-0000-0000-0000D5920000}"/>
    <cellStyle name="Normal 4 4 7 3 2 2 2" xfId="7411" xr:uid="{00000000-0005-0000-0000-0000D6920000}"/>
    <cellStyle name="Normal 4 4 7 3 2 2 2 2" xfId="13444" xr:uid="{00000000-0005-0000-0000-0000D7920000}"/>
    <cellStyle name="Normal 4 4 7 3 2 2 2 2 2" xfId="44729" xr:uid="{00000000-0005-0000-0000-0000D8920000}"/>
    <cellStyle name="Normal 4 4 7 3 2 2 2 2 3" xfId="31319" xr:uid="{00000000-0005-0000-0000-0000D9920000}"/>
    <cellStyle name="Normal 4 4 7 3 2 2 2 3" xfId="38757" xr:uid="{00000000-0005-0000-0000-0000DA920000}"/>
    <cellStyle name="Normal 4 4 7 3 2 2 2 4" xfId="25347" xr:uid="{00000000-0005-0000-0000-0000DB920000}"/>
    <cellStyle name="Normal 4 4 7 3 2 2 3" xfId="10397" xr:uid="{00000000-0005-0000-0000-0000DC920000}"/>
    <cellStyle name="Normal 4 4 7 3 2 2 3 2" xfId="41743" xr:uid="{00000000-0005-0000-0000-0000DD920000}"/>
    <cellStyle name="Normal 4 4 7 3 2 2 3 3" xfId="28333" xr:uid="{00000000-0005-0000-0000-0000DE920000}"/>
    <cellStyle name="Normal 4 4 7 3 2 2 4" xfId="20931" xr:uid="{00000000-0005-0000-0000-0000DF920000}"/>
    <cellStyle name="Normal 4 4 7 3 2 2 5" xfId="35773" xr:uid="{00000000-0005-0000-0000-0000E0920000}"/>
    <cellStyle name="Normal 4 4 7 3 2 2 6" xfId="17945" xr:uid="{00000000-0005-0000-0000-0000E1920000}"/>
    <cellStyle name="Normal 4 4 7 3 2 3" xfId="5419" xr:uid="{00000000-0005-0000-0000-0000E2920000}"/>
    <cellStyle name="Normal 4 4 7 3 2 3 2" xfId="11453" xr:uid="{00000000-0005-0000-0000-0000E3920000}"/>
    <cellStyle name="Normal 4 4 7 3 2 3 2 2" xfId="42738" xr:uid="{00000000-0005-0000-0000-0000E4920000}"/>
    <cellStyle name="Normal 4 4 7 3 2 3 2 3" xfId="29328" xr:uid="{00000000-0005-0000-0000-0000E5920000}"/>
    <cellStyle name="Normal 4 4 7 3 2 3 3" xfId="23356" xr:uid="{00000000-0005-0000-0000-0000E6920000}"/>
    <cellStyle name="Normal 4 4 7 3 2 3 4" xfId="33782" xr:uid="{00000000-0005-0000-0000-0000E7920000}"/>
    <cellStyle name="Normal 4 4 7 3 2 3 5" xfId="15954" xr:uid="{00000000-0005-0000-0000-0000E8920000}"/>
    <cellStyle name="Normal 4 4 7 3 2 4" xfId="4424" xr:uid="{00000000-0005-0000-0000-0000E9920000}"/>
    <cellStyle name="Normal 4 4 7 3 2 4 2" xfId="37203" xr:uid="{00000000-0005-0000-0000-0000EA920000}"/>
    <cellStyle name="Normal 4 4 7 3 2 4 3" xfId="22361" xr:uid="{00000000-0005-0000-0000-0000EB920000}"/>
    <cellStyle name="Normal 4 4 7 3 2 5" xfId="8406" xr:uid="{00000000-0005-0000-0000-0000EC920000}"/>
    <cellStyle name="Normal 4 4 7 3 2 5 2" xfId="39752" xr:uid="{00000000-0005-0000-0000-0000ED920000}"/>
    <cellStyle name="Normal 4 4 7 3 2 5 3" xfId="26342" xr:uid="{00000000-0005-0000-0000-0000EE920000}"/>
    <cellStyle name="Normal 4 4 7 3 2 6" xfId="18940" xr:uid="{00000000-0005-0000-0000-0000EF920000}"/>
    <cellStyle name="Normal 4 4 7 3 2 7" xfId="32787" xr:uid="{00000000-0005-0000-0000-0000F0920000}"/>
    <cellStyle name="Normal 4 4 7 3 2 8" xfId="14959" xr:uid="{00000000-0005-0000-0000-0000F1920000}"/>
    <cellStyle name="Normal 4 4 7 3 3" xfId="1563" xr:uid="{00000000-0005-0000-0000-0000F2920000}"/>
    <cellStyle name="Normal 4 4 7 3 3 2" xfId="2560" xr:uid="{00000000-0005-0000-0000-0000F3920000}"/>
    <cellStyle name="Normal 4 4 7 3 3 2 2" xfId="6977" xr:uid="{00000000-0005-0000-0000-0000F4920000}"/>
    <cellStyle name="Normal 4 4 7 3 3 2 2 2" xfId="13010" xr:uid="{00000000-0005-0000-0000-0000F5920000}"/>
    <cellStyle name="Normal 4 4 7 3 3 2 2 2 2" xfId="44295" xr:uid="{00000000-0005-0000-0000-0000F6920000}"/>
    <cellStyle name="Normal 4 4 7 3 3 2 2 2 3" xfId="30885" xr:uid="{00000000-0005-0000-0000-0000F7920000}"/>
    <cellStyle name="Normal 4 4 7 3 3 2 2 3" xfId="38323" xr:uid="{00000000-0005-0000-0000-0000F8920000}"/>
    <cellStyle name="Normal 4 4 7 3 3 2 2 4" xfId="24913" xr:uid="{00000000-0005-0000-0000-0000F9920000}"/>
    <cellStyle name="Normal 4 4 7 3 3 2 3" xfId="9963" xr:uid="{00000000-0005-0000-0000-0000FA920000}"/>
    <cellStyle name="Normal 4 4 7 3 3 2 3 2" xfId="41309" xr:uid="{00000000-0005-0000-0000-0000FB920000}"/>
    <cellStyle name="Normal 4 4 7 3 3 2 3 3" xfId="27899" xr:uid="{00000000-0005-0000-0000-0000FC920000}"/>
    <cellStyle name="Normal 4 4 7 3 3 2 4" xfId="20497" xr:uid="{00000000-0005-0000-0000-0000FD920000}"/>
    <cellStyle name="Normal 4 4 7 3 3 2 5" xfId="35339" xr:uid="{00000000-0005-0000-0000-0000FE920000}"/>
    <cellStyle name="Normal 4 4 7 3 3 2 6" xfId="17511" xr:uid="{00000000-0005-0000-0000-0000FF920000}"/>
    <cellStyle name="Normal 4 4 7 3 3 3" xfId="5981" xr:uid="{00000000-0005-0000-0000-000000930000}"/>
    <cellStyle name="Normal 4 4 7 3 3 3 2" xfId="12014" xr:uid="{00000000-0005-0000-0000-000001930000}"/>
    <cellStyle name="Normal 4 4 7 3 3 3 2 2" xfId="43299" xr:uid="{00000000-0005-0000-0000-000002930000}"/>
    <cellStyle name="Normal 4 4 7 3 3 3 2 3" xfId="29889" xr:uid="{00000000-0005-0000-0000-000003930000}"/>
    <cellStyle name="Normal 4 4 7 3 3 3 3" xfId="23917" xr:uid="{00000000-0005-0000-0000-000004930000}"/>
    <cellStyle name="Normal 4 4 7 3 3 3 4" xfId="34343" xr:uid="{00000000-0005-0000-0000-000005930000}"/>
    <cellStyle name="Normal 4 4 7 3 3 3 5" xfId="16515" xr:uid="{00000000-0005-0000-0000-000006930000}"/>
    <cellStyle name="Normal 4 4 7 3 3 4" xfId="3990" xr:uid="{00000000-0005-0000-0000-000007930000}"/>
    <cellStyle name="Normal 4 4 7 3 3 4 2" xfId="36769" xr:uid="{00000000-0005-0000-0000-000008930000}"/>
    <cellStyle name="Normal 4 4 7 3 3 4 3" xfId="21927" xr:uid="{00000000-0005-0000-0000-000009930000}"/>
    <cellStyle name="Normal 4 4 7 3 3 5" xfId="8967" xr:uid="{00000000-0005-0000-0000-00000A930000}"/>
    <cellStyle name="Normal 4 4 7 3 3 5 2" xfId="40313" xr:uid="{00000000-0005-0000-0000-00000B930000}"/>
    <cellStyle name="Normal 4 4 7 3 3 5 3" xfId="26903" xr:uid="{00000000-0005-0000-0000-00000C930000}"/>
    <cellStyle name="Normal 4 4 7 3 3 6" xfId="19501" xr:uid="{00000000-0005-0000-0000-00000D930000}"/>
    <cellStyle name="Normal 4 4 7 3 3 7" xfId="32353" xr:uid="{00000000-0005-0000-0000-00000E930000}"/>
    <cellStyle name="Normal 4 4 7 3 3 8" xfId="14525" xr:uid="{00000000-0005-0000-0000-00000F930000}"/>
    <cellStyle name="Normal 4 4 7 3 4" xfId="1998" xr:uid="{00000000-0005-0000-0000-000010930000}"/>
    <cellStyle name="Normal 4 4 7 3 4 2" xfId="6416" xr:uid="{00000000-0005-0000-0000-000011930000}"/>
    <cellStyle name="Normal 4 4 7 3 4 2 2" xfId="12449" xr:uid="{00000000-0005-0000-0000-000012930000}"/>
    <cellStyle name="Normal 4 4 7 3 4 2 2 2" xfId="43734" xr:uid="{00000000-0005-0000-0000-000013930000}"/>
    <cellStyle name="Normal 4 4 7 3 4 2 2 3" xfId="30324" xr:uid="{00000000-0005-0000-0000-000014930000}"/>
    <cellStyle name="Normal 4 4 7 3 4 2 3" xfId="37762" xr:uid="{00000000-0005-0000-0000-000015930000}"/>
    <cellStyle name="Normal 4 4 7 3 4 2 4" xfId="24352" xr:uid="{00000000-0005-0000-0000-000016930000}"/>
    <cellStyle name="Normal 4 4 7 3 4 3" xfId="9402" xr:uid="{00000000-0005-0000-0000-000017930000}"/>
    <cellStyle name="Normal 4 4 7 3 4 3 2" xfId="40748" xr:uid="{00000000-0005-0000-0000-000018930000}"/>
    <cellStyle name="Normal 4 4 7 3 4 3 3" xfId="27338" xr:uid="{00000000-0005-0000-0000-000019930000}"/>
    <cellStyle name="Normal 4 4 7 3 4 4" xfId="19936" xr:uid="{00000000-0005-0000-0000-00001A930000}"/>
    <cellStyle name="Normal 4 4 7 3 4 5" xfId="34778" xr:uid="{00000000-0005-0000-0000-00001B930000}"/>
    <cellStyle name="Normal 4 4 7 3 4 6" xfId="16950" xr:uid="{00000000-0005-0000-0000-00001C930000}"/>
    <cellStyle name="Normal 4 4 7 3 5" xfId="4985" xr:uid="{00000000-0005-0000-0000-00001D930000}"/>
    <cellStyle name="Normal 4 4 7 3 5 2" xfId="11020" xr:uid="{00000000-0005-0000-0000-00001E930000}"/>
    <cellStyle name="Normal 4 4 7 3 5 2 2" xfId="42305" xr:uid="{00000000-0005-0000-0000-00001F930000}"/>
    <cellStyle name="Normal 4 4 7 3 5 2 3" xfId="28895" xr:uid="{00000000-0005-0000-0000-000020930000}"/>
    <cellStyle name="Normal 4 4 7 3 5 3" xfId="22922" xr:uid="{00000000-0005-0000-0000-000021930000}"/>
    <cellStyle name="Normal 4 4 7 3 5 4" xfId="33348" xr:uid="{00000000-0005-0000-0000-000022930000}"/>
    <cellStyle name="Normal 4 4 7 3 5 5" xfId="15520" xr:uid="{00000000-0005-0000-0000-000023930000}"/>
    <cellStyle name="Normal 4 4 7 3 6" xfId="3429" xr:uid="{00000000-0005-0000-0000-000024930000}"/>
    <cellStyle name="Normal 4 4 7 3 6 2" xfId="36208" xr:uid="{00000000-0005-0000-0000-000025930000}"/>
    <cellStyle name="Normal 4 4 7 3 6 3" xfId="21366" xr:uid="{00000000-0005-0000-0000-000026930000}"/>
    <cellStyle name="Normal 4 4 7 3 7" xfId="7972" xr:uid="{00000000-0005-0000-0000-000027930000}"/>
    <cellStyle name="Normal 4 4 7 3 7 2" xfId="39318" xr:uid="{00000000-0005-0000-0000-000028930000}"/>
    <cellStyle name="Normal 4 4 7 3 7 3" xfId="25908" xr:uid="{00000000-0005-0000-0000-000029930000}"/>
    <cellStyle name="Normal 4 4 7 3 8" xfId="18506" xr:uid="{00000000-0005-0000-0000-00002A930000}"/>
    <cellStyle name="Normal 4 4 7 3 9" xfId="31792" xr:uid="{00000000-0005-0000-0000-00002B930000}"/>
    <cellStyle name="Normal 4 4 7 4" xfId="650" xr:uid="{00000000-0005-0000-0000-00002C930000}"/>
    <cellStyle name="Normal 4 4 7 4 10" xfId="14090" xr:uid="{00000000-0005-0000-0000-00002D930000}"/>
    <cellStyle name="Normal 4 4 7 4 2" xfId="1084" xr:uid="{00000000-0005-0000-0000-00002E930000}"/>
    <cellStyle name="Normal 4 4 7 4 2 2" xfId="3120" xr:uid="{00000000-0005-0000-0000-00002F930000}"/>
    <cellStyle name="Normal 4 4 7 4 2 2 2" xfId="7537" xr:uid="{00000000-0005-0000-0000-000030930000}"/>
    <cellStyle name="Normal 4 4 7 4 2 2 2 2" xfId="13570" xr:uid="{00000000-0005-0000-0000-000031930000}"/>
    <cellStyle name="Normal 4 4 7 4 2 2 2 2 2" xfId="44855" xr:uid="{00000000-0005-0000-0000-000032930000}"/>
    <cellStyle name="Normal 4 4 7 4 2 2 2 2 3" xfId="31445" xr:uid="{00000000-0005-0000-0000-000033930000}"/>
    <cellStyle name="Normal 4 4 7 4 2 2 2 3" xfId="38883" xr:uid="{00000000-0005-0000-0000-000034930000}"/>
    <cellStyle name="Normal 4 4 7 4 2 2 2 4" xfId="25473" xr:uid="{00000000-0005-0000-0000-000035930000}"/>
    <cellStyle name="Normal 4 4 7 4 2 2 3" xfId="10523" xr:uid="{00000000-0005-0000-0000-000036930000}"/>
    <cellStyle name="Normal 4 4 7 4 2 2 3 2" xfId="41869" xr:uid="{00000000-0005-0000-0000-000037930000}"/>
    <cellStyle name="Normal 4 4 7 4 2 2 3 3" xfId="28459" xr:uid="{00000000-0005-0000-0000-000038930000}"/>
    <cellStyle name="Normal 4 4 7 4 2 2 4" xfId="21057" xr:uid="{00000000-0005-0000-0000-000039930000}"/>
    <cellStyle name="Normal 4 4 7 4 2 2 5" xfId="35899" xr:uid="{00000000-0005-0000-0000-00003A930000}"/>
    <cellStyle name="Normal 4 4 7 4 2 2 6" xfId="18071" xr:uid="{00000000-0005-0000-0000-00003B930000}"/>
    <cellStyle name="Normal 4 4 7 4 2 3" xfId="5545" xr:uid="{00000000-0005-0000-0000-00003C930000}"/>
    <cellStyle name="Normal 4 4 7 4 2 3 2" xfId="11579" xr:uid="{00000000-0005-0000-0000-00003D930000}"/>
    <cellStyle name="Normal 4 4 7 4 2 3 2 2" xfId="42864" xr:uid="{00000000-0005-0000-0000-00003E930000}"/>
    <cellStyle name="Normal 4 4 7 4 2 3 2 3" xfId="29454" xr:uid="{00000000-0005-0000-0000-00003F930000}"/>
    <cellStyle name="Normal 4 4 7 4 2 3 3" xfId="23482" xr:uid="{00000000-0005-0000-0000-000040930000}"/>
    <cellStyle name="Normal 4 4 7 4 2 3 4" xfId="33908" xr:uid="{00000000-0005-0000-0000-000041930000}"/>
    <cellStyle name="Normal 4 4 7 4 2 3 5" xfId="16080" xr:uid="{00000000-0005-0000-0000-000042930000}"/>
    <cellStyle name="Normal 4 4 7 4 2 4" xfId="4550" xr:uid="{00000000-0005-0000-0000-000043930000}"/>
    <cellStyle name="Normal 4 4 7 4 2 4 2" xfId="37329" xr:uid="{00000000-0005-0000-0000-000044930000}"/>
    <cellStyle name="Normal 4 4 7 4 2 4 3" xfId="22487" xr:uid="{00000000-0005-0000-0000-000045930000}"/>
    <cellStyle name="Normal 4 4 7 4 2 5" xfId="8532" xr:uid="{00000000-0005-0000-0000-000046930000}"/>
    <cellStyle name="Normal 4 4 7 4 2 5 2" xfId="39878" xr:uid="{00000000-0005-0000-0000-000047930000}"/>
    <cellStyle name="Normal 4 4 7 4 2 5 3" xfId="26468" xr:uid="{00000000-0005-0000-0000-000048930000}"/>
    <cellStyle name="Normal 4 4 7 4 2 6" xfId="19066" xr:uid="{00000000-0005-0000-0000-000049930000}"/>
    <cellStyle name="Normal 4 4 7 4 2 7" xfId="32913" xr:uid="{00000000-0005-0000-0000-00004A930000}"/>
    <cellStyle name="Normal 4 4 7 4 2 8" xfId="15085" xr:uid="{00000000-0005-0000-0000-00004B930000}"/>
    <cellStyle name="Normal 4 4 7 4 3" xfId="1689" xr:uid="{00000000-0005-0000-0000-00004C930000}"/>
    <cellStyle name="Normal 4 4 7 4 3 2" xfId="2686" xr:uid="{00000000-0005-0000-0000-00004D930000}"/>
    <cellStyle name="Normal 4 4 7 4 3 2 2" xfId="7103" xr:uid="{00000000-0005-0000-0000-00004E930000}"/>
    <cellStyle name="Normal 4 4 7 4 3 2 2 2" xfId="13136" xr:uid="{00000000-0005-0000-0000-00004F930000}"/>
    <cellStyle name="Normal 4 4 7 4 3 2 2 2 2" xfId="44421" xr:uid="{00000000-0005-0000-0000-000050930000}"/>
    <cellStyle name="Normal 4 4 7 4 3 2 2 2 3" xfId="31011" xr:uid="{00000000-0005-0000-0000-000051930000}"/>
    <cellStyle name="Normal 4 4 7 4 3 2 2 3" xfId="38449" xr:uid="{00000000-0005-0000-0000-000052930000}"/>
    <cellStyle name="Normal 4 4 7 4 3 2 2 4" xfId="25039" xr:uid="{00000000-0005-0000-0000-000053930000}"/>
    <cellStyle name="Normal 4 4 7 4 3 2 3" xfId="10089" xr:uid="{00000000-0005-0000-0000-000054930000}"/>
    <cellStyle name="Normal 4 4 7 4 3 2 3 2" xfId="41435" xr:uid="{00000000-0005-0000-0000-000055930000}"/>
    <cellStyle name="Normal 4 4 7 4 3 2 3 3" xfId="28025" xr:uid="{00000000-0005-0000-0000-000056930000}"/>
    <cellStyle name="Normal 4 4 7 4 3 2 4" xfId="20623" xr:uid="{00000000-0005-0000-0000-000057930000}"/>
    <cellStyle name="Normal 4 4 7 4 3 2 5" xfId="35465" xr:uid="{00000000-0005-0000-0000-000058930000}"/>
    <cellStyle name="Normal 4 4 7 4 3 2 6" xfId="17637" xr:uid="{00000000-0005-0000-0000-000059930000}"/>
    <cellStyle name="Normal 4 4 7 4 3 3" xfId="6107" xr:uid="{00000000-0005-0000-0000-00005A930000}"/>
    <cellStyle name="Normal 4 4 7 4 3 3 2" xfId="12140" xr:uid="{00000000-0005-0000-0000-00005B930000}"/>
    <cellStyle name="Normal 4 4 7 4 3 3 2 2" xfId="43425" xr:uid="{00000000-0005-0000-0000-00005C930000}"/>
    <cellStyle name="Normal 4 4 7 4 3 3 2 3" xfId="30015" xr:uid="{00000000-0005-0000-0000-00005D930000}"/>
    <cellStyle name="Normal 4 4 7 4 3 3 3" xfId="24043" xr:uid="{00000000-0005-0000-0000-00005E930000}"/>
    <cellStyle name="Normal 4 4 7 4 3 3 4" xfId="34469" xr:uid="{00000000-0005-0000-0000-00005F930000}"/>
    <cellStyle name="Normal 4 4 7 4 3 3 5" xfId="16641" xr:uid="{00000000-0005-0000-0000-000060930000}"/>
    <cellStyle name="Normal 4 4 7 4 3 4" xfId="4116" xr:uid="{00000000-0005-0000-0000-000061930000}"/>
    <cellStyle name="Normal 4 4 7 4 3 4 2" xfId="36895" xr:uid="{00000000-0005-0000-0000-000062930000}"/>
    <cellStyle name="Normal 4 4 7 4 3 4 3" xfId="22053" xr:uid="{00000000-0005-0000-0000-000063930000}"/>
    <cellStyle name="Normal 4 4 7 4 3 5" xfId="9093" xr:uid="{00000000-0005-0000-0000-000064930000}"/>
    <cellStyle name="Normal 4 4 7 4 3 5 2" xfId="40439" xr:uid="{00000000-0005-0000-0000-000065930000}"/>
    <cellStyle name="Normal 4 4 7 4 3 5 3" xfId="27029" xr:uid="{00000000-0005-0000-0000-000066930000}"/>
    <cellStyle name="Normal 4 4 7 4 3 6" xfId="19627" xr:uid="{00000000-0005-0000-0000-000067930000}"/>
    <cellStyle name="Normal 4 4 7 4 3 7" xfId="32479" xr:uid="{00000000-0005-0000-0000-000068930000}"/>
    <cellStyle name="Normal 4 4 7 4 3 8" xfId="14651" xr:uid="{00000000-0005-0000-0000-000069930000}"/>
    <cellStyle name="Normal 4 4 7 4 4" xfId="2124" xr:uid="{00000000-0005-0000-0000-00006A930000}"/>
    <cellStyle name="Normal 4 4 7 4 4 2" xfId="6542" xr:uid="{00000000-0005-0000-0000-00006B930000}"/>
    <cellStyle name="Normal 4 4 7 4 4 2 2" xfId="12575" xr:uid="{00000000-0005-0000-0000-00006C930000}"/>
    <cellStyle name="Normal 4 4 7 4 4 2 2 2" xfId="43860" xr:uid="{00000000-0005-0000-0000-00006D930000}"/>
    <cellStyle name="Normal 4 4 7 4 4 2 2 3" xfId="30450" xr:uid="{00000000-0005-0000-0000-00006E930000}"/>
    <cellStyle name="Normal 4 4 7 4 4 2 3" xfId="37888" xr:uid="{00000000-0005-0000-0000-00006F930000}"/>
    <cellStyle name="Normal 4 4 7 4 4 2 4" xfId="24478" xr:uid="{00000000-0005-0000-0000-000070930000}"/>
    <cellStyle name="Normal 4 4 7 4 4 3" xfId="9528" xr:uid="{00000000-0005-0000-0000-000071930000}"/>
    <cellStyle name="Normal 4 4 7 4 4 3 2" xfId="40874" xr:uid="{00000000-0005-0000-0000-000072930000}"/>
    <cellStyle name="Normal 4 4 7 4 4 3 3" xfId="27464" xr:uid="{00000000-0005-0000-0000-000073930000}"/>
    <cellStyle name="Normal 4 4 7 4 4 4" xfId="20062" xr:uid="{00000000-0005-0000-0000-000074930000}"/>
    <cellStyle name="Normal 4 4 7 4 4 5" xfId="34904" xr:uid="{00000000-0005-0000-0000-000075930000}"/>
    <cellStyle name="Normal 4 4 7 4 4 6" xfId="17076" xr:uid="{00000000-0005-0000-0000-000076930000}"/>
    <cellStyle name="Normal 4 4 7 4 5" xfId="5111" xr:uid="{00000000-0005-0000-0000-000077930000}"/>
    <cellStyle name="Normal 4 4 7 4 5 2" xfId="11146" xr:uid="{00000000-0005-0000-0000-000078930000}"/>
    <cellStyle name="Normal 4 4 7 4 5 2 2" xfId="42431" xr:uid="{00000000-0005-0000-0000-000079930000}"/>
    <cellStyle name="Normal 4 4 7 4 5 2 3" xfId="29021" xr:uid="{00000000-0005-0000-0000-00007A930000}"/>
    <cellStyle name="Normal 4 4 7 4 5 3" xfId="23048" xr:uid="{00000000-0005-0000-0000-00007B930000}"/>
    <cellStyle name="Normal 4 4 7 4 5 4" xfId="33474" xr:uid="{00000000-0005-0000-0000-00007C930000}"/>
    <cellStyle name="Normal 4 4 7 4 5 5" xfId="15646" xr:uid="{00000000-0005-0000-0000-00007D930000}"/>
    <cellStyle name="Normal 4 4 7 4 6" xfId="3555" xr:uid="{00000000-0005-0000-0000-00007E930000}"/>
    <cellStyle name="Normal 4 4 7 4 6 2" xfId="36334" xr:uid="{00000000-0005-0000-0000-00007F930000}"/>
    <cellStyle name="Normal 4 4 7 4 6 3" xfId="21492" xr:uid="{00000000-0005-0000-0000-000080930000}"/>
    <cellStyle name="Normal 4 4 7 4 7" xfId="8098" xr:uid="{00000000-0005-0000-0000-000081930000}"/>
    <cellStyle name="Normal 4 4 7 4 7 2" xfId="39444" xr:uid="{00000000-0005-0000-0000-000082930000}"/>
    <cellStyle name="Normal 4 4 7 4 7 3" xfId="26034" xr:uid="{00000000-0005-0000-0000-000083930000}"/>
    <cellStyle name="Normal 4 4 7 4 8" xfId="18632" xr:uid="{00000000-0005-0000-0000-000084930000}"/>
    <cellStyle name="Normal 4 4 7 4 9" xfId="31918" xr:uid="{00000000-0005-0000-0000-000085930000}"/>
    <cellStyle name="Normal 4 4 7 5" xfId="302" xr:uid="{00000000-0005-0000-0000-000086930000}"/>
    <cellStyle name="Normal 4 4 7 5 2" xfId="1357" xr:uid="{00000000-0005-0000-0000-000087930000}"/>
    <cellStyle name="Normal 4 4 7 5 2 2" xfId="5775" xr:uid="{00000000-0005-0000-0000-000088930000}"/>
    <cellStyle name="Normal 4 4 7 5 2 2 2" xfId="11808" xr:uid="{00000000-0005-0000-0000-000089930000}"/>
    <cellStyle name="Normal 4 4 7 5 2 2 2 2" xfId="43093" xr:uid="{00000000-0005-0000-0000-00008A930000}"/>
    <cellStyle name="Normal 4 4 7 5 2 2 2 3" xfId="29683" xr:uid="{00000000-0005-0000-0000-00008B930000}"/>
    <cellStyle name="Normal 4 4 7 5 2 2 3" xfId="37432" xr:uid="{00000000-0005-0000-0000-00008C930000}"/>
    <cellStyle name="Normal 4 4 7 5 2 2 4" xfId="23711" xr:uid="{00000000-0005-0000-0000-00008D930000}"/>
    <cellStyle name="Normal 4 4 7 5 2 3" xfId="8761" xr:uid="{00000000-0005-0000-0000-00008E930000}"/>
    <cellStyle name="Normal 4 4 7 5 2 3 2" xfId="40107" xr:uid="{00000000-0005-0000-0000-00008F930000}"/>
    <cellStyle name="Normal 4 4 7 5 2 3 3" xfId="26697" xr:uid="{00000000-0005-0000-0000-000090930000}"/>
    <cellStyle name="Normal 4 4 7 5 2 4" xfId="19295" xr:uid="{00000000-0005-0000-0000-000091930000}"/>
    <cellStyle name="Normal 4 4 7 5 2 5" xfId="34137" xr:uid="{00000000-0005-0000-0000-000092930000}"/>
    <cellStyle name="Normal 4 4 7 5 2 6" xfId="16309" xr:uid="{00000000-0005-0000-0000-000093930000}"/>
    <cellStyle name="Normal 4 4 7 5 3" xfId="2354" xr:uid="{00000000-0005-0000-0000-000094930000}"/>
    <cellStyle name="Normal 4 4 7 5 3 2" xfId="6771" xr:uid="{00000000-0005-0000-0000-000095930000}"/>
    <cellStyle name="Normal 4 4 7 5 3 2 2" xfId="12804" xr:uid="{00000000-0005-0000-0000-000096930000}"/>
    <cellStyle name="Normal 4 4 7 5 3 2 2 2" xfId="44089" xr:uid="{00000000-0005-0000-0000-000097930000}"/>
    <cellStyle name="Normal 4 4 7 5 3 2 2 3" xfId="30679" xr:uid="{00000000-0005-0000-0000-000098930000}"/>
    <cellStyle name="Normal 4 4 7 5 3 2 3" xfId="38117" xr:uid="{00000000-0005-0000-0000-000099930000}"/>
    <cellStyle name="Normal 4 4 7 5 3 2 4" xfId="24707" xr:uid="{00000000-0005-0000-0000-00009A930000}"/>
    <cellStyle name="Normal 4 4 7 5 3 3" xfId="9757" xr:uid="{00000000-0005-0000-0000-00009B930000}"/>
    <cellStyle name="Normal 4 4 7 5 3 3 2" xfId="41103" xr:uid="{00000000-0005-0000-0000-00009C930000}"/>
    <cellStyle name="Normal 4 4 7 5 3 3 3" xfId="27693" xr:uid="{00000000-0005-0000-0000-00009D930000}"/>
    <cellStyle name="Normal 4 4 7 5 3 4" xfId="20291" xr:uid="{00000000-0005-0000-0000-00009E930000}"/>
    <cellStyle name="Normal 4 4 7 5 3 5" xfId="35133" xr:uid="{00000000-0005-0000-0000-00009F930000}"/>
    <cellStyle name="Normal 4 4 7 5 3 6" xfId="17305" xr:uid="{00000000-0005-0000-0000-0000A0930000}"/>
    <cellStyle name="Normal 4 4 7 5 4" xfId="4779" xr:uid="{00000000-0005-0000-0000-0000A1930000}"/>
    <cellStyle name="Normal 4 4 7 5 4 2" xfId="10813" xr:uid="{00000000-0005-0000-0000-0000A2930000}"/>
    <cellStyle name="Normal 4 4 7 5 4 2 2" xfId="42100" xr:uid="{00000000-0005-0000-0000-0000A3930000}"/>
    <cellStyle name="Normal 4 4 7 5 4 2 3" xfId="28690" xr:uid="{00000000-0005-0000-0000-0000A4930000}"/>
    <cellStyle name="Normal 4 4 7 5 4 3" xfId="22716" xr:uid="{00000000-0005-0000-0000-0000A5930000}"/>
    <cellStyle name="Normal 4 4 7 5 4 4" xfId="33142" xr:uid="{00000000-0005-0000-0000-0000A6930000}"/>
    <cellStyle name="Normal 4 4 7 5 4 5" xfId="15314" xr:uid="{00000000-0005-0000-0000-0000A7930000}"/>
    <cellStyle name="Normal 4 4 7 5 5" xfId="3784" xr:uid="{00000000-0005-0000-0000-0000A8930000}"/>
    <cellStyle name="Normal 4 4 7 5 5 2" xfId="36563" xr:uid="{00000000-0005-0000-0000-0000A9930000}"/>
    <cellStyle name="Normal 4 4 7 5 5 3" xfId="21721" xr:uid="{00000000-0005-0000-0000-0000AA930000}"/>
    <cellStyle name="Normal 4 4 7 5 6" xfId="7766" xr:uid="{00000000-0005-0000-0000-0000AB930000}"/>
    <cellStyle name="Normal 4 4 7 5 6 2" xfId="39112" xr:uid="{00000000-0005-0000-0000-0000AC930000}"/>
    <cellStyle name="Normal 4 4 7 5 6 3" xfId="25702" xr:uid="{00000000-0005-0000-0000-0000AD930000}"/>
    <cellStyle name="Normal 4 4 7 5 7" xfId="18300" xr:uid="{00000000-0005-0000-0000-0000AE930000}"/>
    <cellStyle name="Normal 4 4 7 5 8" xfId="32147" xr:uid="{00000000-0005-0000-0000-0000AF930000}"/>
    <cellStyle name="Normal 4 4 7 5 9" xfId="14319" xr:uid="{00000000-0005-0000-0000-0000B0930000}"/>
    <cellStyle name="Normal 4 4 7 6" xfId="752" xr:uid="{00000000-0005-0000-0000-0000B1930000}"/>
    <cellStyle name="Normal 4 4 7 6 2" xfId="2788" xr:uid="{00000000-0005-0000-0000-0000B2930000}"/>
    <cellStyle name="Normal 4 4 7 6 2 2" xfId="7205" xr:uid="{00000000-0005-0000-0000-0000B3930000}"/>
    <cellStyle name="Normal 4 4 7 6 2 2 2" xfId="13238" xr:uid="{00000000-0005-0000-0000-0000B4930000}"/>
    <cellStyle name="Normal 4 4 7 6 2 2 2 2" xfId="44523" xr:uid="{00000000-0005-0000-0000-0000B5930000}"/>
    <cellStyle name="Normal 4 4 7 6 2 2 2 3" xfId="31113" xr:uid="{00000000-0005-0000-0000-0000B6930000}"/>
    <cellStyle name="Normal 4 4 7 6 2 2 3" xfId="38551" xr:uid="{00000000-0005-0000-0000-0000B7930000}"/>
    <cellStyle name="Normal 4 4 7 6 2 2 4" xfId="25141" xr:uid="{00000000-0005-0000-0000-0000B8930000}"/>
    <cellStyle name="Normal 4 4 7 6 2 3" xfId="10191" xr:uid="{00000000-0005-0000-0000-0000B9930000}"/>
    <cellStyle name="Normal 4 4 7 6 2 3 2" xfId="41537" xr:uid="{00000000-0005-0000-0000-0000BA930000}"/>
    <cellStyle name="Normal 4 4 7 6 2 3 3" xfId="28127" xr:uid="{00000000-0005-0000-0000-0000BB930000}"/>
    <cellStyle name="Normal 4 4 7 6 2 4" xfId="20725" xr:uid="{00000000-0005-0000-0000-0000BC930000}"/>
    <cellStyle name="Normal 4 4 7 6 2 5" xfId="35567" xr:uid="{00000000-0005-0000-0000-0000BD930000}"/>
    <cellStyle name="Normal 4 4 7 6 2 6" xfId="17739" xr:uid="{00000000-0005-0000-0000-0000BE930000}"/>
    <cellStyle name="Normal 4 4 7 6 3" xfId="5213" xr:uid="{00000000-0005-0000-0000-0000BF930000}"/>
    <cellStyle name="Normal 4 4 7 6 3 2" xfId="11248" xr:uid="{00000000-0005-0000-0000-0000C0930000}"/>
    <cellStyle name="Normal 4 4 7 6 3 2 2" xfId="42533" xr:uid="{00000000-0005-0000-0000-0000C1930000}"/>
    <cellStyle name="Normal 4 4 7 6 3 2 3" xfId="29123" xr:uid="{00000000-0005-0000-0000-0000C2930000}"/>
    <cellStyle name="Normal 4 4 7 6 3 3" xfId="23150" xr:uid="{00000000-0005-0000-0000-0000C3930000}"/>
    <cellStyle name="Normal 4 4 7 6 3 4" xfId="33576" xr:uid="{00000000-0005-0000-0000-0000C4930000}"/>
    <cellStyle name="Normal 4 4 7 6 3 5" xfId="15748" xr:uid="{00000000-0005-0000-0000-0000C5930000}"/>
    <cellStyle name="Normal 4 4 7 6 4" xfId="4218" xr:uid="{00000000-0005-0000-0000-0000C6930000}"/>
    <cellStyle name="Normal 4 4 7 6 4 2" xfId="36997" xr:uid="{00000000-0005-0000-0000-0000C7930000}"/>
    <cellStyle name="Normal 4 4 7 6 4 3" xfId="22155" xr:uid="{00000000-0005-0000-0000-0000C8930000}"/>
    <cellStyle name="Normal 4 4 7 6 5" xfId="8200" xr:uid="{00000000-0005-0000-0000-0000C9930000}"/>
    <cellStyle name="Normal 4 4 7 6 5 2" xfId="39546" xr:uid="{00000000-0005-0000-0000-0000CA930000}"/>
    <cellStyle name="Normal 4 4 7 6 5 3" xfId="26136" xr:uid="{00000000-0005-0000-0000-0000CB930000}"/>
    <cellStyle name="Normal 4 4 7 6 6" xfId="18734" xr:uid="{00000000-0005-0000-0000-0000CC930000}"/>
    <cellStyle name="Normal 4 4 7 6 7" xfId="32581" xr:uid="{00000000-0005-0000-0000-0000CD930000}"/>
    <cellStyle name="Normal 4 4 7 6 8" xfId="14753" xr:uid="{00000000-0005-0000-0000-0000CE930000}"/>
    <cellStyle name="Normal 4 4 7 7" xfId="1255" xr:uid="{00000000-0005-0000-0000-0000CF930000}"/>
    <cellStyle name="Normal 4 4 7 7 2" xfId="2252" xr:uid="{00000000-0005-0000-0000-0000D0930000}"/>
    <cellStyle name="Normal 4 4 7 7 2 2" xfId="6669" xr:uid="{00000000-0005-0000-0000-0000D1930000}"/>
    <cellStyle name="Normal 4 4 7 7 2 2 2" xfId="12702" xr:uid="{00000000-0005-0000-0000-0000D2930000}"/>
    <cellStyle name="Normal 4 4 7 7 2 2 2 2" xfId="43987" xr:uid="{00000000-0005-0000-0000-0000D3930000}"/>
    <cellStyle name="Normal 4 4 7 7 2 2 2 3" xfId="30577" xr:uid="{00000000-0005-0000-0000-0000D4930000}"/>
    <cellStyle name="Normal 4 4 7 7 2 2 3" xfId="38015" xr:uid="{00000000-0005-0000-0000-0000D5930000}"/>
    <cellStyle name="Normal 4 4 7 7 2 2 4" xfId="24605" xr:uid="{00000000-0005-0000-0000-0000D6930000}"/>
    <cellStyle name="Normal 4 4 7 7 2 3" xfId="9655" xr:uid="{00000000-0005-0000-0000-0000D7930000}"/>
    <cellStyle name="Normal 4 4 7 7 2 3 2" xfId="41001" xr:uid="{00000000-0005-0000-0000-0000D8930000}"/>
    <cellStyle name="Normal 4 4 7 7 2 3 3" xfId="27591" xr:uid="{00000000-0005-0000-0000-0000D9930000}"/>
    <cellStyle name="Normal 4 4 7 7 2 4" xfId="20189" xr:uid="{00000000-0005-0000-0000-0000DA930000}"/>
    <cellStyle name="Normal 4 4 7 7 2 5" xfId="35031" xr:uid="{00000000-0005-0000-0000-0000DB930000}"/>
    <cellStyle name="Normal 4 4 7 7 2 6" xfId="17203" xr:uid="{00000000-0005-0000-0000-0000DC930000}"/>
    <cellStyle name="Normal 4 4 7 7 3" xfId="5673" xr:uid="{00000000-0005-0000-0000-0000DD930000}"/>
    <cellStyle name="Normal 4 4 7 7 3 2" xfId="11706" xr:uid="{00000000-0005-0000-0000-0000DE930000}"/>
    <cellStyle name="Normal 4 4 7 7 3 2 2" xfId="42991" xr:uid="{00000000-0005-0000-0000-0000DF930000}"/>
    <cellStyle name="Normal 4 4 7 7 3 2 3" xfId="29581" xr:uid="{00000000-0005-0000-0000-0000E0930000}"/>
    <cellStyle name="Normal 4 4 7 7 3 3" xfId="23609" xr:uid="{00000000-0005-0000-0000-0000E1930000}"/>
    <cellStyle name="Normal 4 4 7 7 3 4" xfId="34035" xr:uid="{00000000-0005-0000-0000-0000E2930000}"/>
    <cellStyle name="Normal 4 4 7 7 3 5" xfId="16207" xr:uid="{00000000-0005-0000-0000-0000E3930000}"/>
    <cellStyle name="Normal 4 4 7 7 4" xfId="3682" xr:uid="{00000000-0005-0000-0000-0000E4930000}"/>
    <cellStyle name="Normal 4 4 7 7 4 2" xfId="36461" xr:uid="{00000000-0005-0000-0000-0000E5930000}"/>
    <cellStyle name="Normal 4 4 7 7 4 3" xfId="21619" xr:uid="{00000000-0005-0000-0000-0000E6930000}"/>
    <cellStyle name="Normal 4 4 7 7 5" xfId="8659" xr:uid="{00000000-0005-0000-0000-0000E7930000}"/>
    <cellStyle name="Normal 4 4 7 7 5 2" xfId="40005" xr:uid="{00000000-0005-0000-0000-0000E8930000}"/>
    <cellStyle name="Normal 4 4 7 7 5 3" xfId="26595" xr:uid="{00000000-0005-0000-0000-0000E9930000}"/>
    <cellStyle name="Normal 4 4 7 7 6" xfId="19193" xr:uid="{00000000-0005-0000-0000-0000EA930000}"/>
    <cellStyle name="Normal 4 4 7 7 7" xfId="32045" xr:uid="{00000000-0005-0000-0000-0000EB930000}"/>
    <cellStyle name="Normal 4 4 7 7 8" xfId="14217" xr:uid="{00000000-0005-0000-0000-0000EC930000}"/>
    <cellStyle name="Normal 4 4 7 8" xfId="1792" xr:uid="{00000000-0005-0000-0000-0000ED930000}"/>
    <cellStyle name="Normal 4 4 7 8 2" xfId="6210" xr:uid="{00000000-0005-0000-0000-0000EE930000}"/>
    <cellStyle name="Normal 4 4 7 8 2 2" xfId="12243" xr:uid="{00000000-0005-0000-0000-0000EF930000}"/>
    <cellStyle name="Normal 4 4 7 8 2 2 2" xfId="43528" xr:uid="{00000000-0005-0000-0000-0000F0930000}"/>
    <cellStyle name="Normal 4 4 7 8 2 2 3" xfId="30118" xr:uid="{00000000-0005-0000-0000-0000F1930000}"/>
    <cellStyle name="Normal 4 4 7 8 2 3" xfId="37556" xr:uid="{00000000-0005-0000-0000-0000F2930000}"/>
    <cellStyle name="Normal 4 4 7 8 2 4" xfId="24146" xr:uid="{00000000-0005-0000-0000-0000F3930000}"/>
    <cellStyle name="Normal 4 4 7 8 3" xfId="9196" xr:uid="{00000000-0005-0000-0000-0000F4930000}"/>
    <cellStyle name="Normal 4 4 7 8 3 2" xfId="40542" xr:uid="{00000000-0005-0000-0000-0000F5930000}"/>
    <cellStyle name="Normal 4 4 7 8 3 3" xfId="27132" xr:uid="{00000000-0005-0000-0000-0000F6930000}"/>
    <cellStyle name="Normal 4 4 7 8 4" xfId="19730" xr:uid="{00000000-0005-0000-0000-0000F7930000}"/>
    <cellStyle name="Normal 4 4 7 8 5" xfId="34572" xr:uid="{00000000-0005-0000-0000-0000F8930000}"/>
    <cellStyle name="Normal 4 4 7 8 6" xfId="16744" xr:uid="{00000000-0005-0000-0000-0000F9930000}"/>
    <cellStyle name="Normal 4 4 7 9" xfId="4677" xr:uid="{00000000-0005-0000-0000-0000FA930000}"/>
    <cellStyle name="Normal 4 4 7 9 2" xfId="10711" xr:uid="{00000000-0005-0000-0000-0000FB930000}"/>
    <cellStyle name="Normal 4 4 7 9 2 2" xfId="41998" xr:uid="{00000000-0005-0000-0000-0000FC930000}"/>
    <cellStyle name="Normal 4 4 7 9 2 3" xfId="28588" xr:uid="{00000000-0005-0000-0000-0000FD930000}"/>
    <cellStyle name="Normal 4 4 7 9 3" xfId="22614" xr:uid="{00000000-0005-0000-0000-0000FE930000}"/>
    <cellStyle name="Normal 4 4 7 9 4" xfId="33040" xr:uid="{00000000-0005-0000-0000-0000FF930000}"/>
    <cellStyle name="Normal 4 4 7 9 5" xfId="15212" xr:uid="{00000000-0005-0000-0000-000000940000}"/>
    <cellStyle name="Normal 4 4 8" xfId="124" xr:uid="{00000000-0005-0000-0000-000001940000}"/>
    <cellStyle name="Normal 4 4 8 10" xfId="18122" xr:uid="{00000000-0005-0000-0000-000002940000}"/>
    <cellStyle name="Normal 4 4 8 11" xfId="31614" xr:uid="{00000000-0005-0000-0000-000003940000}"/>
    <cellStyle name="Normal 4 4 8 12" xfId="13786" xr:uid="{00000000-0005-0000-0000-000004940000}"/>
    <cellStyle name="Normal 4 4 8 2" xfId="574" xr:uid="{00000000-0005-0000-0000-000005940000}"/>
    <cellStyle name="Normal 4 4 8 2 10" xfId="14014" xr:uid="{00000000-0005-0000-0000-000006940000}"/>
    <cellStyle name="Normal 4 4 8 2 2" xfId="1008" xr:uid="{00000000-0005-0000-0000-000007940000}"/>
    <cellStyle name="Normal 4 4 8 2 2 2" xfId="3044" xr:uid="{00000000-0005-0000-0000-000008940000}"/>
    <cellStyle name="Normal 4 4 8 2 2 2 2" xfId="7461" xr:uid="{00000000-0005-0000-0000-000009940000}"/>
    <cellStyle name="Normal 4 4 8 2 2 2 2 2" xfId="13494" xr:uid="{00000000-0005-0000-0000-00000A940000}"/>
    <cellStyle name="Normal 4 4 8 2 2 2 2 2 2" xfId="44779" xr:uid="{00000000-0005-0000-0000-00000B940000}"/>
    <cellStyle name="Normal 4 4 8 2 2 2 2 2 3" xfId="31369" xr:uid="{00000000-0005-0000-0000-00000C940000}"/>
    <cellStyle name="Normal 4 4 8 2 2 2 2 3" xfId="38807" xr:uid="{00000000-0005-0000-0000-00000D940000}"/>
    <cellStyle name="Normal 4 4 8 2 2 2 2 4" xfId="25397" xr:uid="{00000000-0005-0000-0000-00000E940000}"/>
    <cellStyle name="Normal 4 4 8 2 2 2 3" xfId="10447" xr:uid="{00000000-0005-0000-0000-00000F940000}"/>
    <cellStyle name="Normal 4 4 8 2 2 2 3 2" xfId="41793" xr:uid="{00000000-0005-0000-0000-000010940000}"/>
    <cellStyle name="Normal 4 4 8 2 2 2 3 3" xfId="28383" xr:uid="{00000000-0005-0000-0000-000011940000}"/>
    <cellStyle name="Normal 4 4 8 2 2 2 4" xfId="20981" xr:uid="{00000000-0005-0000-0000-000012940000}"/>
    <cellStyle name="Normal 4 4 8 2 2 2 5" xfId="35823" xr:uid="{00000000-0005-0000-0000-000013940000}"/>
    <cellStyle name="Normal 4 4 8 2 2 2 6" xfId="17995" xr:uid="{00000000-0005-0000-0000-000014940000}"/>
    <cellStyle name="Normal 4 4 8 2 2 3" xfId="5469" xr:uid="{00000000-0005-0000-0000-000015940000}"/>
    <cellStyle name="Normal 4 4 8 2 2 3 2" xfId="11503" xr:uid="{00000000-0005-0000-0000-000016940000}"/>
    <cellStyle name="Normal 4 4 8 2 2 3 2 2" xfId="42788" xr:uid="{00000000-0005-0000-0000-000017940000}"/>
    <cellStyle name="Normal 4 4 8 2 2 3 2 3" xfId="29378" xr:uid="{00000000-0005-0000-0000-000018940000}"/>
    <cellStyle name="Normal 4 4 8 2 2 3 3" xfId="23406" xr:uid="{00000000-0005-0000-0000-000019940000}"/>
    <cellStyle name="Normal 4 4 8 2 2 3 4" xfId="33832" xr:uid="{00000000-0005-0000-0000-00001A940000}"/>
    <cellStyle name="Normal 4 4 8 2 2 3 5" xfId="16004" xr:uid="{00000000-0005-0000-0000-00001B940000}"/>
    <cellStyle name="Normal 4 4 8 2 2 4" xfId="4474" xr:uid="{00000000-0005-0000-0000-00001C940000}"/>
    <cellStyle name="Normal 4 4 8 2 2 4 2" xfId="37253" xr:uid="{00000000-0005-0000-0000-00001D940000}"/>
    <cellStyle name="Normal 4 4 8 2 2 4 3" xfId="22411" xr:uid="{00000000-0005-0000-0000-00001E940000}"/>
    <cellStyle name="Normal 4 4 8 2 2 5" xfId="8456" xr:uid="{00000000-0005-0000-0000-00001F940000}"/>
    <cellStyle name="Normal 4 4 8 2 2 5 2" xfId="39802" xr:uid="{00000000-0005-0000-0000-000020940000}"/>
    <cellStyle name="Normal 4 4 8 2 2 5 3" xfId="26392" xr:uid="{00000000-0005-0000-0000-000021940000}"/>
    <cellStyle name="Normal 4 4 8 2 2 6" xfId="18990" xr:uid="{00000000-0005-0000-0000-000022940000}"/>
    <cellStyle name="Normal 4 4 8 2 2 7" xfId="32837" xr:uid="{00000000-0005-0000-0000-000023940000}"/>
    <cellStyle name="Normal 4 4 8 2 2 8" xfId="15009" xr:uid="{00000000-0005-0000-0000-000024940000}"/>
    <cellStyle name="Normal 4 4 8 2 3" xfId="1613" xr:uid="{00000000-0005-0000-0000-000025940000}"/>
    <cellStyle name="Normal 4 4 8 2 3 2" xfId="2610" xr:uid="{00000000-0005-0000-0000-000026940000}"/>
    <cellStyle name="Normal 4 4 8 2 3 2 2" xfId="7027" xr:uid="{00000000-0005-0000-0000-000027940000}"/>
    <cellStyle name="Normal 4 4 8 2 3 2 2 2" xfId="13060" xr:uid="{00000000-0005-0000-0000-000028940000}"/>
    <cellStyle name="Normal 4 4 8 2 3 2 2 2 2" xfId="44345" xr:uid="{00000000-0005-0000-0000-000029940000}"/>
    <cellStyle name="Normal 4 4 8 2 3 2 2 2 3" xfId="30935" xr:uid="{00000000-0005-0000-0000-00002A940000}"/>
    <cellStyle name="Normal 4 4 8 2 3 2 2 3" xfId="38373" xr:uid="{00000000-0005-0000-0000-00002B940000}"/>
    <cellStyle name="Normal 4 4 8 2 3 2 2 4" xfId="24963" xr:uid="{00000000-0005-0000-0000-00002C940000}"/>
    <cellStyle name="Normal 4 4 8 2 3 2 3" xfId="10013" xr:uid="{00000000-0005-0000-0000-00002D940000}"/>
    <cellStyle name="Normal 4 4 8 2 3 2 3 2" xfId="41359" xr:uid="{00000000-0005-0000-0000-00002E940000}"/>
    <cellStyle name="Normal 4 4 8 2 3 2 3 3" xfId="27949" xr:uid="{00000000-0005-0000-0000-00002F940000}"/>
    <cellStyle name="Normal 4 4 8 2 3 2 4" xfId="20547" xr:uid="{00000000-0005-0000-0000-000030940000}"/>
    <cellStyle name="Normal 4 4 8 2 3 2 5" xfId="35389" xr:uid="{00000000-0005-0000-0000-000031940000}"/>
    <cellStyle name="Normal 4 4 8 2 3 2 6" xfId="17561" xr:uid="{00000000-0005-0000-0000-000032940000}"/>
    <cellStyle name="Normal 4 4 8 2 3 3" xfId="6031" xr:uid="{00000000-0005-0000-0000-000033940000}"/>
    <cellStyle name="Normal 4 4 8 2 3 3 2" xfId="12064" xr:uid="{00000000-0005-0000-0000-000034940000}"/>
    <cellStyle name="Normal 4 4 8 2 3 3 2 2" xfId="43349" xr:uid="{00000000-0005-0000-0000-000035940000}"/>
    <cellStyle name="Normal 4 4 8 2 3 3 2 3" xfId="29939" xr:uid="{00000000-0005-0000-0000-000036940000}"/>
    <cellStyle name="Normal 4 4 8 2 3 3 3" xfId="23967" xr:uid="{00000000-0005-0000-0000-000037940000}"/>
    <cellStyle name="Normal 4 4 8 2 3 3 4" xfId="34393" xr:uid="{00000000-0005-0000-0000-000038940000}"/>
    <cellStyle name="Normal 4 4 8 2 3 3 5" xfId="16565" xr:uid="{00000000-0005-0000-0000-000039940000}"/>
    <cellStyle name="Normal 4 4 8 2 3 4" xfId="4040" xr:uid="{00000000-0005-0000-0000-00003A940000}"/>
    <cellStyle name="Normal 4 4 8 2 3 4 2" xfId="36819" xr:uid="{00000000-0005-0000-0000-00003B940000}"/>
    <cellStyle name="Normal 4 4 8 2 3 4 3" xfId="21977" xr:uid="{00000000-0005-0000-0000-00003C940000}"/>
    <cellStyle name="Normal 4 4 8 2 3 5" xfId="9017" xr:uid="{00000000-0005-0000-0000-00003D940000}"/>
    <cellStyle name="Normal 4 4 8 2 3 5 2" xfId="40363" xr:uid="{00000000-0005-0000-0000-00003E940000}"/>
    <cellStyle name="Normal 4 4 8 2 3 5 3" xfId="26953" xr:uid="{00000000-0005-0000-0000-00003F940000}"/>
    <cellStyle name="Normal 4 4 8 2 3 6" xfId="19551" xr:uid="{00000000-0005-0000-0000-000040940000}"/>
    <cellStyle name="Normal 4 4 8 2 3 7" xfId="32403" xr:uid="{00000000-0005-0000-0000-000041940000}"/>
    <cellStyle name="Normal 4 4 8 2 3 8" xfId="14575" xr:uid="{00000000-0005-0000-0000-000042940000}"/>
    <cellStyle name="Normal 4 4 8 2 4" xfId="2048" xr:uid="{00000000-0005-0000-0000-000043940000}"/>
    <cellStyle name="Normal 4 4 8 2 4 2" xfId="6466" xr:uid="{00000000-0005-0000-0000-000044940000}"/>
    <cellStyle name="Normal 4 4 8 2 4 2 2" xfId="12499" xr:uid="{00000000-0005-0000-0000-000045940000}"/>
    <cellStyle name="Normal 4 4 8 2 4 2 2 2" xfId="43784" xr:uid="{00000000-0005-0000-0000-000046940000}"/>
    <cellStyle name="Normal 4 4 8 2 4 2 2 3" xfId="30374" xr:uid="{00000000-0005-0000-0000-000047940000}"/>
    <cellStyle name="Normal 4 4 8 2 4 2 3" xfId="37812" xr:uid="{00000000-0005-0000-0000-000048940000}"/>
    <cellStyle name="Normal 4 4 8 2 4 2 4" xfId="24402" xr:uid="{00000000-0005-0000-0000-000049940000}"/>
    <cellStyle name="Normal 4 4 8 2 4 3" xfId="9452" xr:uid="{00000000-0005-0000-0000-00004A940000}"/>
    <cellStyle name="Normal 4 4 8 2 4 3 2" xfId="40798" xr:uid="{00000000-0005-0000-0000-00004B940000}"/>
    <cellStyle name="Normal 4 4 8 2 4 3 3" xfId="27388" xr:uid="{00000000-0005-0000-0000-00004C940000}"/>
    <cellStyle name="Normal 4 4 8 2 4 4" xfId="19986" xr:uid="{00000000-0005-0000-0000-00004D940000}"/>
    <cellStyle name="Normal 4 4 8 2 4 5" xfId="34828" xr:uid="{00000000-0005-0000-0000-00004E940000}"/>
    <cellStyle name="Normal 4 4 8 2 4 6" xfId="17000" xr:uid="{00000000-0005-0000-0000-00004F940000}"/>
    <cellStyle name="Normal 4 4 8 2 5" xfId="5035" xr:uid="{00000000-0005-0000-0000-000050940000}"/>
    <cellStyle name="Normal 4 4 8 2 5 2" xfId="11070" xr:uid="{00000000-0005-0000-0000-000051940000}"/>
    <cellStyle name="Normal 4 4 8 2 5 2 2" xfId="42355" xr:uid="{00000000-0005-0000-0000-000052940000}"/>
    <cellStyle name="Normal 4 4 8 2 5 2 3" xfId="28945" xr:uid="{00000000-0005-0000-0000-000053940000}"/>
    <cellStyle name="Normal 4 4 8 2 5 3" xfId="22972" xr:uid="{00000000-0005-0000-0000-000054940000}"/>
    <cellStyle name="Normal 4 4 8 2 5 4" xfId="33398" xr:uid="{00000000-0005-0000-0000-000055940000}"/>
    <cellStyle name="Normal 4 4 8 2 5 5" xfId="15570" xr:uid="{00000000-0005-0000-0000-000056940000}"/>
    <cellStyle name="Normal 4 4 8 2 6" xfId="3479" xr:uid="{00000000-0005-0000-0000-000057940000}"/>
    <cellStyle name="Normal 4 4 8 2 6 2" xfId="36258" xr:uid="{00000000-0005-0000-0000-000058940000}"/>
    <cellStyle name="Normal 4 4 8 2 6 3" xfId="21416" xr:uid="{00000000-0005-0000-0000-000059940000}"/>
    <cellStyle name="Normal 4 4 8 2 7" xfId="8022" xr:uid="{00000000-0005-0000-0000-00005A940000}"/>
    <cellStyle name="Normal 4 4 8 2 7 2" xfId="39368" xr:uid="{00000000-0005-0000-0000-00005B940000}"/>
    <cellStyle name="Normal 4 4 8 2 7 3" xfId="25958" xr:uid="{00000000-0005-0000-0000-00005C940000}"/>
    <cellStyle name="Normal 4 4 8 2 8" xfId="18556" xr:uid="{00000000-0005-0000-0000-00005D940000}"/>
    <cellStyle name="Normal 4 4 8 2 9" xfId="31842" xr:uid="{00000000-0005-0000-0000-00005E940000}"/>
    <cellStyle name="Normal 4 4 8 3" xfId="346" xr:uid="{00000000-0005-0000-0000-00005F940000}"/>
    <cellStyle name="Normal 4 4 8 3 2" xfId="1385" xr:uid="{00000000-0005-0000-0000-000060940000}"/>
    <cellStyle name="Normal 4 4 8 3 2 2" xfId="5803" xr:uid="{00000000-0005-0000-0000-000061940000}"/>
    <cellStyle name="Normal 4 4 8 3 2 2 2" xfId="11836" xr:uid="{00000000-0005-0000-0000-000062940000}"/>
    <cellStyle name="Normal 4 4 8 3 2 2 2 2" xfId="43121" xr:uid="{00000000-0005-0000-0000-000063940000}"/>
    <cellStyle name="Normal 4 4 8 3 2 2 2 3" xfId="29711" xr:uid="{00000000-0005-0000-0000-000064940000}"/>
    <cellStyle name="Normal 4 4 8 3 2 2 3" xfId="37456" xr:uid="{00000000-0005-0000-0000-000065940000}"/>
    <cellStyle name="Normal 4 4 8 3 2 2 4" xfId="23739" xr:uid="{00000000-0005-0000-0000-000066940000}"/>
    <cellStyle name="Normal 4 4 8 3 2 3" xfId="8789" xr:uid="{00000000-0005-0000-0000-000067940000}"/>
    <cellStyle name="Normal 4 4 8 3 2 3 2" xfId="40135" xr:uid="{00000000-0005-0000-0000-000068940000}"/>
    <cellStyle name="Normal 4 4 8 3 2 3 3" xfId="26725" xr:uid="{00000000-0005-0000-0000-000069940000}"/>
    <cellStyle name="Normal 4 4 8 3 2 4" xfId="19323" xr:uid="{00000000-0005-0000-0000-00006A940000}"/>
    <cellStyle name="Normal 4 4 8 3 2 5" xfId="34165" xr:uid="{00000000-0005-0000-0000-00006B940000}"/>
    <cellStyle name="Normal 4 4 8 3 2 6" xfId="16337" xr:uid="{00000000-0005-0000-0000-00006C940000}"/>
    <cellStyle name="Normal 4 4 8 3 3" xfId="2382" xr:uid="{00000000-0005-0000-0000-00006D940000}"/>
    <cellStyle name="Normal 4 4 8 3 3 2" xfId="6799" xr:uid="{00000000-0005-0000-0000-00006E940000}"/>
    <cellStyle name="Normal 4 4 8 3 3 2 2" xfId="12832" xr:uid="{00000000-0005-0000-0000-00006F940000}"/>
    <cellStyle name="Normal 4 4 8 3 3 2 2 2" xfId="44117" xr:uid="{00000000-0005-0000-0000-000070940000}"/>
    <cellStyle name="Normal 4 4 8 3 3 2 2 3" xfId="30707" xr:uid="{00000000-0005-0000-0000-000071940000}"/>
    <cellStyle name="Normal 4 4 8 3 3 2 3" xfId="38145" xr:uid="{00000000-0005-0000-0000-000072940000}"/>
    <cellStyle name="Normal 4 4 8 3 3 2 4" xfId="24735" xr:uid="{00000000-0005-0000-0000-000073940000}"/>
    <cellStyle name="Normal 4 4 8 3 3 3" xfId="9785" xr:uid="{00000000-0005-0000-0000-000074940000}"/>
    <cellStyle name="Normal 4 4 8 3 3 3 2" xfId="41131" xr:uid="{00000000-0005-0000-0000-000075940000}"/>
    <cellStyle name="Normal 4 4 8 3 3 3 3" xfId="27721" xr:uid="{00000000-0005-0000-0000-000076940000}"/>
    <cellStyle name="Normal 4 4 8 3 3 4" xfId="20319" xr:uid="{00000000-0005-0000-0000-000077940000}"/>
    <cellStyle name="Normal 4 4 8 3 3 5" xfId="35161" xr:uid="{00000000-0005-0000-0000-000078940000}"/>
    <cellStyle name="Normal 4 4 8 3 3 6" xfId="17333" xr:uid="{00000000-0005-0000-0000-000079940000}"/>
    <cellStyle name="Normal 4 4 8 3 4" xfId="4807" xr:uid="{00000000-0005-0000-0000-00007A940000}"/>
    <cellStyle name="Normal 4 4 8 3 4 2" xfId="10842" xr:uid="{00000000-0005-0000-0000-00007B940000}"/>
    <cellStyle name="Normal 4 4 8 3 4 2 2" xfId="42127" xr:uid="{00000000-0005-0000-0000-00007C940000}"/>
    <cellStyle name="Normal 4 4 8 3 4 2 3" xfId="28717" xr:uid="{00000000-0005-0000-0000-00007D940000}"/>
    <cellStyle name="Normal 4 4 8 3 4 3" xfId="22744" xr:uid="{00000000-0005-0000-0000-00007E940000}"/>
    <cellStyle name="Normal 4 4 8 3 4 4" xfId="33170" xr:uid="{00000000-0005-0000-0000-00007F940000}"/>
    <cellStyle name="Normal 4 4 8 3 4 5" xfId="15342" xr:uid="{00000000-0005-0000-0000-000080940000}"/>
    <cellStyle name="Normal 4 4 8 3 5" xfId="3812" xr:uid="{00000000-0005-0000-0000-000081940000}"/>
    <cellStyle name="Normal 4 4 8 3 5 2" xfId="36591" xr:uid="{00000000-0005-0000-0000-000082940000}"/>
    <cellStyle name="Normal 4 4 8 3 5 3" xfId="21749" xr:uid="{00000000-0005-0000-0000-000083940000}"/>
    <cellStyle name="Normal 4 4 8 3 6" xfId="7794" xr:uid="{00000000-0005-0000-0000-000084940000}"/>
    <cellStyle name="Normal 4 4 8 3 6 2" xfId="39140" xr:uid="{00000000-0005-0000-0000-000085940000}"/>
    <cellStyle name="Normal 4 4 8 3 6 3" xfId="25730" xr:uid="{00000000-0005-0000-0000-000086940000}"/>
    <cellStyle name="Normal 4 4 8 3 7" xfId="18328" xr:uid="{00000000-0005-0000-0000-000087940000}"/>
    <cellStyle name="Normal 4 4 8 3 8" xfId="32175" xr:uid="{00000000-0005-0000-0000-000088940000}"/>
    <cellStyle name="Normal 4 4 8 3 9" xfId="14347" xr:uid="{00000000-0005-0000-0000-000089940000}"/>
    <cellStyle name="Normal 4 4 8 4" xfId="780" xr:uid="{00000000-0005-0000-0000-00008A940000}"/>
    <cellStyle name="Normal 4 4 8 4 2" xfId="2816" xr:uid="{00000000-0005-0000-0000-00008B940000}"/>
    <cellStyle name="Normal 4 4 8 4 2 2" xfId="7233" xr:uid="{00000000-0005-0000-0000-00008C940000}"/>
    <cellStyle name="Normal 4 4 8 4 2 2 2" xfId="13266" xr:uid="{00000000-0005-0000-0000-00008D940000}"/>
    <cellStyle name="Normal 4 4 8 4 2 2 2 2" xfId="44551" xr:uid="{00000000-0005-0000-0000-00008E940000}"/>
    <cellStyle name="Normal 4 4 8 4 2 2 2 3" xfId="31141" xr:uid="{00000000-0005-0000-0000-00008F940000}"/>
    <cellStyle name="Normal 4 4 8 4 2 2 3" xfId="38579" xr:uid="{00000000-0005-0000-0000-000090940000}"/>
    <cellStyle name="Normal 4 4 8 4 2 2 4" xfId="25169" xr:uid="{00000000-0005-0000-0000-000091940000}"/>
    <cellStyle name="Normal 4 4 8 4 2 3" xfId="10219" xr:uid="{00000000-0005-0000-0000-000092940000}"/>
    <cellStyle name="Normal 4 4 8 4 2 3 2" xfId="41565" xr:uid="{00000000-0005-0000-0000-000093940000}"/>
    <cellStyle name="Normal 4 4 8 4 2 3 3" xfId="28155" xr:uid="{00000000-0005-0000-0000-000094940000}"/>
    <cellStyle name="Normal 4 4 8 4 2 4" xfId="20753" xr:uid="{00000000-0005-0000-0000-000095940000}"/>
    <cellStyle name="Normal 4 4 8 4 2 5" xfId="35595" xr:uid="{00000000-0005-0000-0000-000096940000}"/>
    <cellStyle name="Normal 4 4 8 4 2 6" xfId="17767" xr:uid="{00000000-0005-0000-0000-000097940000}"/>
    <cellStyle name="Normal 4 4 8 4 3" xfId="5241" xr:uid="{00000000-0005-0000-0000-000098940000}"/>
    <cellStyle name="Normal 4 4 8 4 3 2" xfId="11275" xr:uid="{00000000-0005-0000-0000-000099940000}"/>
    <cellStyle name="Normal 4 4 8 4 3 2 2" xfId="42560" xr:uid="{00000000-0005-0000-0000-00009A940000}"/>
    <cellStyle name="Normal 4 4 8 4 3 2 3" xfId="29150" xr:uid="{00000000-0005-0000-0000-00009B940000}"/>
    <cellStyle name="Normal 4 4 8 4 3 3" xfId="23178" xr:uid="{00000000-0005-0000-0000-00009C940000}"/>
    <cellStyle name="Normal 4 4 8 4 3 4" xfId="33604" xr:uid="{00000000-0005-0000-0000-00009D940000}"/>
    <cellStyle name="Normal 4 4 8 4 3 5" xfId="15776" xr:uid="{00000000-0005-0000-0000-00009E940000}"/>
    <cellStyle name="Normal 4 4 8 4 4" xfId="4246" xr:uid="{00000000-0005-0000-0000-00009F940000}"/>
    <cellStyle name="Normal 4 4 8 4 4 2" xfId="37025" xr:uid="{00000000-0005-0000-0000-0000A0940000}"/>
    <cellStyle name="Normal 4 4 8 4 4 3" xfId="22183" xr:uid="{00000000-0005-0000-0000-0000A1940000}"/>
    <cellStyle name="Normal 4 4 8 4 5" xfId="8228" xr:uid="{00000000-0005-0000-0000-0000A2940000}"/>
    <cellStyle name="Normal 4 4 8 4 5 2" xfId="39574" xr:uid="{00000000-0005-0000-0000-0000A3940000}"/>
    <cellStyle name="Normal 4 4 8 4 5 3" xfId="26164" xr:uid="{00000000-0005-0000-0000-0000A4940000}"/>
    <cellStyle name="Normal 4 4 8 4 6" xfId="18762" xr:uid="{00000000-0005-0000-0000-0000A5940000}"/>
    <cellStyle name="Normal 4 4 8 4 7" xfId="32609" xr:uid="{00000000-0005-0000-0000-0000A6940000}"/>
    <cellStyle name="Normal 4 4 8 4 8" xfId="14781" xr:uid="{00000000-0005-0000-0000-0000A7940000}"/>
    <cellStyle name="Normal 4 4 8 5" xfId="1179" xr:uid="{00000000-0005-0000-0000-0000A8940000}"/>
    <cellStyle name="Normal 4 4 8 5 2" xfId="2176" xr:uid="{00000000-0005-0000-0000-0000A9940000}"/>
    <cellStyle name="Normal 4 4 8 5 2 2" xfId="6593" xr:uid="{00000000-0005-0000-0000-0000AA940000}"/>
    <cellStyle name="Normal 4 4 8 5 2 2 2" xfId="12626" xr:uid="{00000000-0005-0000-0000-0000AB940000}"/>
    <cellStyle name="Normal 4 4 8 5 2 2 2 2" xfId="43911" xr:uid="{00000000-0005-0000-0000-0000AC940000}"/>
    <cellStyle name="Normal 4 4 8 5 2 2 2 3" xfId="30501" xr:uid="{00000000-0005-0000-0000-0000AD940000}"/>
    <cellStyle name="Normal 4 4 8 5 2 2 3" xfId="37939" xr:uid="{00000000-0005-0000-0000-0000AE940000}"/>
    <cellStyle name="Normal 4 4 8 5 2 2 4" xfId="24529" xr:uid="{00000000-0005-0000-0000-0000AF940000}"/>
    <cellStyle name="Normal 4 4 8 5 2 3" xfId="9579" xr:uid="{00000000-0005-0000-0000-0000B0940000}"/>
    <cellStyle name="Normal 4 4 8 5 2 3 2" xfId="40925" xr:uid="{00000000-0005-0000-0000-0000B1940000}"/>
    <cellStyle name="Normal 4 4 8 5 2 3 3" xfId="27515" xr:uid="{00000000-0005-0000-0000-0000B2940000}"/>
    <cellStyle name="Normal 4 4 8 5 2 4" xfId="20113" xr:uid="{00000000-0005-0000-0000-0000B3940000}"/>
    <cellStyle name="Normal 4 4 8 5 2 5" xfId="34955" xr:uid="{00000000-0005-0000-0000-0000B4940000}"/>
    <cellStyle name="Normal 4 4 8 5 2 6" xfId="17127" xr:uid="{00000000-0005-0000-0000-0000B5940000}"/>
    <cellStyle name="Normal 4 4 8 5 3" xfId="5597" xr:uid="{00000000-0005-0000-0000-0000B6940000}"/>
    <cellStyle name="Normal 4 4 8 5 3 2" xfId="11630" xr:uid="{00000000-0005-0000-0000-0000B7940000}"/>
    <cellStyle name="Normal 4 4 8 5 3 2 2" xfId="42915" xr:uid="{00000000-0005-0000-0000-0000B8940000}"/>
    <cellStyle name="Normal 4 4 8 5 3 2 3" xfId="29505" xr:uid="{00000000-0005-0000-0000-0000B9940000}"/>
    <cellStyle name="Normal 4 4 8 5 3 3" xfId="23533" xr:uid="{00000000-0005-0000-0000-0000BA940000}"/>
    <cellStyle name="Normal 4 4 8 5 3 4" xfId="33959" xr:uid="{00000000-0005-0000-0000-0000BB940000}"/>
    <cellStyle name="Normal 4 4 8 5 3 5" xfId="16131" xr:uid="{00000000-0005-0000-0000-0000BC940000}"/>
    <cellStyle name="Normal 4 4 8 5 4" xfId="3606" xr:uid="{00000000-0005-0000-0000-0000BD940000}"/>
    <cellStyle name="Normal 4 4 8 5 4 2" xfId="36385" xr:uid="{00000000-0005-0000-0000-0000BE940000}"/>
    <cellStyle name="Normal 4 4 8 5 4 3" xfId="21543" xr:uid="{00000000-0005-0000-0000-0000BF940000}"/>
    <cellStyle name="Normal 4 4 8 5 5" xfId="8583" xr:uid="{00000000-0005-0000-0000-0000C0940000}"/>
    <cellStyle name="Normal 4 4 8 5 5 2" xfId="39929" xr:uid="{00000000-0005-0000-0000-0000C1940000}"/>
    <cellStyle name="Normal 4 4 8 5 5 3" xfId="26519" xr:uid="{00000000-0005-0000-0000-0000C2940000}"/>
    <cellStyle name="Normal 4 4 8 5 6" xfId="19117" xr:uid="{00000000-0005-0000-0000-0000C3940000}"/>
    <cellStyle name="Normal 4 4 8 5 7" xfId="31969" xr:uid="{00000000-0005-0000-0000-0000C4940000}"/>
    <cellStyle name="Normal 4 4 8 5 8" xfId="14141" xr:uid="{00000000-0005-0000-0000-0000C5940000}"/>
    <cellStyle name="Normal 4 4 8 6" xfId="1820" xr:uid="{00000000-0005-0000-0000-0000C6940000}"/>
    <cellStyle name="Normal 4 4 8 6 2" xfId="6238" xr:uid="{00000000-0005-0000-0000-0000C7940000}"/>
    <cellStyle name="Normal 4 4 8 6 2 2" xfId="12271" xr:uid="{00000000-0005-0000-0000-0000C8940000}"/>
    <cellStyle name="Normal 4 4 8 6 2 2 2" xfId="43556" xr:uid="{00000000-0005-0000-0000-0000C9940000}"/>
    <cellStyle name="Normal 4 4 8 6 2 2 3" xfId="30146" xr:uid="{00000000-0005-0000-0000-0000CA940000}"/>
    <cellStyle name="Normal 4 4 8 6 2 3" xfId="37584" xr:uid="{00000000-0005-0000-0000-0000CB940000}"/>
    <cellStyle name="Normal 4 4 8 6 2 4" xfId="24174" xr:uid="{00000000-0005-0000-0000-0000CC940000}"/>
    <cellStyle name="Normal 4 4 8 6 3" xfId="9224" xr:uid="{00000000-0005-0000-0000-0000CD940000}"/>
    <cellStyle name="Normal 4 4 8 6 3 2" xfId="40570" xr:uid="{00000000-0005-0000-0000-0000CE940000}"/>
    <cellStyle name="Normal 4 4 8 6 3 3" xfId="27160" xr:uid="{00000000-0005-0000-0000-0000CF940000}"/>
    <cellStyle name="Normal 4 4 8 6 4" xfId="19758" xr:uid="{00000000-0005-0000-0000-0000D0940000}"/>
    <cellStyle name="Normal 4 4 8 6 5" xfId="34600" xr:uid="{00000000-0005-0000-0000-0000D1940000}"/>
    <cellStyle name="Normal 4 4 8 6 6" xfId="16772" xr:uid="{00000000-0005-0000-0000-0000D2940000}"/>
    <cellStyle name="Normal 4 4 8 7" xfId="4601" xr:uid="{00000000-0005-0000-0000-0000D3940000}"/>
    <cellStyle name="Normal 4 4 8 7 2" xfId="10635" xr:uid="{00000000-0005-0000-0000-0000D4940000}"/>
    <cellStyle name="Normal 4 4 8 7 2 2" xfId="41922" xr:uid="{00000000-0005-0000-0000-0000D5940000}"/>
    <cellStyle name="Normal 4 4 8 7 2 3" xfId="28512" xr:uid="{00000000-0005-0000-0000-0000D6940000}"/>
    <cellStyle name="Normal 4 4 8 7 3" xfId="22538" xr:uid="{00000000-0005-0000-0000-0000D7940000}"/>
    <cellStyle name="Normal 4 4 8 7 4" xfId="32964" xr:uid="{00000000-0005-0000-0000-0000D8940000}"/>
    <cellStyle name="Normal 4 4 8 7 5" xfId="15136" xr:uid="{00000000-0005-0000-0000-0000D9940000}"/>
    <cellStyle name="Normal 4 4 8 8" xfId="3251" xr:uid="{00000000-0005-0000-0000-0000DA940000}"/>
    <cellStyle name="Normal 4 4 8 8 2" xfId="36030" xr:uid="{00000000-0005-0000-0000-0000DB940000}"/>
    <cellStyle name="Normal 4 4 8 8 3" xfId="21188" xr:uid="{00000000-0005-0000-0000-0000DC940000}"/>
    <cellStyle name="Normal 4 4 8 9" xfId="7588" xr:uid="{00000000-0005-0000-0000-0000DD940000}"/>
    <cellStyle name="Normal 4 4 8 9 2" xfId="38934" xr:uid="{00000000-0005-0000-0000-0000DE940000}"/>
    <cellStyle name="Normal 4 4 8 9 3" xfId="25524" xr:uid="{00000000-0005-0000-0000-0000DF940000}"/>
    <cellStyle name="Normal 4 4 9" xfId="448" xr:uid="{00000000-0005-0000-0000-0000E0940000}"/>
    <cellStyle name="Normal 4 4 9 10" xfId="13888" xr:uid="{00000000-0005-0000-0000-0000E1940000}"/>
    <cellStyle name="Normal 4 4 9 2" xfId="882" xr:uid="{00000000-0005-0000-0000-0000E2940000}"/>
    <cellStyle name="Normal 4 4 9 2 2" xfId="2918" xr:uid="{00000000-0005-0000-0000-0000E3940000}"/>
    <cellStyle name="Normal 4 4 9 2 2 2" xfId="7335" xr:uid="{00000000-0005-0000-0000-0000E4940000}"/>
    <cellStyle name="Normal 4 4 9 2 2 2 2" xfId="13368" xr:uid="{00000000-0005-0000-0000-0000E5940000}"/>
    <cellStyle name="Normal 4 4 9 2 2 2 2 2" xfId="44653" xr:uid="{00000000-0005-0000-0000-0000E6940000}"/>
    <cellStyle name="Normal 4 4 9 2 2 2 2 3" xfId="31243" xr:uid="{00000000-0005-0000-0000-0000E7940000}"/>
    <cellStyle name="Normal 4 4 9 2 2 2 3" xfId="38681" xr:uid="{00000000-0005-0000-0000-0000E8940000}"/>
    <cellStyle name="Normal 4 4 9 2 2 2 4" xfId="25271" xr:uid="{00000000-0005-0000-0000-0000E9940000}"/>
    <cellStyle name="Normal 4 4 9 2 2 3" xfId="10321" xr:uid="{00000000-0005-0000-0000-0000EA940000}"/>
    <cellStyle name="Normal 4 4 9 2 2 3 2" xfId="41667" xr:uid="{00000000-0005-0000-0000-0000EB940000}"/>
    <cellStyle name="Normal 4 4 9 2 2 3 3" xfId="28257" xr:uid="{00000000-0005-0000-0000-0000EC940000}"/>
    <cellStyle name="Normal 4 4 9 2 2 4" xfId="20855" xr:uid="{00000000-0005-0000-0000-0000ED940000}"/>
    <cellStyle name="Normal 4 4 9 2 2 5" xfId="35697" xr:uid="{00000000-0005-0000-0000-0000EE940000}"/>
    <cellStyle name="Normal 4 4 9 2 2 6" xfId="17869" xr:uid="{00000000-0005-0000-0000-0000EF940000}"/>
    <cellStyle name="Normal 4 4 9 2 3" xfId="5343" xr:uid="{00000000-0005-0000-0000-0000F0940000}"/>
    <cellStyle name="Normal 4 4 9 2 3 2" xfId="11377" xr:uid="{00000000-0005-0000-0000-0000F1940000}"/>
    <cellStyle name="Normal 4 4 9 2 3 2 2" xfId="42662" xr:uid="{00000000-0005-0000-0000-0000F2940000}"/>
    <cellStyle name="Normal 4 4 9 2 3 2 3" xfId="29252" xr:uid="{00000000-0005-0000-0000-0000F3940000}"/>
    <cellStyle name="Normal 4 4 9 2 3 3" xfId="23280" xr:uid="{00000000-0005-0000-0000-0000F4940000}"/>
    <cellStyle name="Normal 4 4 9 2 3 4" xfId="33706" xr:uid="{00000000-0005-0000-0000-0000F5940000}"/>
    <cellStyle name="Normal 4 4 9 2 3 5" xfId="15878" xr:uid="{00000000-0005-0000-0000-0000F6940000}"/>
    <cellStyle name="Normal 4 4 9 2 4" xfId="4348" xr:uid="{00000000-0005-0000-0000-0000F7940000}"/>
    <cellStyle name="Normal 4 4 9 2 4 2" xfId="37127" xr:uid="{00000000-0005-0000-0000-0000F8940000}"/>
    <cellStyle name="Normal 4 4 9 2 4 3" xfId="22285" xr:uid="{00000000-0005-0000-0000-0000F9940000}"/>
    <cellStyle name="Normal 4 4 9 2 5" xfId="8330" xr:uid="{00000000-0005-0000-0000-0000FA940000}"/>
    <cellStyle name="Normal 4 4 9 2 5 2" xfId="39676" xr:uid="{00000000-0005-0000-0000-0000FB940000}"/>
    <cellStyle name="Normal 4 4 9 2 5 3" xfId="26266" xr:uid="{00000000-0005-0000-0000-0000FC940000}"/>
    <cellStyle name="Normal 4 4 9 2 6" xfId="18864" xr:uid="{00000000-0005-0000-0000-0000FD940000}"/>
    <cellStyle name="Normal 4 4 9 2 7" xfId="32711" xr:uid="{00000000-0005-0000-0000-0000FE940000}"/>
    <cellStyle name="Normal 4 4 9 2 8" xfId="14883" xr:uid="{00000000-0005-0000-0000-0000FF940000}"/>
    <cellStyle name="Normal 4 4 9 3" xfId="1487" xr:uid="{00000000-0005-0000-0000-000000950000}"/>
    <cellStyle name="Normal 4 4 9 3 2" xfId="2484" xr:uid="{00000000-0005-0000-0000-000001950000}"/>
    <cellStyle name="Normal 4 4 9 3 2 2" xfId="6901" xr:uid="{00000000-0005-0000-0000-000002950000}"/>
    <cellStyle name="Normal 4 4 9 3 2 2 2" xfId="12934" xr:uid="{00000000-0005-0000-0000-000003950000}"/>
    <cellStyle name="Normal 4 4 9 3 2 2 2 2" xfId="44219" xr:uid="{00000000-0005-0000-0000-000004950000}"/>
    <cellStyle name="Normal 4 4 9 3 2 2 2 3" xfId="30809" xr:uid="{00000000-0005-0000-0000-000005950000}"/>
    <cellStyle name="Normal 4 4 9 3 2 2 3" xfId="38247" xr:uid="{00000000-0005-0000-0000-000006950000}"/>
    <cellStyle name="Normal 4 4 9 3 2 2 4" xfId="24837" xr:uid="{00000000-0005-0000-0000-000007950000}"/>
    <cellStyle name="Normal 4 4 9 3 2 3" xfId="9887" xr:uid="{00000000-0005-0000-0000-000008950000}"/>
    <cellStyle name="Normal 4 4 9 3 2 3 2" xfId="41233" xr:uid="{00000000-0005-0000-0000-000009950000}"/>
    <cellStyle name="Normal 4 4 9 3 2 3 3" xfId="27823" xr:uid="{00000000-0005-0000-0000-00000A950000}"/>
    <cellStyle name="Normal 4 4 9 3 2 4" xfId="20421" xr:uid="{00000000-0005-0000-0000-00000B950000}"/>
    <cellStyle name="Normal 4 4 9 3 2 5" xfId="35263" xr:uid="{00000000-0005-0000-0000-00000C950000}"/>
    <cellStyle name="Normal 4 4 9 3 2 6" xfId="17435" xr:uid="{00000000-0005-0000-0000-00000D950000}"/>
    <cellStyle name="Normal 4 4 9 3 3" xfId="5905" xr:uid="{00000000-0005-0000-0000-00000E950000}"/>
    <cellStyle name="Normal 4 4 9 3 3 2" xfId="11938" xr:uid="{00000000-0005-0000-0000-00000F950000}"/>
    <cellStyle name="Normal 4 4 9 3 3 2 2" xfId="43223" xr:uid="{00000000-0005-0000-0000-000010950000}"/>
    <cellStyle name="Normal 4 4 9 3 3 2 3" xfId="29813" xr:uid="{00000000-0005-0000-0000-000011950000}"/>
    <cellStyle name="Normal 4 4 9 3 3 3" xfId="23841" xr:uid="{00000000-0005-0000-0000-000012950000}"/>
    <cellStyle name="Normal 4 4 9 3 3 4" xfId="34267" xr:uid="{00000000-0005-0000-0000-000013950000}"/>
    <cellStyle name="Normal 4 4 9 3 3 5" xfId="16439" xr:uid="{00000000-0005-0000-0000-000014950000}"/>
    <cellStyle name="Normal 4 4 9 3 4" xfId="3914" xr:uid="{00000000-0005-0000-0000-000015950000}"/>
    <cellStyle name="Normal 4 4 9 3 4 2" xfId="36693" xr:uid="{00000000-0005-0000-0000-000016950000}"/>
    <cellStyle name="Normal 4 4 9 3 4 3" xfId="21851" xr:uid="{00000000-0005-0000-0000-000017950000}"/>
    <cellStyle name="Normal 4 4 9 3 5" xfId="8891" xr:uid="{00000000-0005-0000-0000-000018950000}"/>
    <cellStyle name="Normal 4 4 9 3 5 2" xfId="40237" xr:uid="{00000000-0005-0000-0000-000019950000}"/>
    <cellStyle name="Normal 4 4 9 3 5 3" xfId="26827" xr:uid="{00000000-0005-0000-0000-00001A950000}"/>
    <cellStyle name="Normal 4 4 9 3 6" xfId="19425" xr:uid="{00000000-0005-0000-0000-00001B950000}"/>
    <cellStyle name="Normal 4 4 9 3 7" xfId="32277" xr:uid="{00000000-0005-0000-0000-00001C950000}"/>
    <cellStyle name="Normal 4 4 9 3 8" xfId="14449" xr:uid="{00000000-0005-0000-0000-00001D950000}"/>
    <cellStyle name="Normal 4 4 9 4" xfId="1922" xr:uid="{00000000-0005-0000-0000-00001E950000}"/>
    <cellStyle name="Normal 4 4 9 4 2" xfId="6340" xr:uid="{00000000-0005-0000-0000-00001F950000}"/>
    <cellStyle name="Normal 4 4 9 4 2 2" xfId="12373" xr:uid="{00000000-0005-0000-0000-000020950000}"/>
    <cellStyle name="Normal 4 4 9 4 2 2 2" xfId="43658" xr:uid="{00000000-0005-0000-0000-000021950000}"/>
    <cellStyle name="Normal 4 4 9 4 2 2 3" xfId="30248" xr:uid="{00000000-0005-0000-0000-000022950000}"/>
    <cellStyle name="Normal 4 4 9 4 2 3" xfId="37686" xr:uid="{00000000-0005-0000-0000-000023950000}"/>
    <cellStyle name="Normal 4 4 9 4 2 4" xfId="24276" xr:uid="{00000000-0005-0000-0000-000024950000}"/>
    <cellStyle name="Normal 4 4 9 4 3" xfId="9326" xr:uid="{00000000-0005-0000-0000-000025950000}"/>
    <cellStyle name="Normal 4 4 9 4 3 2" xfId="40672" xr:uid="{00000000-0005-0000-0000-000026950000}"/>
    <cellStyle name="Normal 4 4 9 4 3 3" xfId="27262" xr:uid="{00000000-0005-0000-0000-000027950000}"/>
    <cellStyle name="Normal 4 4 9 4 4" xfId="19860" xr:uid="{00000000-0005-0000-0000-000028950000}"/>
    <cellStyle name="Normal 4 4 9 4 5" xfId="34702" xr:uid="{00000000-0005-0000-0000-000029950000}"/>
    <cellStyle name="Normal 4 4 9 4 6" xfId="16874" xr:uid="{00000000-0005-0000-0000-00002A950000}"/>
    <cellStyle name="Normal 4 4 9 5" xfId="4909" xr:uid="{00000000-0005-0000-0000-00002B950000}"/>
    <cellStyle name="Normal 4 4 9 5 2" xfId="10944" xr:uid="{00000000-0005-0000-0000-00002C950000}"/>
    <cellStyle name="Normal 4 4 9 5 2 2" xfId="42229" xr:uid="{00000000-0005-0000-0000-00002D950000}"/>
    <cellStyle name="Normal 4 4 9 5 2 3" xfId="28819" xr:uid="{00000000-0005-0000-0000-00002E950000}"/>
    <cellStyle name="Normal 4 4 9 5 3" xfId="22846" xr:uid="{00000000-0005-0000-0000-00002F950000}"/>
    <cellStyle name="Normal 4 4 9 5 4" xfId="33272" xr:uid="{00000000-0005-0000-0000-000030950000}"/>
    <cellStyle name="Normal 4 4 9 5 5" xfId="15444" xr:uid="{00000000-0005-0000-0000-000031950000}"/>
    <cellStyle name="Normal 4 4 9 6" xfId="3353" xr:uid="{00000000-0005-0000-0000-000032950000}"/>
    <cellStyle name="Normal 4 4 9 6 2" xfId="36132" xr:uid="{00000000-0005-0000-0000-000033950000}"/>
    <cellStyle name="Normal 4 4 9 6 3" xfId="21290" xr:uid="{00000000-0005-0000-0000-000034950000}"/>
    <cellStyle name="Normal 4 4 9 7" xfId="7896" xr:uid="{00000000-0005-0000-0000-000035950000}"/>
    <cellStyle name="Normal 4 4 9 7 2" xfId="39242" xr:uid="{00000000-0005-0000-0000-000036950000}"/>
    <cellStyle name="Normal 4 4 9 7 3" xfId="25832" xr:uid="{00000000-0005-0000-0000-000037950000}"/>
    <cellStyle name="Normal 4 4 9 8" xfId="18430" xr:uid="{00000000-0005-0000-0000-000038950000}"/>
    <cellStyle name="Normal 4 4 9 9" xfId="31716" xr:uid="{00000000-0005-0000-0000-000039950000}"/>
    <cellStyle name="Normal 4 5" xfId="108" xr:uid="{00000000-0005-0000-0000-00003A950000}"/>
    <cellStyle name="Normal 4 5 10" xfId="678" xr:uid="{00000000-0005-0000-0000-00003B950000}"/>
    <cellStyle name="Normal 4 5 10 2" xfId="2714" xr:uid="{00000000-0005-0000-0000-00003C950000}"/>
    <cellStyle name="Normal 4 5 10 2 2" xfId="7131" xr:uid="{00000000-0005-0000-0000-00003D950000}"/>
    <cellStyle name="Normal 4 5 10 2 2 2" xfId="13164" xr:uid="{00000000-0005-0000-0000-00003E950000}"/>
    <cellStyle name="Normal 4 5 10 2 2 2 2" xfId="44449" xr:uid="{00000000-0005-0000-0000-00003F950000}"/>
    <cellStyle name="Normal 4 5 10 2 2 2 3" xfId="31039" xr:uid="{00000000-0005-0000-0000-000040950000}"/>
    <cellStyle name="Normal 4 5 10 2 2 3" xfId="38477" xr:uid="{00000000-0005-0000-0000-000041950000}"/>
    <cellStyle name="Normal 4 5 10 2 2 4" xfId="25067" xr:uid="{00000000-0005-0000-0000-000042950000}"/>
    <cellStyle name="Normal 4 5 10 2 3" xfId="10117" xr:uid="{00000000-0005-0000-0000-000043950000}"/>
    <cellStyle name="Normal 4 5 10 2 3 2" xfId="41463" xr:uid="{00000000-0005-0000-0000-000044950000}"/>
    <cellStyle name="Normal 4 5 10 2 3 3" xfId="28053" xr:uid="{00000000-0005-0000-0000-000045950000}"/>
    <cellStyle name="Normal 4 5 10 2 4" xfId="20651" xr:uid="{00000000-0005-0000-0000-000046950000}"/>
    <cellStyle name="Normal 4 5 10 2 5" xfId="35493" xr:uid="{00000000-0005-0000-0000-000047950000}"/>
    <cellStyle name="Normal 4 5 10 2 6" xfId="17665" xr:uid="{00000000-0005-0000-0000-000048950000}"/>
    <cellStyle name="Normal 4 5 10 3" xfId="5139" xr:uid="{00000000-0005-0000-0000-000049950000}"/>
    <cellStyle name="Normal 4 5 10 3 2" xfId="11174" xr:uid="{00000000-0005-0000-0000-00004A950000}"/>
    <cellStyle name="Normal 4 5 10 3 2 2" xfId="42459" xr:uid="{00000000-0005-0000-0000-00004B950000}"/>
    <cellStyle name="Normal 4 5 10 3 2 3" xfId="29049" xr:uid="{00000000-0005-0000-0000-00004C950000}"/>
    <cellStyle name="Normal 4 5 10 3 3" xfId="23076" xr:uid="{00000000-0005-0000-0000-00004D950000}"/>
    <cellStyle name="Normal 4 5 10 3 4" xfId="33502" xr:uid="{00000000-0005-0000-0000-00004E950000}"/>
    <cellStyle name="Normal 4 5 10 3 5" xfId="15674" xr:uid="{00000000-0005-0000-0000-00004F950000}"/>
    <cellStyle name="Normal 4 5 10 4" xfId="4144" xr:uid="{00000000-0005-0000-0000-000050950000}"/>
    <cellStyle name="Normal 4 5 10 4 2" xfId="36923" xr:uid="{00000000-0005-0000-0000-000051950000}"/>
    <cellStyle name="Normal 4 5 10 4 3" xfId="22081" xr:uid="{00000000-0005-0000-0000-000052950000}"/>
    <cellStyle name="Normal 4 5 10 5" xfId="8126" xr:uid="{00000000-0005-0000-0000-000053950000}"/>
    <cellStyle name="Normal 4 5 10 5 2" xfId="39472" xr:uid="{00000000-0005-0000-0000-000054950000}"/>
    <cellStyle name="Normal 4 5 10 5 3" xfId="26062" xr:uid="{00000000-0005-0000-0000-000055950000}"/>
    <cellStyle name="Normal 4 5 10 6" xfId="18660" xr:uid="{00000000-0005-0000-0000-000056950000}"/>
    <cellStyle name="Normal 4 5 10 7" xfId="32507" xr:uid="{00000000-0005-0000-0000-000057950000}"/>
    <cellStyle name="Normal 4 5 10 8" xfId="14679" xr:uid="{00000000-0005-0000-0000-000058950000}"/>
    <cellStyle name="Normal 4 5 11" xfId="1163" xr:uid="{00000000-0005-0000-0000-000059950000}"/>
    <cellStyle name="Normal 4 5 11 2" xfId="2160" xr:uid="{00000000-0005-0000-0000-00005A950000}"/>
    <cellStyle name="Normal 4 5 11 2 2" xfId="6577" xr:uid="{00000000-0005-0000-0000-00005B950000}"/>
    <cellStyle name="Normal 4 5 11 2 2 2" xfId="12610" xr:uid="{00000000-0005-0000-0000-00005C950000}"/>
    <cellStyle name="Normal 4 5 11 2 2 2 2" xfId="43895" xr:uid="{00000000-0005-0000-0000-00005D950000}"/>
    <cellStyle name="Normal 4 5 11 2 2 2 3" xfId="30485" xr:uid="{00000000-0005-0000-0000-00005E950000}"/>
    <cellStyle name="Normal 4 5 11 2 2 3" xfId="37923" xr:uid="{00000000-0005-0000-0000-00005F950000}"/>
    <cellStyle name="Normal 4 5 11 2 2 4" xfId="24513" xr:uid="{00000000-0005-0000-0000-000060950000}"/>
    <cellStyle name="Normal 4 5 11 2 3" xfId="9563" xr:uid="{00000000-0005-0000-0000-000061950000}"/>
    <cellStyle name="Normal 4 5 11 2 3 2" xfId="40909" xr:uid="{00000000-0005-0000-0000-000062950000}"/>
    <cellStyle name="Normal 4 5 11 2 3 3" xfId="27499" xr:uid="{00000000-0005-0000-0000-000063950000}"/>
    <cellStyle name="Normal 4 5 11 2 4" xfId="20097" xr:uid="{00000000-0005-0000-0000-000064950000}"/>
    <cellStyle name="Normal 4 5 11 2 5" xfId="34939" xr:uid="{00000000-0005-0000-0000-000065950000}"/>
    <cellStyle name="Normal 4 5 11 2 6" xfId="17111" xr:uid="{00000000-0005-0000-0000-000066950000}"/>
    <cellStyle name="Normal 4 5 11 3" xfId="5581" xr:uid="{00000000-0005-0000-0000-000067950000}"/>
    <cellStyle name="Normal 4 5 11 3 2" xfId="11614" xr:uid="{00000000-0005-0000-0000-000068950000}"/>
    <cellStyle name="Normal 4 5 11 3 2 2" xfId="42899" xr:uid="{00000000-0005-0000-0000-000069950000}"/>
    <cellStyle name="Normal 4 5 11 3 2 3" xfId="29489" xr:uid="{00000000-0005-0000-0000-00006A950000}"/>
    <cellStyle name="Normal 4 5 11 3 3" xfId="23517" xr:uid="{00000000-0005-0000-0000-00006B950000}"/>
    <cellStyle name="Normal 4 5 11 3 4" xfId="33943" xr:uid="{00000000-0005-0000-0000-00006C950000}"/>
    <cellStyle name="Normal 4 5 11 3 5" xfId="16115" xr:uid="{00000000-0005-0000-0000-00006D950000}"/>
    <cellStyle name="Normal 4 5 11 4" xfId="3590" xr:uid="{00000000-0005-0000-0000-00006E950000}"/>
    <cellStyle name="Normal 4 5 11 4 2" xfId="36369" xr:uid="{00000000-0005-0000-0000-00006F950000}"/>
    <cellStyle name="Normal 4 5 11 4 3" xfId="21527" xr:uid="{00000000-0005-0000-0000-000070950000}"/>
    <cellStyle name="Normal 4 5 11 5" xfId="8567" xr:uid="{00000000-0005-0000-0000-000071950000}"/>
    <cellStyle name="Normal 4 5 11 5 2" xfId="39913" xr:uid="{00000000-0005-0000-0000-000072950000}"/>
    <cellStyle name="Normal 4 5 11 5 3" xfId="26503" xr:uid="{00000000-0005-0000-0000-000073950000}"/>
    <cellStyle name="Normal 4 5 11 6" xfId="19101" xr:uid="{00000000-0005-0000-0000-000074950000}"/>
    <cellStyle name="Normal 4 5 11 7" xfId="31953" xr:uid="{00000000-0005-0000-0000-000075950000}"/>
    <cellStyle name="Normal 4 5 11 8" xfId="14125" xr:uid="{00000000-0005-0000-0000-000076950000}"/>
    <cellStyle name="Normal 4 5 12" xfId="1718" xr:uid="{00000000-0005-0000-0000-000077950000}"/>
    <cellStyle name="Normal 4 5 12 2" xfId="6136" xr:uid="{00000000-0005-0000-0000-000078950000}"/>
    <cellStyle name="Normal 4 5 12 2 2" xfId="12169" xr:uid="{00000000-0005-0000-0000-000079950000}"/>
    <cellStyle name="Normal 4 5 12 2 2 2" xfId="43454" xr:uid="{00000000-0005-0000-0000-00007A950000}"/>
    <cellStyle name="Normal 4 5 12 2 2 3" xfId="30044" xr:uid="{00000000-0005-0000-0000-00007B950000}"/>
    <cellStyle name="Normal 4 5 12 2 3" xfId="37482" xr:uid="{00000000-0005-0000-0000-00007C950000}"/>
    <cellStyle name="Normal 4 5 12 2 4" xfId="24072" xr:uid="{00000000-0005-0000-0000-00007D950000}"/>
    <cellStyle name="Normal 4 5 12 3" xfId="9122" xr:uid="{00000000-0005-0000-0000-00007E950000}"/>
    <cellStyle name="Normal 4 5 12 3 2" xfId="40468" xr:uid="{00000000-0005-0000-0000-00007F950000}"/>
    <cellStyle name="Normal 4 5 12 3 3" xfId="27058" xr:uid="{00000000-0005-0000-0000-000080950000}"/>
    <cellStyle name="Normal 4 5 12 4" xfId="19656" xr:uid="{00000000-0005-0000-0000-000081950000}"/>
    <cellStyle name="Normal 4 5 12 5" xfId="34498" xr:uid="{00000000-0005-0000-0000-000082950000}"/>
    <cellStyle name="Normal 4 5 12 6" xfId="16670" xr:uid="{00000000-0005-0000-0000-000083950000}"/>
    <cellStyle name="Normal 4 5 13" xfId="4585" xr:uid="{00000000-0005-0000-0000-000084950000}"/>
    <cellStyle name="Normal 4 5 13 2" xfId="10619" xr:uid="{00000000-0005-0000-0000-000085950000}"/>
    <cellStyle name="Normal 4 5 13 2 2" xfId="41906" xr:uid="{00000000-0005-0000-0000-000086950000}"/>
    <cellStyle name="Normal 4 5 13 2 3" xfId="28496" xr:uid="{00000000-0005-0000-0000-000087950000}"/>
    <cellStyle name="Normal 4 5 13 3" xfId="22522" xr:uid="{00000000-0005-0000-0000-000088950000}"/>
    <cellStyle name="Normal 4 5 13 4" xfId="32948" xr:uid="{00000000-0005-0000-0000-000089950000}"/>
    <cellStyle name="Normal 4 5 13 5" xfId="15120" xr:uid="{00000000-0005-0000-0000-00008A950000}"/>
    <cellStyle name="Normal 4 5 14" xfId="3149" xr:uid="{00000000-0005-0000-0000-00008B950000}"/>
    <cellStyle name="Normal 4 5 14 2" xfId="35928" xr:uid="{00000000-0005-0000-0000-00008C950000}"/>
    <cellStyle name="Normal 4 5 14 3" xfId="21086" xr:uid="{00000000-0005-0000-0000-00008D950000}"/>
    <cellStyle name="Normal 4 5 15" xfId="7572" xr:uid="{00000000-0005-0000-0000-00008E950000}"/>
    <cellStyle name="Normal 4 5 15 2" xfId="38918" xr:uid="{00000000-0005-0000-0000-00008F950000}"/>
    <cellStyle name="Normal 4 5 15 3" xfId="25508" xr:uid="{00000000-0005-0000-0000-000090950000}"/>
    <cellStyle name="Normal 4 5 16" xfId="18106" xr:uid="{00000000-0005-0000-0000-000091950000}"/>
    <cellStyle name="Normal 4 5 17" xfId="31512" xr:uid="{00000000-0005-0000-0000-000092950000}"/>
    <cellStyle name="Normal 4 5 18" xfId="13684" xr:uid="{00000000-0005-0000-0000-000093950000}"/>
    <cellStyle name="Normal 4 5 2" xfId="144" xr:uid="{00000000-0005-0000-0000-000094950000}"/>
    <cellStyle name="Normal 4 5 2 10" xfId="3167" xr:uid="{00000000-0005-0000-0000-000095950000}"/>
    <cellStyle name="Normal 4 5 2 10 2" xfId="35946" xr:uid="{00000000-0005-0000-0000-000096950000}"/>
    <cellStyle name="Normal 4 5 2 10 3" xfId="21104" xr:uid="{00000000-0005-0000-0000-000097950000}"/>
    <cellStyle name="Normal 4 5 2 11" xfId="7608" xr:uid="{00000000-0005-0000-0000-000098950000}"/>
    <cellStyle name="Normal 4 5 2 11 2" xfId="38954" xr:uid="{00000000-0005-0000-0000-000099950000}"/>
    <cellStyle name="Normal 4 5 2 11 3" xfId="25544" xr:uid="{00000000-0005-0000-0000-00009A950000}"/>
    <cellStyle name="Normal 4 5 2 12" xfId="18142" xr:uid="{00000000-0005-0000-0000-00009B950000}"/>
    <cellStyle name="Normal 4 5 2 13" xfId="31530" xr:uid="{00000000-0005-0000-0000-00009C950000}"/>
    <cellStyle name="Normal 4 5 2 14" xfId="13702" xr:uid="{00000000-0005-0000-0000-00009D950000}"/>
    <cellStyle name="Normal 4 5 2 2" xfId="366" xr:uid="{00000000-0005-0000-0000-00009E950000}"/>
    <cellStyle name="Normal 4 5 2 2 10" xfId="13806" xr:uid="{00000000-0005-0000-0000-00009F950000}"/>
    <cellStyle name="Normal 4 5 2 2 2" xfId="800" xr:uid="{00000000-0005-0000-0000-0000A0950000}"/>
    <cellStyle name="Normal 4 5 2 2 2 2" xfId="2836" xr:uid="{00000000-0005-0000-0000-0000A1950000}"/>
    <cellStyle name="Normal 4 5 2 2 2 2 2" xfId="7253" xr:uid="{00000000-0005-0000-0000-0000A2950000}"/>
    <cellStyle name="Normal 4 5 2 2 2 2 2 2" xfId="13286" xr:uid="{00000000-0005-0000-0000-0000A3950000}"/>
    <cellStyle name="Normal 4 5 2 2 2 2 2 2 2" xfId="44571" xr:uid="{00000000-0005-0000-0000-0000A4950000}"/>
    <cellStyle name="Normal 4 5 2 2 2 2 2 2 3" xfId="31161" xr:uid="{00000000-0005-0000-0000-0000A5950000}"/>
    <cellStyle name="Normal 4 5 2 2 2 2 2 3" xfId="38599" xr:uid="{00000000-0005-0000-0000-0000A6950000}"/>
    <cellStyle name="Normal 4 5 2 2 2 2 2 4" xfId="25189" xr:uid="{00000000-0005-0000-0000-0000A7950000}"/>
    <cellStyle name="Normal 4 5 2 2 2 2 3" xfId="10239" xr:uid="{00000000-0005-0000-0000-0000A8950000}"/>
    <cellStyle name="Normal 4 5 2 2 2 2 3 2" xfId="41585" xr:uid="{00000000-0005-0000-0000-0000A9950000}"/>
    <cellStyle name="Normal 4 5 2 2 2 2 3 3" xfId="28175" xr:uid="{00000000-0005-0000-0000-0000AA950000}"/>
    <cellStyle name="Normal 4 5 2 2 2 2 4" xfId="20773" xr:uid="{00000000-0005-0000-0000-0000AB950000}"/>
    <cellStyle name="Normal 4 5 2 2 2 2 5" xfId="35615" xr:uid="{00000000-0005-0000-0000-0000AC950000}"/>
    <cellStyle name="Normal 4 5 2 2 2 2 6" xfId="17787" xr:uid="{00000000-0005-0000-0000-0000AD950000}"/>
    <cellStyle name="Normal 4 5 2 2 2 3" xfId="5261" xr:uid="{00000000-0005-0000-0000-0000AE950000}"/>
    <cellStyle name="Normal 4 5 2 2 2 3 2" xfId="11295" xr:uid="{00000000-0005-0000-0000-0000AF950000}"/>
    <cellStyle name="Normal 4 5 2 2 2 3 2 2" xfId="42580" xr:uid="{00000000-0005-0000-0000-0000B0950000}"/>
    <cellStyle name="Normal 4 5 2 2 2 3 2 3" xfId="29170" xr:uid="{00000000-0005-0000-0000-0000B1950000}"/>
    <cellStyle name="Normal 4 5 2 2 2 3 3" xfId="23198" xr:uid="{00000000-0005-0000-0000-0000B2950000}"/>
    <cellStyle name="Normal 4 5 2 2 2 3 4" xfId="33624" xr:uid="{00000000-0005-0000-0000-0000B3950000}"/>
    <cellStyle name="Normal 4 5 2 2 2 3 5" xfId="15796" xr:uid="{00000000-0005-0000-0000-0000B4950000}"/>
    <cellStyle name="Normal 4 5 2 2 2 4" xfId="4266" xr:uid="{00000000-0005-0000-0000-0000B5950000}"/>
    <cellStyle name="Normal 4 5 2 2 2 4 2" xfId="37045" xr:uid="{00000000-0005-0000-0000-0000B6950000}"/>
    <cellStyle name="Normal 4 5 2 2 2 4 3" xfId="22203" xr:uid="{00000000-0005-0000-0000-0000B7950000}"/>
    <cellStyle name="Normal 4 5 2 2 2 5" xfId="8248" xr:uid="{00000000-0005-0000-0000-0000B8950000}"/>
    <cellStyle name="Normal 4 5 2 2 2 5 2" xfId="39594" xr:uid="{00000000-0005-0000-0000-0000B9950000}"/>
    <cellStyle name="Normal 4 5 2 2 2 5 3" xfId="26184" xr:uid="{00000000-0005-0000-0000-0000BA950000}"/>
    <cellStyle name="Normal 4 5 2 2 2 6" xfId="18782" xr:uid="{00000000-0005-0000-0000-0000BB950000}"/>
    <cellStyle name="Normal 4 5 2 2 2 7" xfId="32629" xr:uid="{00000000-0005-0000-0000-0000BC950000}"/>
    <cellStyle name="Normal 4 5 2 2 2 8" xfId="14801" xr:uid="{00000000-0005-0000-0000-0000BD950000}"/>
    <cellStyle name="Normal 4 5 2 2 3" xfId="1405" xr:uid="{00000000-0005-0000-0000-0000BE950000}"/>
    <cellStyle name="Normal 4 5 2 2 3 2" xfId="2402" xr:uid="{00000000-0005-0000-0000-0000BF950000}"/>
    <cellStyle name="Normal 4 5 2 2 3 2 2" xfId="6819" xr:uid="{00000000-0005-0000-0000-0000C0950000}"/>
    <cellStyle name="Normal 4 5 2 2 3 2 2 2" xfId="12852" xr:uid="{00000000-0005-0000-0000-0000C1950000}"/>
    <cellStyle name="Normal 4 5 2 2 3 2 2 2 2" xfId="44137" xr:uid="{00000000-0005-0000-0000-0000C2950000}"/>
    <cellStyle name="Normal 4 5 2 2 3 2 2 2 3" xfId="30727" xr:uid="{00000000-0005-0000-0000-0000C3950000}"/>
    <cellStyle name="Normal 4 5 2 2 3 2 2 3" xfId="38165" xr:uid="{00000000-0005-0000-0000-0000C4950000}"/>
    <cellStyle name="Normal 4 5 2 2 3 2 2 4" xfId="24755" xr:uid="{00000000-0005-0000-0000-0000C5950000}"/>
    <cellStyle name="Normal 4 5 2 2 3 2 3" xfId="9805" xr:uid="{00000000-0005-0000-0000-0000C6950000}"/>
    <cellStyle name="Normal 4 5 2 2 3 2 3 2" xfId="41151" xr:uid="{00000000-0005-0000-0000-0000C7950000}"/>
    <cellStyle name="Normal 4 5 2 2 3 2 3 3" xfId="27741" xr:uid="{00000000-0005-0000-0000-0000C8950000}"/>
    <cellStyle name="Normal 4 5 2 2 3 2 4" xfId="20339" xr:uid="{00000000-0005-0000-0000-0000C9950000}"/>
    <cellStyle name="Normal 4 5 2 2 3 2 5" xfId="35181" xr:uid="{00000000-0005-0000-0000-0000CA950000}"/>
    <cellStyle name="Normal 4 5 2 2 3 2 6" xfId="17353" xr:uid="{00000000-0005-0000-0000-0000CB950000}"/>
    <cellStyle name="Normal 4 5 2 2 3 3" xfId="5823" xr:uid="{00000000-0005-0000-0000-0000CC950000}"/>
    <cellStyle name="Normal 4 5 2 2 3 3 2" xfId="11856" xr:uid="{00000000-0005-0000-0000-0000CD950000}"/>
    <cellStyle name="Normal 4 5 2 2 3 3 2 2" xfId="43141" xr:uid="{00000000-0005-0000-0000-0000CE950000}"/>
    <cellStyle name="Normal 4 5 2 2 3 3 2 3" xfId="29731" xr:uid="{00000000-0005-0000-0000-0000CF950000}"/>
    <cellStyle name="Normal 4 5 2 2 3 3 3" xfId="23759" xr:uid="{00000000-0005-0000-0000-0000D0950000}"/>
    <cellStyle name="Normal 4 5 2 2 3 3 4" xfId="34185" xr:uid="{00000000-0005-0000-0000-0000D1950000}"/>
    <cellStyle name="Normal 4 5 2 2 3 3 5" xfId="16357" xr:uid="{00000000-0005-0000-0000-0000D2950000}"/>
    <cellStyle name="Normal 4 5 2 2 3 4" xfId="3832" xr:uid="{00000000-0005-0000-0000-0000D3950000}"/>
    <cellStyle name="Normal 4 5 2 2 3 4 2" xfId="36611" xr:uid="{00000000-0005-0000-0000-0000D4950000}"/>
    <cellStyle name="Normal 4 5 2 2 3 4 3" xfId="21769" xr:uid="{00000000-0005-0000-0000-0000D5950000}"/>
    <cellStyle name="Normal 4 5 2 2 3 5" xfId="8809" xr:uid="{00000000-0005-0000-0000-0000D6950000}"/>
    <cellStyle name="Normal 4 5 2 2 3 5 2" xfId="40155" xr:uid="{00000000-0005-0000-0000-0000D7950000}"/>
    <cellStyle name="Normal 4 5 2 2 3 5 3" xfId="26745" xr:uid="{00000000-0005-0000-0000-0000D8950000}"/>
    <cellStyle name="Normal 4 5 2 2 3 6" xfId="19343" xr:uid="{00000000-0005-0000-0000-0000D9950000}"/>
    <cellStyle name="Normal 4 5 2 2 3 7" xfId="32195" xr:uid="{00000000-0005-0000-0000-0000DA950000}"/>
    <cellStyle name="Normal 4 5 2 2 3 8" xfId="14367" xr:uid="{00000000-0005-0000-0000-0000DB950000}"/>
    <cellStyle name="Normal 4 5 2 2 4" xfId="1840" xr:uid="{00000000-0005-0000-0000-0000DC950000}"/>
    <cellStyle name="Normal 4 5 2 2 4 2" xfId="6258" xr:uid="{00000000-0005-0000-0000-0000DD950000}"/>
    <cellStyle name="Normal 4 5 2 2 4 2 2" xfId="12291" xr:uid="{00000000-0005-0000-0000-0000DE950000}"/>
    <cellStyle name="Normal 4 5 2 2 4 2 2 2" xfId="43576" xr:uid="{00000000-0005-0000-0000-0000DF950000}"/>
    <cellStyle name="Normal 4 5 2 2 4 2 2 3" xfId="30166" xr:uid="{00000000-0005-0000-0000-0000E0950000}"/>
    <cellStyle name="Normal 4 5 2 2 4 2 3" xfId="37604" xr:uid="{00000000-0005-0000-0000-0000E1950000}"/>
    <cellStyle name="Normal 4 5 2 2 4 2 4" xfId="24194" xr:uid="{00000000-0005-0000-0000-0000E2950000}"/>
    <cellStyle name="Normal 4 5 2 2 4 3" xfId="9244" xr:uid="{00000000-0005-0000-0000-0000E3950000}"/>
    <cellStyle name="Normal 4 5 2 2 4 3 2" xfId="40590" xr:uid="{00000000-0005-0000-0000-0000E4950000}"/>
    <cellStyle name="Normal 4 5 2 2 4 3 3" xfId="27180" xr:uid="{00000000-0005-0000-0000-0000E5950000}"/>
    <cellStyle name="Normal 4 5 2 2 4 4" xfId="19778" xr:uid="{00000000-0005-0000-0000-0000E6950000}"/>
    <cellStyle name="Normal 4 5 2 2 4 5" xfId="34620" xr:uid="{00000000-0005-0000-0000-0000E7950000}"/>
    <cellStyle name="Normal 4 5 2 2 4 6" xfId="16792" xr:uid="{00000000-0005-0000-0000-0000E8950000}"/>
    <cellStyle name="Normal 4 5 2 2 5" xfId="4827" xr:uid="{00000000-0005-0000-0000-0000E9950000}"/>
    <cellStyle name="Normal 4 5 2 2 5 2" xfId="10862" xr:uid="{00000000-0005-0000-0000-0000EA950000}"/>
    <cellStyle name="Normal 4 5 2 2 5 2 2" xfId="42147" xr:uid="{00000000-0005-0000-0000-0000EB950000}"/>
    <cellStyle name="Normal 4 5 2 2 5 2 3" xfId="28737" xr:uid="{00000000-0005-0000-0000-0000EC950000}"/>
    <cellStyle name="Normal 4 5 2 2 5 3" xfId="22764" xr:uid="{00000000-0005-0000-0000-0000ED950000}"/>
    <cellStyle name="Normal 4 5 2 2 5 4" xfId="33190" xr:uid="{00000000-0005-0000-0000-0000EE950000}"/>
    <cellStyle name="Normal 4 5 2 2 5 5" xfId="15362" xr:uid="{00000000-0005-0000-0000-0000EF950000}"/>
    <cellStyle name="Normal 4 5 2 2 6" xfId="3271" xr:uid="{00000000-0005-0000-0000-0000F0950000}"/>
    <cellStyle name="Normal 4 5 2 2 6 2" xfId="36050" xr:uid="{00000000-0005-0000-0000-0000F1950000}"/>
    <cellStyle name="Normal 4 5 2 2 6 3" xfId="21208" xr:uid="{00000000-0005-0000-0000-0000F2950000}"/>
    <cellStyle name="Normal 4 5 2 2 7" xfId="7814" xr:uid="{00000000-0005-0000-0000-0000F3950000}"/>
    <cellStyle name="Normal 4 5 2 2 7 2" xfId="39160" xr:uid="{00000000-0005-0000-0000-0000F4950000}"/>
    <cellStyle name="Normal 4 5 2 2 7 3" xfId="25750" xr:uid="{00000000-0005-0000-0000-0000F5950000}"/>
    <cellStyle name="Normal 4 5 2 2 8" xfId="18348" xr:uid="{00000000-0005-0000-0000-0000F6950000}"/>
    <cellStyle name="Normal 4 5 2 2 9" xfId="31634" xr:uid="{00000000-0005-0000-0000-0000F7950000}"/>
    <cellStyle name="Normal 4 5 2 3" xfId="468" xr:uid="{00000000-0005-0000-0000-0000F8950000}"/>
    <cellStyle name="Normal 4 5 2 3 10" xfId="13908" xr:uid="{00000000-0005-0000-0000-0000F9950000}"/>
    <cellStyle name="Normal 4 5 2 3 2" xfId="902" xr:uid="{00000000-0005-0000-0000-0000FA950000}"/>
    <cellStyle name="Normal 4 5 2 3 2 2" xfId="2938" xr:uid="{00000000-0005-0000-0000-0000FB950000}"/>
    <cellStyle name="Normal 4 5 2 3 2 2 2" xfId="7355" xr:uid="{00000000-0005-0000-0000-0000FC950000}"/>
    <cellStyle name="Normal 4 5 2 3 2 2 2 2" xfId="13388" xr:uid="{00000000-0005-0000-0000-0000FD950000}"/>
    <cellStyle name="Normal 4 5 2 3 2 2 2 2 2" xfId="44673" xr:uid="{00000000-0005-0000-0000-0000FE950000}"/>
    <cellStyle name="Normal 4 5 2 3 2 2 2 2 3" xfId="31263" xr:uid="{00000000-0005-0000-0000-0000FF950000}"/>
    <cellStyle name="Normal 4 5 2 3 2 2 2 3" xfId="38701" xr:uid="{00000000-0005-0000-0000-000000960000}"/>
    <cellStyle name="Normal 4 5 2 3 2 2 2 4" xfId="25291" xr:uid="{00000000-0005-0000-0000-000001960000}"/>
    <cellStyle name="Normal 4 5 2 3 2 2 3" xfId="10341" xr:uid="{00000000-0005-0000-0000-000002960000}"/>
    <cellStyle name="Normal 4 5 2 3 2 2 3 2" xfId="41687" xr:uid="{00000000-0005-0000-0000-000003960000}"/>
    <cellStyle name="Normal 4 5 2 3 2 2 3 3" xfId="28277" xr:uid="{00000000-0005-0000-0000-000004960000}"/>
    <cellStyle name="Normal 4 5 2 3 2 2 4" xfId="20875" xr:uid="{00000000-0005-0000-0000-000005960000}"/>
    <cellStyle name="Normal 4 5 2 3 2 2 5" xfId="35717" xr:uid="{00000000-0005-0000-0000-000006960000}"/>
    <cellStyle name="Normal 4 5 2 3 2 2 6" xfId="17889" xr:uid="{00000000-0005-0000-0000-000007960000}"/>
    <cellStyle name="Normal 4 5 2 3 2 3" xfId="5363" xr:uid="{00000000-0005-0000-0000-000008960000}"/>
    <cellStyle name="Normal 4 5 2 3 2 3 2" xfId="11397" xr:uid="{00000000-0005-0000-0000-000009960000}"/>
    <cellStyle name="Normal 4 5 2 3 2 3 2 2" xfId="42682" xr:uid="{00000000-0005-0000-0000-00000A960000}"/>
    <cellStyle name="Normal 4 5 2 3 2 3 2 3" xfId="29272" xr:uid="{00000000-0005-0000-0000-00000B960000}"/>
    <cellStyle name="Normal 4 5 2 3 2 3 3" xfId="23300" xr:uid="{00000000-0005-0000-0000-00000C960000}"/>
    <cellStyle name="Normal 4 5 2 3 2 3 4" xfId="33726" xr:uid="{00000000-0005-0000-0000-00000D960000}"/>
    <cellStyle name="Normal 4 5 2 3 2 3 5" xfId="15898" xr:uid="{00000000-0005-0000-0000-00000E960000}"/>
    <cellStyle name="Normal 4 5 2 3 2 4" xfId="4368" xr:uid="{00000000-0005-0000-0000-00000F960000}"/>
    <cellStyle name="Normal 4 5 2 3 2 4 2" xfId="37147" xr:uid="{00000000-0005-0000-0000-000010960000}"/>
    <cellStyle name="Normal 4 5 2 3 2 4 3" xfId="22305" xr:uid="{00000000-0005-0000-0000-000011960000}"/>
    <cellStyle name="Normal 4 5 2 3 2 5" xfId="8350" xr:uid="{00000000-0005-0000-0000-000012960000}"/>
    <cellStyle name="Normal 4 5 2 3 2 5 2" xfId="39696" xr:uid="{00000000-0005-0000-0000-000013960000}"/>
    <cellStyle name="Normal 4 5 2 3 2 5 3" xfId="26286" xr:uid="{00000000-0005-0000-0000-000014960000}"/>
    <cellStyle name="Normal 4 5 2 3 2 6" xfId="18884" xr:uid="{00000000-0005-0000-0000-000015960000}"/>
    <cellStyle name="Normal 4 5 2 3 2 7" xfId="32731" xr:uid="{00000000-0005-0000-0000-000016960000}"/>
    <cellStyle name="Normal 4 5 2 3 2 8" xfId="14903" xr:uid="{00000000-0005-0000-0000-000017960000}"/>
    <cellStyle name="Normal 4 5 2 3 3" xfId="1507" xr:uid="{00000000-0005-0000-0000-000018960000}"/>
    <cellStyle name="Normal 4 5 2 3 3 2" xfId="2504" xr:uid="{00000000-0005-0000-0000-000019960000}"/>
    <cellStyle name="Normal 4 5 2 3 3 2 2" xfId="6921" xr:uid="{00000000-0005-0000-0000-00001A960000}"/>
    <cellStyle name="Normal 4 5 2 3 3 2 2 2" xfId="12954" xr:uid="{00000000-0005-0000-0000-00001B960000}"/>
    <cellStyle name="Normal 4 5 2 3 3 2 2 2 2" xfId="44239" xr:uid="{00000000-0005-0000-0000-00001C960000}"/>
    <cellStyle name="Normal 4 5 2 3 3 2 2 2 3" xfId="30829" xr:uid="{00000000-0005-0000-0000-00001D960000}"/>
    <cellStyle name="Normal 4 5 2 3 3 2 2 3" xfId="38267" xr:uid="{00000000-0005-0000-0000-00001E960000}"/>
    <cellStyle name="Normal 4 5 2 3 3 2 2 4" xfId="24857" xr:uid="{00000000-0005-0000-0000-00001F960000}"/>
    <cellStyle name="Normal 4 5 2 3 3 2 3" xfId="9907" xr:uid="{00000000-0005-0000-0000-000020960000}"/>
    <cellStyle name="Normal 4 5 2 3 3 2 3 2" xfId="41253" xr:uid="{00000000-0005-0000-0000-000021960000}"/>
    <cellStyle name="Normal 4 5 2 3 3 2 3 3" xfId="27843" xr:uid="{00000000-0005-0000-0000-000022960000}"/>
    <cellStyle name="Normal 4 5 2 3 3 2 4" xfId="20441" xr:uid="{00000000-0005-0000-0000-000023960000}"/>
    <cellStyle name="Normal 4 5 2 3 3 2 5" xfId="35283" xr:uid="{00000000-0005-0000-0000-000024960000}"/>
    <cellStyle name="Normal 4 5 2 3 3 2 6" xfId="17455" xr:uid="{00000000-0005-0000-0000-000025960000}"/>
    <cellStyle name="Normal 4 5 2 3 3 3" xfId="5925" xr:uid="{00000000-0005-0000-0000-000026960000}"/>
    <cellStyle name="Normal 4 5 2 3 3 3 2" xfId="11958" xr:uid="{00000000-0005-0000-0000-000027960000}"/>
    <cellStyle name="Normal 4 5 2 3 3 3 2 2" xfId="43243" xr:uid="{00000000-0005-0000-0000-000028960000}"/>
    <cellStyle name="Normal 4 5 2 3 3 3 2 3" xfId="29833" xr:uid="{00000000-0005-0000-0000-000029960000}"/>
    <cellStyle name="Normal 4 5 2 3 3 3 3" xfId="23861" xr:uid="{00000000-0005-0000-0000-00002A960000}"/>
    <cellStyle name="Normal 4 5 2 3 3 3 4" xfId="34287" xr:uid="{00000000-0005-0000-0000-00002B960000}"/>
    <cellStyle name="Normal 4 5 2 3 3 3 5" xfId="16459" xr:uid="{00000000-0005-0000-0000-00002C960000}"/>
    <cellStyle name="Normal 4 5 2 3 3 4" xfId="3934" xr:uid="{00000000-0005-0000-0000-00002D960000}"/>
    <cellStyle name="Normal 4 5 2 3 3 4 2" xfId="36713" xr:uid="{00000000-0005-0000-0000-00002E960000}"/>
    <cellStyle name="Normal 4 5 2 3 3 4 3" xfId="21871" xr:uid="{00000000-0005-0000-0000-00002F960000}"/>
    <cellStyle name="Normal 4 5 2 3 3 5" xfId="8911" xr:uid="{00000000-0005-0000-0000-000030960000}"/>
    <cellStyle name="Normal 4 5 2 3 3 5 2" xfId="40257" xr:uid="{00000000-0005-0000-0000-000031960000}"/>
    <cellStyle name="Normal 4 5 2 3 3 5 3" xfId="26847" xr:uid="{00000000-0005-0000-0000-000032960000}"/>
    <cellStyle name="Normal 4 5 2 3 3 6" xfId="19445" xr:uid="{00000000-0005-0000-0000-000033960000}"/>
    <cellStyle name="Normal 4 5 2 3 3 7" xfId="32297" xr:uid="{00000000-0005-0000-0000-000034960000}"/>
    <cellStyle name="Normal 4 5 2 3 3 8" xfId="14469" xr:uid="{00000000-0005-0000-0000-000035960000}"/>
    <cellStyle name="Normal 4 5 2 3 4" xfId="1942" xr:uid="{00000000-0005-0000-0000-000036960000}"/>
    <cellStyle name="Normal 4 5 2 3 4 2" xfId="6360" xr:uid="{00000000-0005-0000-0000-000037960000}"/>
    <cellStyle name="Normal 4 5 2 3 4 2 2" xfId="12393" xr:uid="{00000000-0005-0000-0000-000038960000}"/>
    <cellStyle name="Normal 4 5 2 3 4 2 2 2" xfId="43678" xr:uid="{00000000-0005-0000-0000-000039960000}"/>
    <cellStyle name="Normal 4 5 2 3 4 2 2 3" xfId="30268" xr:uid="{00000000-0005-0000-0000-00003A960000}"/>
    <cellStyle name="Normal 4 5 2 3 4 2 3" xfId="37706" xr:uid="{00000000-0005-0000-0000-00003B960000}"/>
    <cellStyle name="Normal 4 5 2 3 4 2 4" xfId="24296" xr:uid="{00000000-0005-0000-0000-00003C960000}"/>
    <cellStyle name="Normal 4 5 2 3 4 3" xfId="9346" xr:uid="{00000000-0005-0000-0000-00003D960000}"/>
    <cellStyle name="Normal 4 5 2 3 4 3 2" xfId="40692" xr:uid="{00000000-0005-0000-0000-00003E960000}"/>
    <cellStyle name="Normal 4 5 2 3 4 3 3" xfId="27282" xr:uid="{00000000-0005-0000-0000-00003F960000}"/>
    <cellStyle name="Normal 4 5 2 3 4 4" xfId="19880" xr:uid="{00000000-0005-0000-0000-000040960000}"/>
    <cellStyle name="Normal 4 5 2 3 4 5" xfId="34722" xr:uid="{00000000-0005-0000-0000-000041960000}"/>
    <cellStyle name="Normal 4 5 2 3 4 6" xfId="16894" xr:uid="{00000000-0005-0000-0000-000042960000}"/>
    <cellStyle name="Normal 4 5 2 3 5" xfId="4929" xr:uid="{00000000-0005-0000-0000-000043960000}"/>
    <cellStyle name="Normal 4 5 2 3 5 2" xfId="10964" xr:uid="{00000000-0005-0000-0000-000044960000}"/>
    <cellStyle name="Normal 4 5 2 3 5 2 2" xfId="42249" xr:uid="{00000000-0005-0000-0000-000045960000}"/>
    <cellStyle name="Normal 4 5 2 3 5 2 3" xfId="28839" xr:uid="{00000000-0005-0000-0000-000046960000}"/>
    <cellStyle name="Normal 4 5 2 3 5 3" xfId="22866" xr:uid="{00000000-0005-0000-0000-000047960000}"/>
    <cellStyle name="Normal 4 5 2 3 5 4" xfId="33292" xr:uid="{00000000-0005-0000-0000-000048960000}"/>
    <cellStyle name="Normal 4 5 2 3 5 5" xfId="15464" xr:uid="{00000000-0005-0000-0000-000049960000}"/>
    <cellStyle name="Normal 4 5 2 3 6" xfId="3373" xr:uid="{00000000-0005-0000-0000-00004A960000}"/>
    <cellStyle name="Normal 4 5 2 3 6 2" xfId="36152" xr:uid="{00000000-0005-0000-0000-00004B960000}"/>
    <cellStyle name="Normal 4 5 2 3 6 3" xfId="21310" xr:uid="{00000000-0005-0000-0000-00004C960000}"/>
    <cellStyle name="Normal 4 5 2 3 7" xfId="7916" xr:uid="{00000000-0005-0000-0000-00004D960000}"/>
    <cellStyle name="Normal 4 5 2 3 7 2" xfId="39262" xr:uid="{00000000-0005-0000-0000-00004E960000}"/>
    <cellStyle name="Normal 4 5 2 3 7 3" xfId="25852" xr:uid="{00000000-0005-0000-0000-00004F960000}"/>
    <cellStyle name="Normal 4 5 2 3 8" xfId="18450" xr:uid="{00000000-0005-0000-0000-000050960000}"/>
    <cellStyle name="Normal 4 5 2 3 9" xfId="31736" xr:uid="{00000000-0005-0000-0000-000051960000}"/>
    <cellStyle name="Normal 4 5 2 4" xfId="594" xr:uid="{00000000-0005-0000-0000-000052960000}"/>
    <cellStyle name="Normal 4 5 2 4 10" xfId="14034" xr:uid="{00000000-0005-0000-0000-000053960000}"/>
    <cellStyle name="Normal 4 5 2 4 2" xfId="1028" xr:uid="{00000000-0005-0000-0000-000054960000}"/>
    <cellStyle name="Normal 4 5 2 4 2 2" xfId="3064" xr:uid="{00000000-0005-0000-0000-000055960000}"/>
    <cellStyle name="Normal 4 5 2 4 2 2 2" xfId="7481" xr:uid="{00000000-0005-0000-0000-000056960000}"/>
    <cellStyle name="Normal 4 5 2 4 2 2 2 2" xfId="13514" xr:uid="{00000000-0005-0000-0000-000057960000}"/>
    <cellStyle name="Normal 4 5 2 4 2 2 2 2 2" xfId="44799" xr:uid="{00000000-0005-0000-0000-000058960000}"/>
    <cellStyle name="Normal 4 5 2 4 2 2 2 2 3" xfId="31389" xr:uid="{00000000-0005-0000-0000-000059960000}"/>
    <cellStyle name="Normal 4 5 2 4 2 2 2 3" xfId="38827" xr:uid="{00000000-0005-0000-0000-00005A960000}"/>
    <cellStyle name="Normal 4 5 2 4 2 2 2 4" xfId="25417" xr:uid="{00000000-0005-0000-0000-00005B960000}"/>
    <cellStyle name="Normal 4 5 2 4 2 2 3" xfId="10467" xr:uid="{00000000-0005-0000-0000-00005C960000}"/>
    <cellStyle name="Normal 4 5 2 4 2 2 3 2" xfId="41813" xr:uid="{00000000-0005-0000-0000-00005D960000}"/>
    <cellStyle name="Normal 4 5 2 4 2 2 3 3" xfId="28403" xr:uid="{00000000-0005-0000-0000-00005E960000}"/>
    <cellStyle name="Normal 4 5 2 4 2 2 4" xfId="21001" xr:uid="{00000000-0005-0000-0000-00005F960000}"/>
    <cellStyle name="Normal 4 5 2 4 2 2 5" xfId="35843" xr:uid="{00000000-0005-0000-0000-000060960000}"/>
    <cellStyle name="Normal 4 5 2 4 2 2 6" xfId="18015" xr:uid="{00000000-0005-0000-0000-000061960000}"/>
    <cellStyle name="Normal 4 5 2 4 2 3" xfId="5489" xr:uid="{00000000-0005-0000-0000-000062960000}"/>
    <cellStyle name="Normal 4 5 2 4 2 3 2" xfId="11523" xr:uid="{00000000-0005-0000-0000-000063960000}"/>
    <cellStyle name="Normal 4 5 2 4 2 3 2 2" xfId="42808" xr:uid="{00000000-0005-0000-0000-000064960000}"/>
    <cellStyle name="Normal 4 5 2 4 2 3 2 3" xfId="29398" xr:uid="{00000000-0005-0000-0000-000065960000}"/>
    <cellStyle name="Normal 4 5 2 4 2 3 3" xfId="23426" xr:uid="{00000000-0005-0000-0000-000066960000}"/>
    <cellStyle name="Normal 4 5 2 4 2 3 4" xfId="33852" xr:uid="{00000000-0005-0000-0000-000067960000}"/>
    <cellStyle name="Normal 4 5 2 4 2 3 5" xfId="16024" xr:uid="{00000000-0005-0000-0000-000068960000}"/>
    <cellStyle name="Normal 4 5 2 4 2 4" xfId="4494" xr:uid="{00000000-0005-0000-0000-000069960000}"/>
    <cellStyle name="Normal 4 5 2 4 2 4 2" xfId="37273" xr:uid="{00000000-0005-0000-0000-00006A960000}"/>
    <cellStyle name="Normal 4 5 2 4 2 4 3" xfId="22431" xr:uid="{00000000-0005-0000-0000-00006B960000}"/>
    <cellStyle name="Normal 4 5 2 4 2 5" xfId="8476" xr:uid="{00000000-0005-0000-0000-00006C960000}"/>
    <cellStyle name="Normal 4 5 2 4 2 5 2" xfId="39822" xr:uid="{00000000-0005-0000-0000-00006D960000}"/>
    <cellStyle name="Normal 4 5 2 4 2 5 3" xfId="26412" xr:uid="{00000000-0005-0000-0000-00006E960000}"/>
    <cellStyle name="Normal 4 5 2 4 2 6" xfId="19010" xr:uid="{00000000-0005-0000-0000-00006F960000}"/>
    <cellStyle name="Normal 4 5 2 4 2 7" xfId="32857" xr:uid="{00000000-0005-0000-0000-000070960000}"/>
    <cellStyle name="Normal 4 5 2 4 2 8" xfId="15029" xr:uid="{00000000-0005-0000-0000-000071960000}"/>
    <cellStyle name="Normal 4 5 2 4 3" xfId="1633" xr:uid="{00000000-0005-0000-0000-000072960000}"/>
    <cellStyle name="Normal 4 5 2 4 3 2" xfId="2630" xr:uid="{00000000-0005-0000-0000-000073960000}"/>
    <cellStyle name="Normal 4 5 2 4 3 2 2" xfId="7047" xr:uid="{00000000-0005-0000-0000-000074960000}"/>
    <cellStyle name="Normal 4 5 2 4 3 2 2 2" xfId="13080" xr:uid="{00000000-0005-0000-0000-000075960000}"/>
    <cellStyle name="Normal 4 5 2 4 3 2 2 2 2" xfId="44365" xr:uid="{00000000-0005-0000-0000-000076960000}"/>
    <cellStyle name="Normal 4 5 2 4 3 2 2 2 3" xfId="30955" xr:uid="{00000000-0005-0000-0000-000077960000}"/>
    <cellStyle name="Normal 4 5 2 4 3 2 2 3" xfId="38393" xr:uid="{00000000-0005-0000-0000-000078960000}"/>
    <cellStyle name="Normal 4 5 2 4 3 2 2 4" xfId="24983" xr:uid="{00000000-0005-0000-0000-000079960000}"/>
    <cellStyle name="Normal 4 5 2 4 3 2 3" xfId="10033" xr:uid="{00000000-0005-0000-0000-00007A960000}"/>
    <cellStyle name="Normal 4 5 2 4 3 2 3 2" xfId="41379" xr:uid="{00000000-0005-0000-0000-00007B960000}"/>
    <cellStyle name="Normal 4 5 2 4 3 2 3 3" xfId="27969" xr:uid="{00000000-0005-0000-0000-00007C960000}"/>
    <cellStyle name="Normal 4 5 2 4 3 2 4" xfId="20567" xr:uid="{00000000-0005-0000-0000-00007D960000}"/>
    <cellStyle name="Normal 4 5 2 4 3 2 5" xfId="35409" xr:uid="{00000000-0005-0000-0000-00007E960000}"/>
    <cellStyle name="Normal 4 5 2 4 3 2 6" xfId="17581" xr:uid="{00000000-0005-0000-0000-00007F960000}"/>
    <cellStyle name="Normal 4 5 2 4 3 3" xfId="6051" xr:uid="{00000000-0005-0000-0000-000080960000}"/>
    <cellStyle name="Normal 4 5 2 4 3 3 2" xfId="12084" xr:uid="{00000000-0005-0000-0000-000081960000}"/>
    <cellStyle name="Normal 4 5 2 4 3 3 2 2" xfId="43369" xr:uid="{00000000-0005-0000-0000-000082960000}"/>
    <cellStyle name="Normal 4 5 2 4 3 3 2 3" xfId="29959" xr:uid="{00000000-0005-0000-0000-000083960000}"/>
    <cellStyle name="Normal 4 5 2 4 3 3 3" xfId="23987" xr:uid="{00000000-0005-0000-0000-000084960000}"/>
    <cellStyle name="Normal 4 5 2 4 3 3 4" xfId="34413" xr:uid="{00000000-0005-0000-0000-000085960000}"/>
    <cellStyle name="Normal 4 5 2 4 3 3 5" xfId="16585" xr:uid="{00000000-0005-0000-0000-000086960000}"/>
    <cellStyle name="Normal 4 5 2 4 3 4" xfId="4060" xr:uid="{00000000-0005-0000-0000-000087960000}"/>
    <cellStyle name="Normal 4 5 2 4 3 4 2" xfId="36839" xr:uid="{00000000-0005-0000-0000-000088960000}"/>
    <cellStyle name="Normal 4 5 2 4 3 4 3" xfId="21997" xr:uid="{00000000-0005-0000-0000-000089960000}"/>
    <cellStyle name="Normal 4 5 2 4 3 5" xfId="9037" xr:uid="{00000000-0005-0000-0000-00008A960000}"/>
    <cellStyle name="Normal 4 5 2 4 3 5 2" xfId="40383" xr:uid="{00000000-0005-0000-0000-00008B960000}"/>
    <cellStyle name="Normal 4 5 2 4 3 5 3" xfId="26973" xr:uid="{00000000-0005-0000-0000-00008C960000}"/>
    <cellStyle name="Normal 4 5 2 4 3 6" xfId="19571" xr:uid="{00000000-0005-0000-0000-00008D960000}"/>
    <cellStyle name="Normal 4 5 2 4 3 7" xfId="32423" xr:uid="{00000000-0005-0000-0000-00008E960000}"/>
    <cellStyle name="Normal 4 5 2 4 3 8" xfId="14595" xr:uid="{00000000-0005-0000-0000-00008F960000}"/>
    <cellStyle name="Normal 4 5 2 4 4" xfId="2068" xr:uid="{00000000-0005-0000-0000-000090960000}"/>
    <cellStyle name="Normal 4 5 2 4 4 2" xfId="6486" xr:uid="{00000000-0005-0000-0000-000091960000}"/>
    <cellStyle name="Normal 4 5 2 4 4 2 2" xfId="12519" xr:uid="{00000000-0005-0000-0000-000092960000}"/>
    <cellStyle name="Normal 4 5 2 4 4 2 2 2" xfId="43804" xr:uid="{00000000-0005-0000-0000-000093960000}"/>
    <cellStyle name="Normal 4 5 2 4 4 2 2 3" xfId="30394" xr:uid="{00000000-0005-0000-0000-000094960000}"/>
    <cellStyle name="Normal 4 5 2 4 4 2 3" xfId="37832" xr:uid="{00000000-0005-0000-0000-000095960000}"/>
    <cellStyle name="Normal 4 5 2 4 4 2 4" xfId="24422" xr:uid="{00000000-0005-0000-0000-000096960000}"/>
    <cellStyle name="Normal 4 5 2 4 4 3" xfId="9472" xr:uid="{00000000-0005-0000-0000-000097960000}"/>
    <cellStyle name="Normal 4 5 2 4 4 3 2" xfId="40818" xr:uid="{00000000-0005-0000-0000-000098960000}"/>
    <cellStyle name="Normal 4 5 2 4 4 3 3" xfId="27408" xr:uid="{00000000-0005-0000-0000-000099960000}"/>
    <cellStyle name="Normal 4 5 2 4 4 4" xfId="20006" xr:uid="{00000000-0005-0000-0000-00009A960000}"/>
    <cellStyle name="Normal 4 5 2 4 4 5" xfId="34848" xr:uid="{00000000-0005-0000-0000-00009B960000}"/>
    <cellStyle name="Normal 4 5 2 4 4 6" xfId="17020" xr:uid="{00000000-0005-0000-0000-00009C960000}"/>
    <cellStyle name="Normal 4 5 2 4 5" xfId="5055" xr:uid="{00000000-0005-0000-0000-00009D960000}"/>
    <cellStyle name="Normal 4 5 2 4 5 2" xfId="11090" xr:uid="{00000000-0005-0000-0000-00009E960000}"/>
    <cellStyle name="Normal 4 5 2 4 5 2 2" xfId="42375" xr:uid="{00000000-0005-0000-0000-00009F960000}"/>
    <cellStyle name="Normal 4 5 2 4 5 2 3" xfId="28965" xr:uid="{00000000-0005-0000-0000-0000A0960000}"/>
    <cellStyle name="Normal 4 5 2 4 5 3" xfId="22992" xr:uid="{00000000-0005-0000-0000-0000A1960000}"/>
    <cellStyle name="Normal 4 5 2 4 5 4" xfId="33418" xr:uid="{00000000-0005-0000-0000-0000A2960000}"/>
    <cellStyle name="Normal 4 5 2 4 5 5" xfId="15590" xr:uid="{00000000-0005-0000-0000-0000A3960000}"/>
    <cellStyle name="Normal 4 5 2 4 6" xfId="3499" xr:uid="{00000000-0005-0000-0000-0000A4960000}"/>
    <cellStyle name="Normal 4 5 2 4 6 2" xfId="36278" xr:uid="{00000000-0005-0000-0000-0000A5960000}"/>
    <cellStyle name="Normal 4 5 2 4 6 3" xfId="21436" xr:uid="{00000000-0005-0000-0000-0000A6960000}"/>
    <cellStyle name="Normal 4 5 2 4 7" xfId="8042" xr:uid="{00000000-0005-0000-0000-0000A7960000}"/>
    <cellStyle name="Normal 4 5 2 4 7 2" xfId="39388" xr:uid="{00000000-0005-0000-0000-0000A8960000}"/>
    <cellStyle name="Normal 4 5 2 4 7 3" xfId="25978" xr:uid="{00000000-0005-0000-0000-0000A9960000}"/>
    <cellStyle name="Normal 4 5 2 4 8" xfId="18576" xr:uid="{00000000-0005-0000-0000-0000AA960000}"/>
    <cellStyle name="Normal 4 5 2 4 9" xfId="31862" xr:uid="{00000000-0005-0000-0000-0000AB960000}"/>
    <cellStyle name="Normal 4 5 2 5" xfId="246" xr:uid="{00000000-0005-0000-0000-0000AC960000}"/>
    <cellStyle name="Normal 4 5 2 5 2" xfId="1301" xr:uid="{00000000-0005-0000-0000-0000AD960000}"/>
    <cellStyle name="Normal 4 5 2 5 2 2" xfId="5719" xr:uid="{00000000-0005-0000-0000-0000AE960000}"/>
    <cellStyle name="Normal 4 5 2 5 2 2 2" xfId="11752" xr:uid="{00000000-0005-0000-0000-0000AF960000}"/>
    <cellStyle name="Normal 4 5 2 5 2 2 2 2" xfId="43037" xr:uid="{00000000-0005-0000-0000-0000B0960000}"/>
    <cellStyle name="Normal 4 5 2 5 2 2 2 3" xfId="29627" xr:uid="{00000000-0005-0000-0000-0000B1960000}"/>
    <cellStyle name="Normal 4 5 2 5 2 2 3" xfId="37376" xr:uid="{00000000-0005-0000-0000-0000B2960000}"/>
    <cellStyle name="Normal 4 5 2 5 2 2 4" xfId="23655" xr:uid="{00000000-0005-0000-0000-0000B3960000}"/>
    <cellStyle name="Normal 4 5 2 5 2 3" xfId="8705" xr:uid="{00000000-0005-0000-0000-0000B4960000}"/>
    <cellStyle name="Normal 4 5 2 5 2 3 2" xfId="40051" xr:uid="{00000000-0005-0000-0000-0000B5960000}"/>
    <cellStyle name="Normal 4 5 2 5 2 3 3" xfId="26641" xr:uid="{00000000-0005-0000-0000-0000B6960000}"/>
    <cellStyle name="Normal 4 5 2 5 2 4" xfId="19239" xr:uid="{00000000-0005-0000-0000-0000B7960000}"/>
    <cellStyle name="Normal 4 5 2 5 2 5" xfId="34081" xr:uid="{00000000-0005-0000-0000-0000B8960000}"/>
    <cellStyle name="Normal 4 5 2 5 2 6" xfId="16253" xr:uid="{00000000-0005-0000-0000-0000B9960000}"/>
    <cellStyle name="Normal 4 5 2 5 3" xfId="2298" xr:uid="{00000000-0005-0000-0000-0000BA960000}"/>
    <cellStyle name="Normal 4 5 2 5 3 2" xfId="6715" xr:uid="{00000000-0005-0000-0000-0000BB960000}"/>
    <cellStyle name="Normal 4 5 2 5 3 2 2" xfId="12748" xr:uid="{00000000-0005-0000-0000-0000BC960000}"/>
    <cellStyle name="Normal 4 5 2 5 3 2 2 2" xfId="44033" xr:uid="{00000000-0005-0000-0000-0000BD960000}"/>
    <cellStyle name="Normal 4 5 2 5 3 2 2 3" xfId="30623" xr:uid="{00000000-0005-0000-0000-0000BE960000}"/>
    <cellStyle name="Normal 4 5 2 5 3 2 3" xfId="38061" xr:uid="{00000000-0005-0000-0000-0000BF960000}"/>
    <cellStyle name="Normal 4 5 2 5 3 2 4" xfId="24651" xr:uid="{00000000-0005-0000-0000-0000C0960000}"/>
    <cellStyle name="Normal 4 5 2 5 3 3" xfId="9701" xr:uid="{00000000-0005-0000-0000-0000C1960000}"/>
    <cellStyle name="Normal 4 5 2 5 3 3 2" xfId="41047" xr:uid="{00000000-0005-0000-0000-0000C2960000}"/>
    <cellStyle name="Normal 4 5 2 5 3 3 3" xfId="27637" xr:uid="{00000000-0005-0000-0000-0000C3960000}"/>
    <cellStyle name="Normal 4 5 2 5 3 4" xfId="20235" xr:uid="{00000000-0005-0000-0000-0000C4960000}"/>
    <cellStyle name="Normal 4 5 2 5 3 5" xfId="35077" xr:uid="{00000000-0005-0000-0000-0000C5960000}"/>
    <cellStyle name="Normal 4 5 2 5 3 6" xfId="17249" xr:uid="{00000000-0005-0000-0000-0000C6960000}"/>
    <cellStyle name="Normal 4 5 2 5 4" xfId="4723" xr:uid="{00000000-0005-0000-0000-0000C7960000}"/>
    <cellStyle name="Normal 4 5 2 5 4 2" xfId="10757" xr:uid="{00000000-0005-0000-0000-0000C8960000}"/>
    <cellStyle name="Normal 4 5 2 5 4 2 2" xfId="42044" xr:uid="{00000000-0005-0000-0000-0000C9960000}"/>
    <cellStyle name="Normal 4 5 2 5 4 2 3" xfId="28634" xr:uid="{00000000-0005-0000-0000-0000CA960000}"/>
    <cellStyle name="Normal 4 5 2 5 4 3" xfId="22660" xr:uid="{00000000-0005-0000-0000-0000CB960000}"/>
    <cellStyle name="Normal 4 5 2 5 4 4" xfId="33086" xr:uid="{00000000-0005-0000-0000-0000CC960000}"/>
    <cellStyle name="Normal 4 5 2 5 4 5" xfId="15258" xr:uid="{00000000-0005-0000-0000-0000CD960000}"/>
    <cellStyle name="Normal 4 5 2 5 5" xfId="3728" xr:uid="{00000000-0005-0000-0000-0000CE960000}"/>
    <cellStyle name="Normal 4 5 2 5 5 2" xfId="36507" xr:uid="{00000000-0005-0000-0000-0000CF960000}"/>
    <cellStyle name="Normal 4 5 2 5 5 3" xfId="21665" xr:uid="{00000000-0005-0000-0000-0000D0960000}"/>
    <cellStyle name="Normal 4 5 2 5 6" xfId="7710" xr:uid="{00000000-0005-0000-0000-0000D1960000}"/>
    <cellStyle name="Normal 4 5 2 5 6 2" xfId="39056" xr:uid="{00000000-0005-0000-0000-0000D2960000}"/>
    <cellStyle name="Normal 4 5 2 5 6 3" xfId="25646" xr:uid="{00000000-0005-0000-0000-0000D3960000}"/>
    <cellStyle name="Normal 4 5 2 5 7" xfId="18244" xr:uid="{00000000-0005-0000-0000-0000D4960000}"/>
    <cellStyle name="Normal 4 5 2 5 8" xfId="32091" xr:uid="{00000000-0005-0000-0000-0000D5960000}"/>
    <cellStyle name="Normal 4 5 2 5 9" xfId="14263" xr:uid="{00000000-0005-0000-0000-0000D6960000}"/>
    <cellStyle name="Normal 4 5 2 6" xfId="696" xr:uid="{00000000-0005-0000-0000-0000D7960000}"/>
    <cellStyle name="Normal 4 5 2 6 2" xfId="2732" xr:uid="{00000000-0005-0000-0000-0000D8960000}"/>
    <cellStyle name="Normal 4 5 2 6 2 2" xfId="7149" xr:uid="{00000000-0005-0000-0000-0000D9960000}"/>
    <cellStyle name="Normal 4 5 2 6 2 2 2" xfId="13182" xr:uid="{00000000-0005-0000-0000-0000DA960000}"/>
    <cellStyle name="Normal 4 5 2 6 2 2 2 2" xfId="44467" xr:uid="{00000000-0005-0000-0000-0000DB960000}"/>
    <cellStyle name="Normal 4 5 2 6 2 2 2 3" xfId="31057" xr:uid="{00000000-0005-0000-0000-0000DC960000}"/>
    <cellStyle name="Normal 4 5 2 6 2 2 3" xfId="38495" xr:uid="{00000000-0005-0000-0000-0000DD960000}"/>
    <cellStyle name="Normal 4 5 2 6 2 2 4" xfId="25085" xr:uid="{00000000-0005-0000-0000-0000DE960000}"/>
    <cellStyle name="Normal 4 5 2 6 2 3" xfId="10135" xr:uid="{00000000-0005-0000-0000-0000DF960000}"/>
    <cellStyle name="Normal 4 5 2 6 2 3 2" xfId="41481" xr:uid="{00000000-0005-0000-0000-0000E0960000}"/>
    <cellStyle name="Normal 4 5 2 6 2 3 3" xfId="28071" xr:uid="{00000000-0005-0000-0000-0000E1960000}"/>
    <cellStyle name="Normal 4 5 2 6 2 4" xfId="20669" xr:uid="{00000000-0005-0000-0000-0000E2960000}"/>
    <cellStyle name="Normal 4 5 2 6 2 5" xfId="35511" xr:uid="{00000000-0005-0000-0000-0000E3960000}"/>
    <cellStyle name="Normal 4 5 2 6 2 6" xfId="17683" xr:uid="{00000000-0005-0000-0000-0000E4960000}"/>
    <cellStyle name="Normal 4 5 2 6 3" xfId="5157" xr:uid="{00000000-0005-0000-0000-0000E5960000}"/>
    <cellStyle name="Normal 4 5 2 6 3 2" xfId="11192" xr:uid="{00000000-0005-0000-0000-0000E6960000}"/>
    <cellStyle name="Normal 4 5 2 6 3 2 2" xfId="42477" xr:uid="{00000000-0005-0000-0000-0000E7960000}"/>
    <cellStyle name="Normal 4 5 2 6 3 2 3" xfId="29067" xr:uid="{00000000-0005-0000-0000-0000E8960000}"/>
    <cellStyle name="Normal 4 5 2 6 3 3" xfId="23094" xr:uid="{00000000-0005-0000-0000-0000E9960000}"/>
    <cellStyle name="Normal 4 5 2 6 3 4" xfId="33520" xr:uid="{00000000-0005-0000-0000-0000EA960000}"/>
    <cellStyle name="Normal 4 5 2 6 3 5" xfId="15692" xr:uid="{00000000-0005-0000-0000-0000EB960000}"/>
    <cellStyle name="Normal 4 5 2 6 4" xfId="4162" xr:uid="{00000000-0005-0000-0000-0000EC960000}"/>
    <cellStyle name="Normal 4 5 2 6 4 2" xfId="36941" xr:uid="{00000000-0005-0000-0000-0000ED960000}"/>
    <cellStyle name="Normal 4 5 2 6 4 3" xfId="22099" xr:uid="{00000000-0005-0000-0000-0000EE960000}"/>
    <cellStyle name="Normal 4 5 2 6 5" xfId="8144" xr:uid="{00000000-0005-0000-0000-0000EF960000}"/>
    <cellStyle name="Normal 4 5 2 6 5 2" xfId="39490" xr:uid="{00000000-0005-0000-0000-0000F0960000}"/>
    <cellStyle name="Normal 4 5 2 6 5 3" xfId="26080" xr:uid="{00000000-0005-0000-0000-0000F1960000}"/>
    <cellStyle name="Normal 4 5 2 6 6" xfId="18678" xr:uid="{00000000-0005-0000-0000-0000F2960000}"/>
    <cellStyle name="Normal 4 5 2 6 7" xfId="32525" xr:uid="{00000000-0005-0000-0000-0000F3960000}"/>
    <cellStyle name="Normal 4 5 2 6 8" xfId="14697" xr:uid="{00000000-0005-0000-0000-0000F4960000}"/>
    <cellStyle name="Normal 4 5 2 7" xfId="1199" xr:uid="{00000000-0005-0000-0000-0000F5960000}"/>
    <cellStyle name="Normal 4 5 2 7 2" xfId="2196" xr:uid="{00000000-0005-0000-0000-0000F6960000}"/>
    <cellStyle name="Normal 4 5 2 7 2 2" xfId="6613" xr:uid="{00000000-0005-0000-0000-0000F7960000}"/>
    <cellStyle name="Normal 4 5 2 7 2 2 2" xfId="12646" xr:uid="{00000000-0005-0000-0000-0000F8960000}"/>
    <cellStyle name="Normal 4 5 2 7 2 2 2 2" xfId="43931" xr:uid="{00000000-0005-0000-0000-0000F9960000}"/>
    <cellStyle name="Normal 4 5 2 7 2 2 2 3" xfId="30521" xr:uid="{00000000-0005-0000-0000-0000FA960000}"/>
    <cellStyle name="Normal 4 5 2 7 2 2 3" xfId="37959" xr:uid="{00000000-0005-0000-0000-0000FB960000}"/>
    <cellStyle name="Normal 4 5 2 7 2 2 4" xfId="24549" xr:uid="{00000000-0005-0000-0000-0000FC960000}"/>
    <cellStyle name="Normal 4 5 2 7 2 3" xfId="9599" xr:uid="{00000000-0005-0000-0000-0000FD960000}"/>
    <cellStyle name="Normal 4 5 2 7 2 3 2" xfId="40945" xr:uid="{00000000-0005-0000-0000-0000FE960000}"/>
    <cellStyle name="Normal 4 5 2 7 2 3 3" xfId="27535" xr:uid="{00000000-0005-0000-0000-0000FF960000}"/>
    <cellStyle name="Normal 4 5 2 7 2 4" xfId="20133" xr:uid="{00000000-0005-0000-0000-000000970000}"/>
    <cellStyle name="Normal 4 5 2 7 2 5" xfId="34975" xr:uid="{00000000-0005-0000-0000-000001970000}"/>
    <cellStyle name="Normal 4 5 2 7 2 6" xfId="17147" xr:uid="{00000000-0005-0000-0000-000002970000}"/>
    <cellStyle name="Normal 4 5 2 7 3" xfId="5617" xr:uid="{00000000-0005-0000-0000-000003970000}"/>
    <cellStyle name="Normal 4 5 2 7 3 2" xfId="11650" xr:uid="{00000000-0005-0000-0000-000004970000}"/>
    <cellStyle name="Normal 4 5 2 7 3 2 2" xfId="42935" xr:uid="{00000000-0005-0000-0000-000005970000}"/>
    <cellStyle name="Normal 4 5 2 7 3 2 3" xfId="29525" xr:uid="{00000000-0005-0000-0000-000006970000}"/>
    <cellStyle name="Normal 4 5 2 7 3 3" xfId="23553" xr:uid="{00000000-0005-0000-0000-000007970000}"/>
    <cellStyle name="Normal 4 5 2 7 3 4" xfId="33979" xr:uid="{00000000-0005-0000-0000-000008970000}"/>
    <cellStyle name="Normal 4 5 2 7 3 5" xfId="16151" xr:uid="{00000000-0005-0000-0000-000009970000}"/>
    <cellStyle name="Normal 4 5 2 7 4" xfId="3626" xr:uid="{00000000-0005-0000-0000-00000A970000}"/>
    <cellStyle name="Normal 4 5 2 7 4 2" xfId="36405" xr:uid="{00000000-0005-0000-0000-00000B970000}"/>
    <cellStyle name="Normal 4 5 2 7 4 3" xfId="21563" xr:uid="{00000000-0005-0000-0000-00000C970000}"/>
    <cellStyle name="Normal 4 5 2 7 5" xfId="8603" xr:uid="{00000000-0005-0000-0000-00000D970000}"/>
    <cellStyle name="Normal 4 5 2 7 5 2" xfId="39949" xr:uid="{00000000-0005-0000-0000-00000E970000}"/>
    <cellStyle name="Normal 4 5 2 7 5 3" xfId="26539" xr:uid="{00000000-0005-0000-0000-00000F970000}"/>
    <cellStyle name="Normal 4 5 2 7 6" xfId="19137" xr:uid="{00000000-0005-0000-0000-000010970000}"/>
    <cellStyle name="Normal 4 5 2 7 7" xfId="31989" xr:uid="{00000000-0005-0000-0000-000011970000}"/>
    <cellStyle name="Normal 4 5 2 7 8" xfId="14161" xr:uid="{00000000-0005-0000-0000-000012970000}"/>
    <cellStyle name="Normal 4 5 2 8" xfId="1736" xr:uid="{00000000-0005-0000-0000-000013970000}"/>
    <cellStyle name="Normal 4 5 2 8 2" xfId="6154" xr:uid="{00000000-0005-0000-0000-000014970000}"/>
    <cellStyle name="Normal 4 5 2 8 2 2" xfId="12187" xr:uid="{00000000-0005-0000-0000-000015970000}"/>
    <cellStyle name="Normal 4 5 2 8 2 2 2" xfId="43472" xr:uid="{00000000-0005-0000-0000-000016970000}"/>
    <cellStyle name="Normal 4 5 2 8 2 2 3" xfId="30062" xr:uid="{00000000-0005-0000-0000-000017970000}"/>
    <cellStyle name="Normal 4 5 2 8 2 3" xfId="37500" xr:uid="{00000000-0005-0000-0000-000018970000}"/>
    <cellStyle name="Normal 4 5 2 8 2 4" xfId="24090" xr:uid="{00000000-0005-0000-0000-000019970000}"/>
    <cellStyle name="Normal 4 5 2 8 3" xfId="9140" xr:uid="{00000000-0005-0000-0000-00001A970000}"/>
    <cellStyle name="Normal 4 5 2 8 3 2" xfId="40486" xr:uid="{00000000-0005-0000-0000-00001B970000}"/>
    <cellStyle name="Normal 4 5 2 8 3 3" xfId="27076" xr:uid="{00000000-0005-0000-0000-00001C970000}"/>
    <cellStyle name="Normal 4 5 2 8 4" xfId="19674" xr:uid="{00000000-0005-0000-0000-00001D970000}"/>
    <cellStyle name="Normal 4 5 2 8 5" xfId="34516" xr:uid="{00000000-0005-0000-0000-00001E970000}"/>
    <cellStyle name="Normal 4 5 2 8 6" xfId="16688" xr:uid="{00000000-0005-0000-0000-00001F970000}"/>
    <cellStyle name="Normal 4 5 2 9" xfId="4621" xr:uid="{00000000-0005-0000-0000-000020970000}"/>
    <cellStyle name="Normal 4 5 2 9 2" xfId="10655" xr:uid="{00000000-0005-0000-0000-000021970000}"/>
    <cellStyle name="Normal 4 5 2 9 2 2" xfId="41942" xr:uid="{00000000-0005-0000-0000-000022970000}"/>
    <cellStyle name="Normal 4 5 2 9 2 3" xfId="28532" xr:uid="{00000000-0005-0000-0000-000023970000}"/>
    <cellStyle name="Normal 4 5 2 9 3" xfId="22558" xr:uid="{00000000-0005-0000-0000-000024970000}"/>
    <cellStyle name="Normal 4 5 2 9 4" xfId="32984" xr:uid="{00000000-0005-0000-0000-000025970000}"/>
    <cellStyle name="Normal 4 5 2 9 5" xfId="15156" xr:uid="{00000000-0005-0000-0000-000026970000}"/>
    <cellStyle name="Normal 4 5 3" xfId="162" xr:uid="{00000000-0005-0000-0000-000027970000}"/>
    <cellStyle name="Normal 4 5 3 10" xfId="3185" xr:uid="{00000000-0005-0000-0000-000028970000}"/>
    <cellStyle name="Normal 4 5 3 10 2" xfId="35964" xr:uid="{00000000-0005-0000-0000-000029970000}"/>
    <cellStyle name="Normal 4 5 3 10 3" xfId="21122" xr:uid="{00000000-0005-0000-0000-00002A970000}"/>
    <cellStyle name="Normal 4 5 3 11" xfId="7626" xr:uid="{00000000-0005-0000-0000-00002B970000}"/>
    <cellStyle name="Normal 4 5 3 11 2" xfId="38972" xr:uid="{00000000-0005-0000-0000-00002C970000}"/>
    <cellStyle name="Normal 4 5 3 11 3" xfId="25562" xr:uid="{00000000-0005-0000-0000-00002D970000}"/>
    <cellStyle name="Normal 4 5 3 12" xfId="18160" xr:uid="{00000000-0005-0000-0000-00002E970000}"/>
    <cellStyle name="Normal 4 5 3 13" xfId="31548" xr:uid="{00000000-0005-0000-0000-00002F970000}"/>
    <cellStyle name="Normal 4 5 3 14" xfId="13720" xr:uid="{00000000-0005-0000-0000-000030970000}"/>
    <cellStyle name="Normal 4 5 3 2" xfId="384" xr:uid="{00000000-0005-0000-0000-000031970000}"/>
    <cellStyle name="Normal 4 5 3 2 10" xfId="13824" xr:uid="{00000000-0005-0000-0000-000032970000}"/>
    <cellStyle name="Normal 4 5 3 2 2" xfId="818" xr:uid="{00000000-0005-0000-0000-000033970000}"/>
    <cellStyle name="Normal 4 5 3 2 2 2" xfId="2854" xr:uid="{00000000-0005-0000-0000-000034970000}"/>
    <cellStyle name="Normal 4 5 3 2 2 2 2" xfId="7271" xr:uid="{00000000-0005-0000-0000-000035970000}"/>
    <cellStyle name="Normal 4 5 3 2 2 2 2 2" xfId="13304" xr:uid="{00000000-0005-0000-0000-000036970000}"/>
    <cellStyle name="Normal 4 5 3 2 2 2 2 2 2" xfId="44589" xr:uid="{00000000-0005-0000-0000-000037970000}"/>
    <cellStyle name="Normal 4 5 3 2 2 2 2 2 3" xfId="31179" xr:uid="{00000000-0005-0000-0000-000038970000}"/>
    <cellStyle name="Normal 4 5 3 2 2 2 2 3" xfId="38617" xr:uid="{00000000-0005-0000-0000-000039970000}"/>
    <cellStyle name="Normal 4 5 3 2 2 2 2 4" xfId="25207" xr:uid="{00000000-0005-0000-0000-00003A970000}"/>
    <cellStyle name="Normal 4 5 3 2 2 2 3" xfId="10257" xr:uid="{00000000-0005-0000-0000-00003B970000}"/>
    <cellStyle name="Normal 4 5 3 2 2 2 3 2" xfId="41603" xr:uid="{00000000-0005-0000-0000-00003C970000}"/>
    <cellStyle name="Normal 4 5 3 2 2 2 3 3" xfId="28193" xr:uid="{00000000-0005-0000-0000-00003D970000}"/>
    <cellStyle name="Normal 4 5 3 2 2 2 4" xfId="20791" xr:uid="{00000000-0005-0000-0000-00003E970000}"/>
    <cellStyle name="Normal 4 5 3 2 2 2 5" xfId="35633" xr:uid="{00000000-0005-0000-0000-00003F970000}"/>
    <cellStyle name="Normal 4 5 3 2 2 2 6" xfId="17805" xr:uid="{00000000-0005-0000-0000-000040970000}"/>
    <cellStyle name="Normal 4 5 3 2 2 3" xfId="5279" xr:uid="{00000000-0005-0000-0000-000041970000}"/>
    <cellStyle name="Normal 4 5 3 2 2 3 2" xfId="11313" xr:uid="{00000000-0005-0000-0000-000042970000}"/>
    <cellStyle name="Normal 4 5 3 2 2 3 2 2" xfId="42598" xr:uid="{00000000-0005-0000-0000-000043970000}"/>
    <cellStyle name="Normal 4 5 3 2 2 3 2 3" xfId="29188" xr:uid="{00000000-0005-0000-0000-000044970000}"/>
    <cellStyle name="Normal 4 5 3 2 2 3 3" xfId="23216" xr:uid="{00000000-0005-0000-0000-000045970000}"/>
    <cellStyle name="Normal 4 5 3 2 2 3 4" xfId="33642" xr:uid="{00000000-0005-0000-0000-000046970000}"/>
    <cellStyle name="Normal 4 5 3 2 2 3 5" xfId="15814" xr:uid="{00000000-0005-0000-0000-000047970000}"/>
    <cellStyle name="Normal 4 5 3 2 2 4" xfId="4284" xr:uid="{00000000-0005-0000-0000-000048970000}"/>
    <cellStyle name="Normal 4 5 3 2 2 4 2" xfId="37063" xr:uid="{00000000-0005-0000-0000-000049970000}"/>
    <cellStyle name="Normal 4 5 3 2 2 4 3" xfId="22221" xr:uid="{00000000-0005-0000-0000-00004A970000}"/>
    <cellStyle name="Normal 4 5 3 2 2 5" xfId="8266" xr:uid="{00000000-0005-0000-0000-00004B970000}"/>
    <cellStyle name="Normal 4 5 3 2 2 5 2" xfId="39612" xr:uid="{00000000-0005-0000-0000-00004C970000}"/>
    <cellStyle name="Normal 4 5 3 2 2 5 3" xfId="26202" xr:uid="{00000000-0005-0000-0000-00004D970000}"/>
    <cellStyle name="Normal 4 5 3 2 2 6" xfId="18800" xr:uid="{00000000-0005-0000-0000-00004E970000}"/>
    <cellStyle name="Normal 4 5 3 2 2 7" xfId="32647" xr:uid="{00000000-0005-0000-0000-00004F970000}"/>
    <cellStyle name="Normal 4 5 3 2 2 8" xfId="14819" xr:uid="{00000000-0005-0000-0000-000050970000}"/>
    <cellStyle name="Normal 4 5 3 2 3" xfId="1423" xr:uid="{00000000-0005-0000-0000-000051970000}"/>
    <cellStyle name="Normal 4 5 3 2 3 2" xfId="2420" xr:uid="{00000000-0005-0000-0000-000052970000}"/>
    <cellStyle name="Normal 4 5 3 2 3 2 2" xfId="6837" xr:uid="{00000000-0005-0000-0000-000053970000}"/>
    <cellStyle name="Normal 4 5 3 2 3 2 2 2" xfId="12870" xr:uid="{00000000-0005-0000-0000-000054970000}"/>
    <cellStyle name="Normal 4 5 3 2 3 2 2 2 2" xfId="44155" xr:uid="{00000000-0005-0000-0000-000055970000}"/>
    <cellStyle name="Normal 4 5 3 2 3 2 2 2 3" xfId="30745" xr:uid="{00000000-0005-0000-0000-000056970000}"/>
    <cellStyle name="Normal 4 5 3 2 3 2 2 3" xfId="38183" xr:uid="{00000000-0005-0000-0000-000057970000}"/>
    <cellStyle name="Normal 4 5 3 2 3 2 2 4" xfId="24773" xr:uid="{00000000-0005-0000-0000-000058970000}"/>
    <cellStyle name="Normal 4 5 3 2 3 2 3" xfId="9823" xr:uid="{00000000-0005-0000-0000-000059970000}"/>
    <cellStyle name="Normal 4 5 3 2 3 2 3 2" xfId="41169" xr:uid="{00000000-0005-0000-0000-00005A970000}"/>
    <cellStyle name="Normal 4 5 3 2 3 2 3 3" xfId="27759" xr:uid="{00000000-0005-0000-0000-00005B970000}"/>
    <cellStyle name="Normal 4 5 3 2 3 2 4" xfId="20357" xr:uid="{00000000-0005-0000-0000-00005C970000}"/>
    <cellStyle name="Normal 4 5 3 2 3 2 5" xfId="35199" xr:uid="{00000000-0005-0000-0000-00005D970000}"/>
    <cellStyle name="Normal 4 5 3 2 3 2 6" xfId="17371" xr:uid="{00000000-0005-0000-0000-00005E970000}"/>
    <cellStyle name="Normal 4 5 3 2 3 3" xfId="5841" xr:uid="{00000000-0005-0000-0000-00005F970000}"/>
    <cellStyle name="Normal 4 5 3 2 3 3 2" xfId="11874" xr:uid="{00000000-0005-0000-0000-000060970000}"/>
    <cellStyle name="Normal 4 5 3 2 3 3 2 2" xfId="43159" xr:uid="{00000000-0005-0000-0000-000061970000}"/>
    <cellStyle name="Normal 4 5 3 2 3 3 2 3" xfId="29749" xr:uid="{00000000-0005-0000-0000-000062970000}"/>
    <cellStyle name="Normal 4 5 3 2 3 3 3" xfId="23777" xr:uid="{00000000-0005-0000-0000-000063970000}"/>
    <cellStyle name="Normal 4 5 3 2 3 3 4" xfId="34203" xr:uid="{00000000-0005-0000-0000-000064970000}"/>
    <cellStyle name="Normal 4 5 3 2 3 3 5" xfId="16375" xr:uid="{00000000-0005-0000-0000-000065970000}"/>
    <cellStyle name="Normal 4 5 3 2 3 4" xfId="3850" xr:uid="{00000000-0005-0000-0000-000066970000}"/>
    <cellStyle name="Normal 4 5 3 2 3 4 2" xfId="36629" xr:uid="{00000000-0005-0000-0000-000067970000}"/>
    <cellStyle name="Normal 4 5 3 2 3 4 3" xfId="21787" xr:uid="{00000000-0005-0000-0000-000068970000}"/>
    <cellStyle name="Normal 4 5 3 2 3 5" xfId="8827" xr:uid="{00000000-0005-0000-0000-000069970000}"/>
    <cellStyle name="Normal 4 5 3 2 3 5 2" xfId="40173" xr:uid="{00000000-0005-0000-0000-00006A970000}"/>
    <cellStyle name="Normal 4 5 3 2 3 5 3" xfId="26763" xr:uid="{00000000-0005-0000-0000-00006B970000}"/>
    <cellStyle name="Normal 4 5 3 2 3 6" xfId="19361" xr:uid="{00000000-0005-0000-0000-00006C970000}"/>
    <cellStyle name="Normal 4 5 3 2 3 7" xfId="32213" xr:uid="{00000000-0005-0000-0000-00006D970000}"/>
    <cellStyle name="Normal 4 5 3 2 3 8" xfId="14385" xr:uid="{00000000-0005-0000-0000-00006E970000}"/>
    <cellStyle name="Normal 4 5 3 2 4" xfId="1858" xr:uid="{00000000-0005-0000-0000-00006F970000}"/>
    <cellStyle name="Normal 4 5 3 2 4 2" xfId="6276" xr:uid="{00000000-0005-0000-0000-000070970000}"/>
    <cellStyle name="Normal 4 5 3 2 4 2 2" xfId="12309" xr:uid="{00000000-0005-0000-0000-000071970000}"/>
    <cellStyle name="Normal 4 5 3 2 4 2 2 2" xfId="43594" xr:uid="{00000000-0005-0000-0000-000072970000}"/>
    <cellStyle name="Normal 4 5 3 2 4 2 2 3" xfId="30184" xr:uid="{00000000-0005-0000-0000-000073970000}"/>
    <cellStyle name="Normal 4 5 3 2 4 2 3" xfId="37622" xr:uid="{00000000-0005-0000-0000-000074970000}"/>
    <cellStyle name="Normal 4 5 3 2 4 2 4" xfId="24212" xr:uid="{00000000-0005-0000-0000-000075970000}"/>
    <cellStyle name="Normal 4 5 3 2 4 3" xfId="9262" xr:uid="{00000000-0005-0000-0000-000076970000}"/>
    <cellStyle name="Normal 4 5 3 2 4 3 2" xfId="40608" xr:uid="{00000000-0005-0000-0000-000077970000}"/>
    <cellStyle name="Normal 4 5 3 2 4 3 3" xfId="27198" xr:uid="{00000000-0005-0000-0000-000078970000}"/>
    <cellStyle name="Normal 4 5 3 2 4 4" xfId="19796" xr:uid="{00000000-0005-0000-0000-000079970000}"/>
    <cellStyle name="Normal 4 5 3 2 4 5" xfId="34638" xr:uid="{00000000-0005-0000-0000-00007A970000}"/>
    <cellStyle name="Normal 4 5 3 2 4 6" xfId="16810" xr:uid="{00000000-0005-0000-0000-00007B970000}"/>
    <cellStyle name="Normal 4 5 3 2 5" xfId="4845" xr:uid="{00000000-0005-0000-0000-00007C970000}"/>
    <cellStyle name="Normal 4 5 3 2 5 2" xfId="10880" xr:uid="{00000000-0005-0000-0000-00007D970000}"/>
    <cellStyle name="Normal 4 5 3 2 5 2 2" xfId="42165" xr:uid="{00000000-0005-0000-0000-00007E970000}"/>
    <cellStyle name="Normal 4 5 3 2 5 2 3" xfId="28755" xr:uid="{00000000-0005-0000-0000-00007F970000}"/>
    <cellStyle name="Normal 4 5 3 2 5 3" xfId="22782" xr:uid="{00000000-0005-0000-0000-000080970000}"/>
    <cellStyle name="Normal 4 5 3 2 5 4" xfId="33208" xr:uid="{00000000-0005-0000-0000-000081970000}"/>
    <cellStyle name="Normal 4 5 3 2 5 5" xfId="15380" xr:uid="{00000000-0005-0000-0000-000082970000}"/>
    <cellStyle name="Normal 4 5 3 2 6" xfId="3289" xr:uid="{00000000-0005-0000-0000-000083970000}"/>
    <cellStyle name="Normal 4 5 3 2 6 2" xfId="36068" xr:uid="{00000000-0005-0000-0000-000084970000}"/>
    <cellStyle name="Normal 4 5 3 2 6 3" xfId="21226" xr:uid="{00000000-0005-0000-0000-000085970000}"/>
    <cellStyle name="Normal 4 5 3 2 7" xfId="7832" xr:uid="{00000000-0005-0000-0000-000086970000}"/>
    <cellStyle name="Normal 4 5 3 2 7 2" xfId="39178" xr:uid="{00000000-0005-0000-0000-000087970000}"/>
    <cellStyle name="Normal 4 5 3 2 7 3" xfId="25768" xr:uid="{00000000-0005-0000-0000-000088970000}"/>
    <cellStyle name="Normal 4 5 3 2 8" xfId="18366" xr:uid="{00000000-0005-0000-0000-000089970000}"/>
    <cellStyle name="Normal 4 5 3 2 9" xfId="31652" xr:uid="{00000000-0005-0000-0000-00008A970000}"/>
    <cellStyle name="Normal 4 5 3 3" xfId="486" xr:uid="{00000000-0005-0000-0000-00008B970000}"/>
    <cellStyle name="Normal 4 5 3 3 10" xfId="13926" xr:uid="{00000000-0005-0000-0000-00008C970000}"/>
    <cellStyle name="Normal 4 5 3 3 2" xfId="920" xr:uid="{00000000-0005-0000-0000-00008D970000}"/>
    <cellStyle name="Normal 4 5 3 3 2 2" xfId="2956" xr:uid="{00000000-0005-0000-0000-00008E970000}"/>
    <cellStyle name="Normal 4 5 3 3 2 2 2" xfId="7373" xr:uid="{00000000-0005-0000-0000-00008F970000}"/>
    <cellStyle name="Normal 4 5 3 3 2 2 2 2" xfId="13406" xr:uid="{00000000-0005-0000-0000-000090970000}"/>
    <cellStyle name="Normal 4 5 3 3 2 2 2 2 2" xfId="44691" xr:uid="{00000000-0005-0000-0000-000091970000}"/>
    <cellStyle name="Normal 4 5 3 3 2 2 2 2 3" xfId="31281" xr:uid="{00000000-0005-0000-0000-000092970000}"/>
    <cellStyle name="Normal 4 5 3 3 2 2 2 3" xfId="38719" xr:uid="{00000000-0005-0000-0000-000093970000}"/>
    <cellStyle name="Normal 4 5 3 3 2 2 2 4" xfId="25309" xr:uid="{00000000-0005-0000-0000-000094970000}"/>
    <cellStyle name="Normal 4 5 3 3 2 2 3" xfId="10359" xr:uid="{00000000-0005-0000-0000-000095970000}"/>
    <cellStyle name="Normal 4 5 3 3 2 2 3 2" xfId="41705" xr:uid="{00000000-0005-0000-0000-000096970000}"/>
    <cellStyle name="Normal 4 5 3 3 2 2 3 3" xfId="28295" xr:uid="{00000000-0005-0000-0000-000097970000}"/>
    <cellStyle name="Normal 4 5 3 3 2 2 4" xfId="20893" xr:uid="{00000000-0005-0000-0000-000098970000}"/>
    <cellStyle name="Normal 4 5 3 3 2 2 5" xfId="35735" xr:uid="{00000000-0005-0000-0000-000099970000}"/>
    <cellStyle name="Normal 4 5 3 3 2 2 6" xfId="17907" xr:uid="{00000000-0005-0000-0000-00009A970000}"/>
    <cellStyle name="Normal 4 5 3 3 2 3" xfId="5381" xr:uid="{00000000-0005-0000-0000-00009B970000}"/>
    <cellStyle name="Normal 4 5 3 3 2 3 2" xfId="11415" xr:uid="{00000000-0005-0000-0000-00009C970000}"/>
    <cellStyle name="Normal 4 5 3 3 2 3 2 2" xfId="42700" xr:uid="{00000000-0005-0000-0000-00009D970000}"/>
    <cellStyle name="Normal 4 5 3 3 2 3 2 3" xfId="29290" xr:uid="{00000000-0005-0000-0000-00009E970000}"/>
    <cellStyle name="Normal 4 5 3 3 2 3 3" xfId="23318" xr:uid="{00000000-0005-0000-0000-00009F970000}"/>
    <cellStyle name="Normal 4 5 3 3 2 3 4" xfId="33744" xr:uid="{00000000-0005-0000-0000-0000A0970000}"/>
    <cellStyle name="Normal 4 5 3 3 2 3 5" xfId="15916" xr:uid="{00000000-0005-0000-0000-0000A1970000}"/>
    <cellStyle name="Normal 4 5 3 3 2 4" xfId="4386" xr:uid="{00000000-0005-0000-0000-0000A2970000}"/>
    <cellStyle name="Normal 4 5 3 3 2 4 2" xfId="37165" xr:uid="{00000000-0005-0000-0000-0000A3970000}"/>
    <cellStyle name="Normal 4 5 3 3 2 4 3" xfId="22323" xr:uid="{00000000-0005-0000-0000-0000A4970000}"/>
    <cellStyle name="Normal 4 5 3 3 2 5" xfId="8368" xr:uid="{00000000-0005-0000-0000-0000A5970000}"/>
    <cellStyle name="Normal 4 5 3 3 2 5 2" xfId="39714" xr:uid="{00000000-0005-0000-0000-0000A6970000}"/>
    <cellStyle name="Normal 4 5 3 3 2 5 3" xfId="26304" xr:uid="{00000000-0005-0000-0000-0000A7970000}"/>
    <cellStyle name="Normal 4 5 3 3 2 6" xfId="18902" xr:uid="{00000000-0005-0000-0000-0000A8970000}"/>
    <cellStyle name="Normal 4 5 3 3 2 7" xfId="32749" xr:uid="{00000000-0005-0000-0000-0000A9970000}"/>
    <cellStyle name="Normal 4 5 3 3 2 8" xfId="14921" xr:uid="{00000000-0005-0000-0000-0000AA970000}"/>
    <cellStyle name="Normal 4 5 3 3 3" xfId="1525" xr:uid="{00000000-0005-0000-0000-0000AB970000}"/>
    <cellStyle name="Normal 4 5 3 3 3 2" xfId="2522" xr:uid="{00000000-0005-0000-0000-0000AC970000}"/>
    <cellStyle name="Normal 4 5 3 3 3 2 2" xfId="6939" xr:uid="{00000000-0005-0000-0000-0000AD970000}"/>
    <cellStyle name="Normal 4 5 3 3 3 2 2 2" xfId="12972" xr:uid="{00000000-0005-0000-0000-0000AE970000}"/>
    <cellStyle name="Normal 4 5 3 3 3 2 2 2 2" xfId="44257" xr:uid="{00000000-0005-0000-0000-0000AF970000}"/>
    <cellStyle name="Normal 4 5 3 3 3 2 2 2 3" xfId="30847" xr:uid="{00000000-0005-0000-0000-0000B0970000}"/>
    <cellStyle name="Normal 4 5 3 3 3 2 2 3" xfId="38285" xr:uid="{00000000-0005-0000-0000-0000B1970000}"/>
    <cellStyle name="Normal 4 5 3 3 3 2 2 4" xfId="24875" xr:uid="{00000000-0005-0000-0000-0000B2970000}"/>
    <cellStyle name="Normal 4 5 3 3 3 2 3" xfId="9925" xr:uid="{00000000-0005-0000-0000-0000B3970000}"/>
    <cellStyle name="Normal 4 5 3 3 3 2 3 2" xfId="41271" xr:uid="{00000000-0005-0000-0000-0000B4970000}"/>
    <cellStyle name="Normal 4 5 3 3 3 2 3 3" xfId="27861" xr:uid="{00000000-0005-0000-0000-0000B5970000}"/>
    <cellStyle name="Normal 4 5 3 3 3 2 4" xfId="20459" xr:uid="{00000000-0005-0000-0000-0000B6970000}"/>
    <cellStyle name="Normal 4 5 3 3 3 2 5" xfId="35301" xr:uid="{00000000-0005-0000-0000-0000B7970000}"/>
    <cellStyle name="Normal 4 5 3 3 3 2 6" xfId="17473" xr:uid="{00000000-0005-0000-0000-0000B8970000}"/>
    <cellStyle name="Normal 4 5 3 3 3 3" xfId="5943" xr:uid="{00000000-0005-0000-0000-0000B9970000}"/>
    <cellStyle name="Normal 4 5 3 3 3 3 2" xfId="11976" xr:uid="{00000000-0005-0000-0000-0000BA970000}"/>
    <cellStyle name="Normal 4 5 3 3 3 3 2 2" xfId="43261" xr:uid="{00000000-0005-0000-0000-0000BB970000}"/>
    <cellStyle name="Normal 4 5 3 3 3 3 2 3" xfId="29851" xr:uid="{00000000-0005-0000-0000-0000BC970000}"/>
    <cellStyle name="Normal 4 5 3 3 3 3 3" xfId="23879" xr:uid="{00000000-0005-0000-0000-0000BD970000}"/>
    <cellStyle name="Normal 4 5 3 3 3 3 4" xfId="34305" xr:uid="{00000000-0005-0000-0000-0000BE970000}"/>
    <cellStyle name="Normal 4 5 3 3 3 3 5" xfId="16477" xr:uid="{00000000-0005-0000-0000-0000BF970000}"/>
    <cellStyle name="Normal 4 5 3 3 3 4" xfId="3952" xr:uid="{00000000-0005-0000-0000-0000C0970000}"/>
    <cellStyle name="Normal 4 5 3 3 3 4 2" xfId="36731" xr:uid="{00000000-0005-0000-0000-0000C1970000}"/>
    <cellStyle name="Normal 4 5 3 3 3 4 3" xfId="21889" xr:uid="{00000000-0005-0000-0000-0000C2970000}"/>
    <cellStyle name="Normal 4 5 3 3 3 5" xfId="8929" xr:uid="{00000000-0005-0000-0000-0000C3970000}"/>
    <cellStyle name="Normal 4 5 3 3 3 5 2" xfId="40275" xr:uid="{00000000-0005-0000-0000-0000C4970000}"/>
    <cellStyle name="Normal 4 5 3 3 3 5 3" xfId="26865" xr:uid="{00000000-0005-0000-0000-0000C5970000}"/>
    <cellStyle name="Normal 4 5 3 3 3 6" xfId="19463" xr:uid="{00000000-0005-0000-0000-0000C6970000}"/>
    <cellStyle name="Normal 4 5 3 3 3 7" xfId="32315" xr:uid="{00000000-0005-0000-0000-0000C7970000}"/>
    <cellStyle name="Normal 4 5 3 3 3 8" xfId="14487" xr:uid="{00000000-0005-0000-0000-0000C8970000}"/>
    <cellStyle name="Normal 4 5 3 3 4" xfId="1960" xr:uid="{00000000-0005-0000-0000-0000C9970000}"/>
    <cellStyle name="Normal 4 5 3 3 4 2" xfId="6378" xr:uid="{00000000-0005-0000-0000-0000CA970000}"/>
    <cellStyle name="Normal 4 5 3 3 4 2 2" xfId="12411" xr:uid="{00000000-0005-0000-0000-0000CB970000}"/>
    <cellStyle name="Normal 4 5 3 3 4 2 2 2" xfId="43696" xr:uid="{00000000-0005-0000-0000-0000CC970000}"/>
    <cellStyle name="Normal 4 5 3 3 4 2 2 3" xfId="30286" xr:uid="{00000000-0005-0000-0000-0000CD970000}"/>
    <cellStyle name="Normal 4 5 3 3 4 2 3" xfId="37724" xr:uid="{00000000-0005-0000-0000-0000CE970000}"/>
    <cellStyle name="Normal 4 5 3 3 4 2 4" xfId="24314" xr:uid="{00000000-0005-0000-0000-0000CF970000}"/>
    <cellStyle name="Normal 4 5 3 3 4 3" xfId="9364" xr:uid="{00000000-0005-0000-0000-0000D0970000}"/>
    <cellStyle name="Normal 4 5 3 3 4 3 2" xfId="40710" xr:uid="{00000000-0005-0000-0000-0000D1970000}"/>
    <cellStyle name="Normal 4 5 3 3 4 3 3" xfId="27300" xr:uid="{00000000-0005-0000-0000-0000D2970000}"/>
    <cellStyle name="Normal 4 5 3 3 4 4" xfId="19898" xr:uid="{00000000-0005-0000-0000-0000D3970000}"/>
    <cellStyle name="Normal 4 5 3 3 4 5" xfId="34740" xr:uid="{00000000-0005-0000-0000-0000D4970000}"/>
    <cellStyle name="Normal 4 5 3 3 4 6" xfId="16912" xr:uid="{00000000-0005-0000-0000-0000D5970000}"/>
    <cellStyle name="Normal 4 5 3 3 5" xfId="4947" xr:uid="{00000000-0005-0000-0000-0000D6970000}"/>
    <cellStyle name="Normal 4 5 3 3 5 2" xfId="10982" xr:uid="{00000000-0005-0000-0000-0000D7970000}"/>
    <cellStyle name="Normal 4 5 3 3 5 2 2" xfId="42267" xr:uid="{00000000-0005-0000-0000-0000D8970000}"/>
    <cellStyle name="Normal 4 5 3 3 5 2 3" xfId="28857" xr:uid="{00000000-0005-0000-0000-0000D9970000}"/>
    <cellStyle name="Normal 4 5 3 3 5 3" xfId="22884" xr:uid="{00000000-0005-0000-0000-0000DA970000}"/>
    <cellStyle name="Normal 4 5 3 3 5 4" xfId="33310" xr:uid="{00000000-0005-0000-0000-0000DB970000}"/>
    <cellStyle name="Normal 4 5 3 3 5 5" xfId="15482" xr:uid="{00000000-0005-0000-0000-0000DC970000}"/>
    <cellStyle name="Normal 4 5 3 3 6" xfId="3391" xr:uid="{00000000-0005-0000-0000-0000DD970000}"/>
    <cellStyle name="Normal 4 5 3 3 6 2" xfId="36170" xr:uid="{00000000-0005-0000-0000-0000DE970000}"/>
    <cellStyle name="Normal 4 5 3 3 6 3" xfId="21328" xr:uid="{00000000-0005-0000-0000-0000DF970000}"/>
    <cellStyle name="Normal 4 5 3 3 7" xfId="7934" xr:uid="{00000000-0005-0000-0000-0000E0970000}"/>
    <cellStyle name="Normal 4 5 3 3 7 2" xfId="39280" xr:uid="{00000000-0005-0000-0000-0000E1970000}"/>
    <cellStyle name="Normal 4 5 3 3 7 3" xfId="25870" xr:uid="{00000000-0005-0000-0000-0000E2970000}"/>
    <cellStyle name="Normal 4 5 3 3 8" xfId="18468" xr:uid="{00000000-0005-0000-0000-0000E3970000}"/>
    <cellStyle name="Normal 4 5 3 3 9" xfId="31754" xr:uid="{00000000-0005-0000-0000-0000E4970000}"/>
    <cellStyle name="Normal 4 5 3 4" xfId="612" xr:uid="{00000000-0005-0000-0000-0000E5970000}"/>
    <cellStyle name="Normal 4 5 3 4 10" xfId="14052" xr:uid="{00000000-0005-0000-0000-0000E6970000}"/>
    <cellStyle name="Normal 4 5 3 4 2" xfId="1046" xr:uid="{00000000-0005-0000-0000-0000E7970000}"/>
    <cellStyle name="Normal 4 5 3 4 2 2" xfId="3082" xr:uid="{00000000-0005-0000-0000-0000E8970000}"/>
    <cellStyle name="Normal 4 5 3 4 2 2 2" xfId="7499" xr:uid="{00000000-0005-0000-0000-0000E9970000}"/>
    <cellStyle name="Normal 4 5 3 4 2 2 2 2" xfId="13532" xr:uid="{00000000-0005-0000-0000-0000EA970000}"/>
    <cellStyle name="Normal 4 5 3 4 2 2 2 2 2" xfId="44817" xr:uid="{00000000-0005-0000-0000-0000EB970000}"/>
    <cellStyle name="Normal 4 5 3 4 2 2 2 2 3" xfId="31407" xr:uid="{00000000-0005-0000-0000-0000EC970000}"/>
    <cellStyle name="Normal 4 5 3 4 2 2 2 3" xfId="38845" xr:uid="{00000000-0005-0000-0000-0000ED970000}"/>
    <cellStyle name="Normal 4 5 3 4 2 2 2 4" xfId="25435" xr:uid="{00000000-0005-0000-0000-0000EE970000}"/>
    <cellStyle name="Normal 4 5 3 4 2 2 3" xfId="10485" xr:uid="{00000000-0005-0000-0000-0000EF970000}"/>
    <cellStyle name="Normal 4 5 3 4 2 2 3 2" xfId="41831" xr:uid="{00000000-0005-0000-0000-0000F0970000}"/>
    <cellStyle name="Normal 4 5 3 4 2 2 3 3" xfId="28421" xr:uid="{00000000-0005-0000-0000-0000F1970000}"/>
    <cellStyle name="Normal 4 5 3 4 2 2 4" xfId="21019" xr:uid="{00000000-0005-0000-0000-0000F2970000}"/>
    <cellStyle name="Normal 4 5 3 4 2 2 5" xfId="35861" xr:uid="{00000000-0005-0000-0000-0000F3970000}"/>
    <cellStyle name="Normal 4 5 3 4 2 2 6" xfId="18033" xr:uid="{00000000-0005-0000-0000-0000F4970000}"/>
    <cellStyle name="Normal 4 5 3 4 2 3" xfId="5507" xr:uid="{00000000-0005-0000-0000-0000F5970000}"/>
    <cellStyle name="Normal 4 5 3 4 2 3 2" xfId="11541" xr:uid="{00000000-0005-0000-0000-0000F6970000}"/>
    <cellStyle name="Normal 4 5 3 4 2 3 2 2" xfId="42826" xr:uid="{00000000-0005-0000-0000-0000F7970000}"/>
    <cellStyle name="Normal 4 5 3 4 2 3 2 3" xfId="29416" xr:uid="{00000000-0005-0000-0000-0000F8970000}"/>
    <cellStyle name="Normal 4 5 3 4 2 3 3" xfId="23444" xr:uid="{00000000-0005-0000-0000-0000F9970000}"/>
    <cellStyle name="Normal 4 5 3 4 2 3 4" xfId="33870" xr:uid="{00000000-0005-0000-0000-0000FA970000}"/>
    <cellStyle name="Normal 4 5 3 4 2 3 5" xfId="16042" xr:uid="{00000000-0005-0000-0000-0000FB970000}"/>
    <cellStyle name="Normal 4 5 3 4 2 4" xfId="4512" xr:uid="{00000000-0005-0000-0000-0000FC970000}"/>
    <cellStyle name="Normal 4 5 3 4 2 4 2" xfId="37291" xr:uid="{00000000-0005-0000-0000-0000FD970000}"/>
    <cellStyle name="Normal 4 5 3 4 2 4 3" xfId="22449" xr:uid="{00000000-0005-0000-0000-0000FE970000}"/>
    <cellStyle name="Normal 4 5 3 4 2 5" xfId="8494" xr:uid="{00000000-0005-0000-0000-0000FF970000}"/>
    <cellStyle name="Normal 4 5 3 4 2 5 2" xfId="39840" xr:uid="{00000000-0005-0000-0000-000000980000}"/>
    <cellStyle name="Normal 4 5 3 4 2 5 3" xfId="26430" xr:uid="{00000000-0005-0000-0000-000001980000}"/>
    <cellStyle name="Normal 4 5 3 4 2 6" xfId="19028" xr:uid="{00000000-0005-0000-0000-000002980000}"/>
    <cellStyle name="Normal 4 5 3 4 2 7" xfId="32875" xr:uid="{00000000-0005-0000-0000-000003980000}"/>
    <cellStyle name="Normal 4 5 3 4 2 8" xfId="15047" xr:uid="{00000000-0005-0000-0000-000004980000}"/>
    <cellStyle name="Normal 4 5 3 4 3" xfId="1651" xr:uid="{00000000-0005-0000-0000-000005980000}"/>
    <cellStyle name="Normal 4 5 3 4 3 2" xfId="2648" xr:uid="{00000000-0005-0000-0000-000006980000}"/>
    <cellStyle name="Normal 4 5 3 4 3 2 2" xfId="7065" xr:uid="{00000000-0005-0000-0000-000007980000}"/>
    <cellStyle name="Normal 4 5 3 4 3 2 2 2" xfId="13098" xr:uid="{00000000-0005-0000-0000-000008980000}"/>
    <cellStyle name="Normal 4 5 3 4 3 2 2 2 2" xfId="44383" xr:uid="{00000000-0005-0000-0000-000009980000}"/>
    <cellStyle name="Normal 4 5 3 4 3 2 2 2 3" xfId="30973" xr:uid="{00000000-0005-0000-0000-00000A980000}"/>
    <cellStyle name="Normal 4 5 3 4 3 2 2 3" xfId="38411" xr:uid="{00000000-0005-0000-0000-00000B980000}"/>
    <cellStyle name="Normal 4 5 3 4 3 2 2 4" xfId="25001" xr:uid="{00000000-0005-0000-0000-00000C980000}"/>
    <cellStyle name="Normal 4 5 3 4 3 2 3" xfId="10051" xr:uid="{00000000-0005-0000-0000-00000D980000}"/>
    <cellStyle name="Normal 4 5 3 4 3 2 3 2" xfId="41397" xr:uid="{00000000-0005-0000-0000-00000E980000}"/>
    <cellStyle name="Normal 4 5 3 4 3 2 3 3" xfId="27987" xr:uid="{00000000-0005-0000-0000-00000F980000}"/>
    <cellStyle name="Normal 4 5 3 4 3 2 4" xfId="20585" xr:uid="{00000000-0005-0000-0000-000010980000}"/>
    <cellStyle name="Normal 4 5 3 4 3 2 5" xfId="35427" xr:uid="{00000000-0005-0000-0000-000011980000}"/>
    <cellStyle name="Normal 4 5 3 4 3 2 6" xfId="17599" xr:uid="{00000000-0005-0000-0000-000012980000}"/>
    <cellStyle name="Normal 4 5 3 4 3 3" xfId="6069" xr:uid="{00000000-0005-0000-0000-000013980000}"/>
    <cellStyle name="Normal 4 5 3 4 3 3 2" xfId="12102" xr:uid="{00000000-0005-0000-0000-000014980000}"/>
    <cellStyle name="Normal 4 5 3 4 3 3 2 2" xfId="43387" xr:uid="{00000000-0005-0000-0000-000015980000}"/>
    <cellStyle name="Normal 4 5 3 4 3 3 2 3" xfId="29977" xr:uid="{00000000-0005-0000-0000-000016980000}"/>
    <cellStyle name="Normal 4 5 3 4 3 3 3" xfId="24005" xr:uid="{00000000-0005-0000-0000-000017980000}"/>
    <cellStyle name="Normal 4 5 3 4 3 3 4" xfId="34431" xr:uid="{00000000-0005-0000-0000-000018980000}"/>
    <cellStyle name="Normal 4 5 3 4 3 3 5" xfId="16603" xr:uid="{00000000-0005-0000-0000-000019980000}"/>
    <cellStyle name="Normal 4 5 3 4 3 4" xfId="4078" xr:uid="{00000000-0005-0000-0000-00001A980000}"/>
    <cellStyle name="Normal 4 5 3 4 3 4 2" xfId="36857" xr:uid="{00000000-0005-0000-0000-00001B980000}"/>
    <cellStyle name="Normal 4 5 3 4 3 4 3" xfId="22015" xr:uid="{00000000-0005-0000-0000-00001C980000}"/>
    <cellStyle name="Normal 4 5 3 4 3 5" xfId="9055" xr:uid="{00000000-0005-0000-0000-00001D980000}"/>
    <cellStyle name="Normal 4 5 3 4 3 5 2" xfId="40401" xr:uid="{00000000-0005-0000-0000-00001E980000}"/>
    <cellStyle name="Normal 4 5 3 4 3 5 3" xfId="26991" xr:uid="{00000000-0005-0000-0000-00001F980000}"/>
    <cellStyle name="Normal 4 5 3 4 3 6" xfId="19589" xr:uid="{00000000-0005-0000-0000-000020980000}"/>
    <cellStyle name="Normal 4 5 3 4 3 7" xfId="32441" xr:uid="{00000000-0005-0000-0000-000021980000}"/>
    <cellStyle name="Normal 4 5 3 4 3 8" xfId="14613" xr:uid="{00000000-0005-0000-0000-000022980000}"/>
    <cellStyle name="Normal 4 5 3 4 4" xfId="2086" xr:uid="{00000000-0005-0000-0000-000023980000}"/>
    <cellStyle name="Normal 4 5 3 4 4 2" xfId="6504" xr:uid="{00000000-0005-0000-0000-000024980000}"/>
    <cellStyle name="Normal 4 5 3 4 4 2 2" xfId="12537" xr:uid="{00000000-0005-0000-0000-000025980000}"/>
    <cellStyle name="Normal 4 5 3 4 4 2 2 2" xfId="43822" xr:uid="{00000000-0005-0000-0000-000026980000}"/>
    <cellStyle name="Normal 4 5 3 4 4 2 2 3" xfId="30412" xr:uid="{00000000-0005-0000-0000-000027980000}"/>
    <cellStyle name="Normal 4 5 3 4 4 2 3" xfId="37850" xr:uid="{00000000-0005-0000-0000-000028980000}"/>
    <cellStyle name="Normal 4 5 3 4 4 2 4" xfId="24440" xr:uid="{00000000-0005-0000-0000-000029980000}"/>
    <cellStyle name="Normal 4 5 3 4 4 3" xfId="9490" xr:uid="{00000000-0005-0000-0000-00002A980000}"/>
    <cellStyle name="Normal 4 5 3 4 4 3 2" xfId="40836" xr:uid="{00000000-0005-0000-0000-00002B980000}"/>
    <cellStyle name="Normal 4 5 3 4 4 3 3" xfId="27426" xr:uid="{00000000-0005-0000-0000-00002C980000}"/>
    <cellStyle name="Normal 4 5 3 4 4 4" xfId="20024" xr:uid="{00000000-0005-0000-0000-00002D980000}"/>
    <cellStyle name="Normal 4 5 3 4 4 5" xfId="34866" xr:uid="{00000000-0005-0000-0000-00002E980000}"/>
    <cellStyle name="Normal 4 5 3 4 4 6" xfId="17038" xr:uid="{00000000-0005-0000-0000-00002F980000}"/>
    <cellStyle name="Normal 4 5 3 4 5" xfId="5073" xr:uid="{00000000-0005-0000-0000-000030980000}"/>
    <cellStyle name="Normal 4 5 3 4 5 2" xfId="11108" xr:uid="{00000000-0005-0000-0000-000031980000}"/>
    <cellStyle name="Normal 4 5 3 4 5 2 2" xfId="42393" xr:uid="{00000000-0005-0000-0000-000032980000}"/>
    <cellStyle name="Normal 4 5 3 4 5 2 3" xfId="28983" xr:uid="{00000000-0005-0000-0000-000033980000}"/>
    <cellStyle name="Normal 4 5 3 4 5 3" xfId="23010" xr:uid="{00000000-0005-0000-0000-000034980000}"/>
    <cellStyle name="Normal 4 5 3 4 5 4" xfId="33436" xr:uid="{00000000-0005-0000-0000-000035980000}"/>
    <cellStyle name="Normal 4 5 3 4 5 5" xfId="15608" xr:uid="{00000000-0005-0000-0000-000036980000}"/>
    <cellStyle name="Normal 4 5 3 4 6" xfId="3517" xr:uid="{00000000-0005-0000-0000-000037980000}"/>
    <cellStyle name="Normal 4 5 3 4 6 2" xfId="36296" xr:uid="{00000000-0005-0000-0000-000038980000}"/>
    <cellStyle name="Normal 4 5 3 4 6 3" xfId="21454" xr:uid="{00000000-0005-0000-0000-000039980000}"/>
    <cellStyle name="Normal 4 5 3 4 7" xfId="8060" xr:uid="{00000000-0005-0000-0000-00003A980000}"/>
    <cellStyle name="Normal 4 5 3 4 7 2" xfId="39406" xr:uid="{00000000-0005-0000-0000-00003B980000}"/>
    <cellStyle name="Normal 4 5 3 4 7 3" xfId="25996" xr:uid="{00000000-0005-0000-0000-00003C980000}"/>
    <cellStyle name="Normal 4 5 3 4 8" xfId="18594" xr:uid="{00000000-0005-0000-0000-00003D980000}"/>
    <cellStyle name="Normal 4 5 3 4 9" xfId="31880" xr:uid="{00000000-0005-0000-0000-00003E980000}"/>
    <cellStyle name="Normal 4 5 3 5" xfId="264" xr:uid="{00000000-0005-0000-0000-00003F980000}"/>
    <cellStyle name="Normal 4 5 3 5 2" xfId="1319" xr:uid="{00000000-0005-0000-0000-000040980000}"/>
    <cellStyle name="Normal 4 5 3 5 2 2" xfId="5737" xr:uid="{00000000-0005-0000-0000-000041980000}"/>
    <cellStyle name="Normal 4 5 3 5 2 2 2" xfId="11770" xr:uid="{00000000-0005-0000-0000-000042980000}"/>
    <cellStyle name="Normal 4 5 3 5 2 2 2 2" xfId="43055" xr:uid="{00000000-0005-0000-0000-000043980000}"/>
    <cellStyle name="Normal 4 5 3 5 2 2 2 3" xfId="29645" xr:uid="{00000000-0005-0000-0000-000044980000}"/>
    <cellStyle name="Normal 4 5 3 5 2 2 3" xfId="37394" xr:uid="{00000000-0005-0000-0000-000045980000}"/>
    <cellStyle name="Normal 4 5 3 5 2 2 4" xfId="23673" xr:uid="{00000000-0005-0000-0000-000046980000}"/>
    <cellStyle name="Normal 4 5 3 5 2 3" xfId="8723" xr:uid="{00000000-0005-0000-0000-000047980000}"/>
    <cellStyle name="Normal 4 5 3 5 2 3 2" xfId="40069" xr:uid="{00000000-0005-0000-0000-000048980000}"/>
    <cellStyle name="Normal 4 5 3 5 2 3 3" xfId="26659" xr:uid="{00000000-0005-0000-0000-000049980000}"/>
    <cellStyle name="Normal 4 5 3 5 2 4" xfId="19257" xr:uid="{00000000-0005-0000-0000-00004A980000}"/>
    <cellStyle name="Normal 4 5 3 5 2 5" xfId="34099" xr:uid="{00000000-0005-0000-0000-00004B980000}"/>
    <cellStyle name="Normal 4 5 3 5 2 6" xfId="16271" xr:uid="{00000000-0005-0000-0000-00004C980000}"/>
    <cellStyle name="Normal 4 5 3 5 3" xfId="2316" xr:uid="{00000000-0005-0000-0000-00004D980000}"/>
    <cellStyle name="Normal 4 5 3 5 3 2" xfId="6733" xr:uid="{00000000-0005-0000-0000-00004E980000}"/>
    <cellStyle name="Normal 4 5 3 5 3 2 2" xfId="12766" xr:uid="{00000000-0005-0000-0000-00004F980000}"/>
    <cellStyle name="Normal 4 5 3 5 3 2 2 2" xfId="44051" xr:uid="{00000000-0005-0000-0000-000050980000}"/>
    <cellStyle name="Normal 4 5 3 5 3 2 2 3" xfId="30641" xr:uid="{00000000-0005-0000-0000-000051980000}"/>
    <cellStyle name="Normal 4 5 3 5 3 2 3" xfId="38079" xr:uid="{00000000-0005-0000-0000-000052980000}"/>
    <cellStyle name="Normal 4 5 3 5 3 2 4" xfId="24669" xr:uid="{00000000-0005-0000-0000-000053980000}"/>
    <cellStyle name="Normal 4 5 3 5 3 3" xfId="9719" xr:uid="{00000000-0005-0000-0000-000054980000}"/>
    <cellStyle name="Normal 4 5 3 5 3 3 2" xfId="41065" xr:uid="{00000000-0005-0000-0000-000055980000}"/>
    <cellStyle name="Normal 4 5 3 5 3 3 3" xfId="27655" xr:uid="{00000000-0005-0000-0000-000056980000}"/>
    <cellStyle name="Normal 4 5 3 5 3 4" xfId="20253" xr:uid="{00000000-0005-0000-0000-000057980000}"/>
    <cellStyle name="Normal 4 5 3 5 3 5" xfId="35095" xr:uid="{00000000-0005-0000-0000-000058980000}"/>
    <cellStyle name="Normal 4 5 3 5 3 6" xfId="17267" xr:uid="{00000000-0005-0000-0000-000059980000}"/>
    <cellStyle name="Normal 4 5 3 5 4" xfId="4741" xr:uid="{00000000-0005-0000-0000-00005A980000}"/>
    <cellStyle name="Normal 4 5 3 5 4 2" xfId="10775" xr:uid="{00000000-0005-0000-0000-00005B980000}"/>
    <cellStyle name="Normal 4 5 3 5 4 2 2" xfId="42062" xr:uid="{00000000-0005-0000-0000-00005C980000}"/>
    <cellStyle name="Normal 4 5 3 5 4 2 3" xfId="28652" xr:uid="{00000000-0005-0000-0000-00005D980000}"/>
    <cellStyle name="Normal 4 5 3 5 4 3" xfId="22678" xr:uid="{00000000-0005-0000-0000-00005E980000}"/>
    <cellStyle name="Normal 4 5 3 5 4 4" xfId="33104" xr:uid="{00000000-0005-0000-0000-00005F980000}"/>
    <cellStyle name="Normal 4 5 3 5 4 5" xfId="15276" xr:uid="{00000000-0005-0000-0000-000060980000}"/>
    <cellStyle name="Normal 4 5 3 5 5" xfId="3746" xr:uid="{00000000-0005-0000-0000-000061980000}"/>
    <cellStyle name="Normal 4 5 3 5 5 2" xfId="36525" xr:uid="{00000000-0005-0000-0000-000062980000}"/>
    <cellStyle name="Normal 4 5 3 5 5 3" xfId="21683" xr:uid="{00000000-0005-0000-0000-000063980000}"/>
    <cellStyle name="Normal 4 5 3 5 6" xfId="7728" xr:uid="{00000000-0005-0000-0000-000064980000}"/>
    <cellStyle name="Normal 4 5 3 5 6 2" xfId="39074" xr:uid="{00000000-0005-0000-0000-000065980000}"/>
    <cellStyle name="Normal 4 5 3 5 6 3" xfId="25664" xr:uid="{00000000-0005-0000-0000-000066980000}"/>
    <cellStyle name="Normal 4 5 3 5 7" xfId="18262" xr:uid="{00000000-0005-0000-0000-000067980000}"/>
    <cellStyle name="Normal 4 5 3 5 8" xfId="32109" xr:uid="{00000000-0005-0000-0000-000068980000}"/>
    <cellStyle name="Normal 4 5 3 5 9" xfId="14281" xr:uid="{00000000-0005-0000-0000-000069980000}"/>
    <cellStyle name="Normal 4 5 3 6" xfId="714" xr:uid="{00000000-0005-0000-0000-00006A980000}"/>
    <cellStyle name="Normal 4 5 3 6 2" xfId="2750" xr:uid="{00000000-0005-0000-0000-00006B980000}"/>
    <cellStyle name="Normal 4 5 3 6 2 2" xfId="7167" xr:uid="{00000000-0005-0000-0000-00006C980000}"/>
    <cellStyle name="Normal 4 5 3 6 2 2 2" xfId="13200" xr:uid="{00000000-0005-0000-0000-00006D980000}"/>
    <cellStyle name="Normal 4 5 3 6 2 2 2 2" xfId="44485" xr:uid="{00000000-0005-0000-0000-00006E980000}"/>
    <cellStyle name="Normal 4 5 3 6 2 2 2 3" xfId="31075" xr:uid="{00000000-0005-0000-0000-00006F980000}"/>
    <cellStyle name="Normal 4 5 3 6 2 2 3" xfId="38513" xr:uid="{00000000-0005-0000-0000-000070980000}"/>
    <cellStyle name="Normal 4 5 3 6 2 2 4" xfId="25103" xr:uid="{00000000-0005-0000-0000-000071980000}"/>
    <cellStyle name="Normal 4 5 3 6 2 3" xfId="10153" xr:uid="{00000000-0005-0000-0000-000072980000}"/>
    <cellStyle name="Normal 4 5 3 6 2 3 2" xfId="41499" xr:uid="{00000000-0005-0000-0000-000073980000}"/>
    <cellStyle name="Normal 4 5 3 6 2 3 3" xfId="28089" xr:uid="{00000000-0005-0000-0000-000074980000}"/>
    <cellStyle name="Normal 4 5 3 6 2 4" xfId="20687" xr:uid="{00000000-0005-0000-0000-000075980000}"/>
    <cellStyle name="Normal 4 5 3 6 2 5" xfId="35529" xr:uid="{00000000-0005-0000-0000-000076980000}"/>
    <cellStyle name="Normal 4 5 3 6 2 6" xfId="17701" xr:uid="{00000000-0005-0000-0000-000077980000}"/>
    <cellStyle name="Normal 4 5 3 6 3" xfId="5175" xr:uid="{00000000-0005-0000-0000-000078980000}"/>
    <cellStyle name="Normal 4 5 3 6 3 2" xfId="11210" xr:uid="{00000000-0005-0000-0000-000079980000}"/>
    <cellStyle name="Normal 4 5 3 6 3 2 2" xfId="42495" xr:uid="{00000000-0005-0000-0000-00007A980000}"/>
    <cellStyle name="Normal 4 5 3 6 3 2 3" xfId="29085" xr:uid="{00000000-0005-0000-0000-00007B980000}"/>
    <cellStyle name="Normal 4 5 3 6 3 3" xfId="23112" xr:uid="{00000000-0005-0000-0000-00007C980000}"/>
    <cellStyle name="Normal 4 5 3 6 3 4" xfId="33538" xr:uid="{00000000-0005-0000-0000-00007D980000}"/>
    <cellStyle name="Normal 4 5 3 6 3 5" xfId="15710" xr:uid="{00000000-0005-0000-0000-00007E980000}"/>
    <cellStyle name="Normal 4 5 3 6 4" xfId="4180" xr:uid="{00000000-0005-0000-0000-00007F980000}"/>
    <cellStyle name="Normal 4 5 3 6 4 2" xfId="36959" xr:uid="{00000000-0005-0000-0000-000080980000}"/>
    <cellStyle name="Normal 4 5 3 6 4 3" xfId="22117" xr:uid="{00000000-0005-0000-0000-000081980000}"/>
    <cellStyle name="Normal 4 5 3 6 5" xfId="8162" xr:uid="{00000000-0005-0000-0000-000082980000}"/>
    <cellStyle name="Normal 4 5 3 6 5 2" xfId="39508" xr:uid="{00000000-0005-0000-0000-000083980000}"/>
    <cellStyle name="Normal 4 5 3 6 5 3" xfId="26098" xr:uid="{00000000-0005-0000-0000-000084980000}"/>
    <cellStyle name="Normal 4 5 3 6 6" xfId="18696" xr:uid="{00000000-0005-0000-0000-000085980000}"/>
    <cellStyle name="Normal 4 5 3 6 7" xfId="32543" xr:uid="{00000000-0005-0000-0000-000086980000}"/>
    <cellStyle name="Normal 4 5 3 6 8" xfId="14715" xr:uid="{00000000-0005-0000-0000-000087980000}"/>
    <cellStyle name="Normal 4 5 3 7" xfId="1217" xr:uid="{00000000-0005-0000-0000-000088980000}"/>
    <cellStyle name="Normal 4 5 3 7 2" xfId="2214" xr:uid="{00000000-0005-0000-0000-000089980000}"/>
    <cellStyle name="Normal 4 5 3 7 2 2" xfId="6631" xr:uid="{00000000-0005-0000-0000-00008A980000}"/>
    <cellStyle name="Normal 4 5 3 7 2 2 2" xfId="12664" xr:uid="{00000000-0005-0000-0000-00008B980000}"/>
    <cellStyle name="Normal 4 5 3 7 2 2 2 2" xfId="43949" xr:uid="{00000000-0005-0000-0000-00008C980000}"/>
    <cellStyle name="Normal 4 5 3 7 2 2 2 3" xfId="30539" xr:uid="{00000000-0005-0000-0000-00008D980000}"/>
    <cellStyle name="Normal 4 5 3 7 2 2 3" xfId="37977" xr:uid="{00000000-0005-0000-0000-00008E980000}"/>
    <cellStyle name="Normal 4 5 3 7 2 2 4" xfId="24567" xr:uid="{00000000-0005-0000-0000-00008F980000}"/>
    <cellStyle name="Normal 4 5 3 7 2 3" xfId="9617" xr:uid="{00000000-0005-0000-0000-000090980000}"/>
    <cellStyle name="Normal 4 5 3 7 2 3 2" xfId="40963" xr:uid="{00000000-0005-0000-0000-000091980000}"/>
    <cellStyle name="Normal 4 5 3 7 2 3 3" xfId="27553" xr:uid="{00000000-0005-0000-0000-000092980000}"/>
    <cellStyle name="Normal 4 5 3 7 2 4" xfId="20151" xr:uid="{00000000-0005-0000-0000-000093980000}"/>
    <cellStyle name="Normal 4 5 3 7 2 5" xfId="34993" xr:uid="{00000000-0005-0000-0000-000094980000}"/>
    <cellStyle name="Normal 4 5 3 7 2 6" xfId="17165" xr:uid="{00000000-0005-0000-0000-000095980000}"/>
    <cellStyle name="Normal 4 5 3 7 3" xfId="5635" xr:uid="{00000000-0005-0000-0000-000096980000}"/>
    <cellStyle name="Normal 4 5 3 7 3 2" xfId="11668" xr:uid="{00000000-0005-0000-0000-000097980000}"/>
    <cellStyle name="Normal 4 5 3 7 3 2 2" xfId="42953" xr:uid="{00000000-0005-0000-0000-000098980000}"/>
    <cellStyle name="Normal 4 5 3 7 3 2 3" xfId="29543" xr:uid="{00000000-0005-0000-0000-000099980000}"/>
    <cellStyle name="Normal 4 5 3 7 3 3" xfId="23571" xr:uid="{00000000-0005-0000-0000-00009A980000}"/>
    <cellStyle name="Normal 4 5 3 7 3 4" xfId="33997" xr:uid="{00000000-0005-0000-0000-00009B980000}"/>
    <cellStyle name="Normal 4 5 3 7 3 5" xfId="16169" xr:uid="{00000000-0005-0000-0000-00009C980000}"/>
    <cellStyle name="Normal 4 5 3 7 4" xfId="3644" xr:uid="{00000000-0005-0000-0000-00009D980000}"/>
    <cellStyle name="Normal 4 5 3 7 4 2" xfId="36423" xr:uid="{00000000-0005-0000-0000-00009E980000}"/>
    <cellStyle name="Normal 4 5 3 7 4 3" xfId="21581" xr:uid="{00000000-0005-0000-0000-00009F980000}"/>
    <cellStyle name="Normal 4 5 3 7 5" xfId="8621" xr:uid="{00000000-0005-0000-0000-0000A0980000}"/>
    <cellStyle name="Normal 4 5 3 7 5 2" xfId="39967" xr:uid="{00000000-0005-0000-0000-0000A1980000}"/>
    <cellStyle name="Normal 4 5 3 7 5 3" xfId="26557" xr:uid="{00000000-0005-0000-0000-0000A2980000}"/>
    <cellStyle name="Normal 4 5 3 7 6" xfId="19155" xr:uid="{00000000-0005-0000-0000-0000A3980000}"/>
    <cellStyle name="Normal 4 5 3 7 7" xfId="32007" xr:uid="{00000000-0005-0000-0000-0000A4980000}"/>
    <cellStyle name="Normal 4 5 3 7 8" xfId="14179" xr:uid="{00000000-0005-0000-0000-0000A5980000}"/>
    <cellStyle name="Normal 4 5 3 8" xfId="1754" xr:uid="{00000000-0005-0000-0000-0000A6980000}"/>
    <cellStyle name="Normal 4 5 3 8 2" xfId="6172" xr:uid="{00000000-0005-0000-0000-0000A7980000}"/>
    <cellStyle name="Normal 4 5 3 8 2 2" xfId="12205" xr:uid="{00000000-0005-0000-0000-0000A8980000}"/>
    <cellStyle name="Normal 4 5 3 8 2 2 2" xfId="43490" xr:uid="{00000000-0005-0000-0000-0000A9980000}"/>
    <cellStyle name="Normal 4 5 3 8 2 2 3" xfId="30080" xr:uid="{00000000-0005-0000-0000-0000AA980000}"/>
    <cellStyle name="Normal 4 5 3 8 2 3" xfId="37518" xr:uid="{00000000-0005-0000-0000-0000AB980000}"/>
    <cellStyle name="Normal 4 5 3 8 2 4" xfId="24108" xr:uid="{00000000-0005-0000-0000-0000AC980000}"/>
    <cellStyle name="Normal 4 5 3 8 3" xfId="9158" xr:uid="{00000000-0005-0000-0000-0000AD980000}"/>
    <cellStyle name="Normal 4 5 3 8 3 2" xfId="40504" xr:uid="{00000000-0005-0000-0000-0000AE980000}"/>
    <cellStyle name="Normal 4 5 3 8 3 3" xfId="27094" xr:uid="{00000000-0005-0000-0000-0000AF980000}"/>
    <cellStyle name="Normal 4 5 3 8 4" xfId="19692" xr:uid="{00000000-0005-0000-0000-0000B0980000}"/>
    <cellStyle name="Normal 4 5 3 8 5" xfId="34534" xr:uid="{00000000-0005-0000-0000-0000B1980000}"/>
    <cellStyle name="Normal 4 5 3 8 6" xfId="16706" xr:uid="{00000000-0005-0000-0000-0000B2980000}"/>
    <cellStyle name="Normal 4 5 3 9" xfId="4639" xr:uid="{00000000-0005-0000-0000-0000B3980000}"/>
    <cellStyle name="Normal 4 5 3 9 2" xfId="10673" xr:uid="{00000000-0005-0000-0000-0000B4980000}"/>
    <cellStyle name="Normal 4 5 3 9 2 2" xfId="41960" xr:uid="{00000000-0005-0000-0000-0000B5980000}"/>
    <cellStyle name="Normal 4 5 3 9 2 3" xfId="28550" xr:uid="{00000000-0005-0000-0000-0000B6980000}"/>
    <cellStyle name="Normal 4 5 3 9 3" xfId="22576" xr:uid="{00000000-0005-0000-0000-0000B7980000}"/>
    <cellStyle name="Normal 4 5 3 9 4" xfId="33002" xr:uid="{00000000-0005-0000-0000-0000B8980000}"/>
    <cellStyle name="Normal 4 5 3 9 5" xfId="15174" xr:uid="{00000000-0005-0000-0000-0000B9980000}"/>
    <cellStyle name="Normal 4 5 4" xfId="186" xr:uid="{00000000-0005-0000-0000-0000BA980000}"/>
    <cellStyle name="Normal 4 5 4 10" xfId="3209" xr:uid="{00000000-0005-0000-0000-0000BB980000}"/>
    <cellStyle name="Normal 4 5 4 10 2" xfId="35988" xr:uid="{00000000-0005-0000-0000-0000BC980000}"/>
    <cellStyle name="Normal 4 5 4 10 3" xfId="21146" xr:uid="{00000000-0005-0000-0000-0000BD980000}"/>
    <cellStyle name="Normal 4 5 4 11" xfId="7650" xr:uid="{00000000-0005-0000-0000-0000BE980000}"/>
    <cellStyle name="Normal 4 5 4 11 2" xfId="38996" xr:uid="{00000000-0005-0000-0000-0000BF980000}"/>
    <cellStyle name="Normal 4 5 4 11 3" xfId="25586" xr:uid="{00000000-0005-0000-0000-0000C0980000}"/>
    <cellStyle name="Normal 4 5 4 12" xfId="18184" xr:uid="{00000000-0005-0000-0000-0000C1980000}"/>
    <cellStyle name="Normal 4 5 4 13" xfId="31572" xr:uid="{00000000-0005-0000-0000-0000C2980000}"/>
    <cellStyle name="Normal 4 5 4 14" xfId="13744" xr:uid="{00000000-0005-0000-0000-0000C3980000}"/>
    <cellStyle name="Normal 4 5 4 2" xfId="408" xr:uid="{00000000-0005-0000-0000-0000C4980000}"/>
    <cellStyle name="Normal 4 5 4 2 10" xfId="13848" xr:uid="{00000000-0005-0000-0000-0000C5980000}"/>
    <cellStyle name="Normal 4 5 4 2 2" xfId="842" xr:uid="{00000000-0005-0000-0000-0000C6980000}"/>
    <cellStyle name="Normal 4 5 4 2 2 2" xfId="2878" xr:uid="{00000000-0005-0000-0000-0000C7980000}"/>
    <cellStyle name="Normal 4 5 4 2 2 2 2" xfId="7295" xr:uid="{00000000-0005-0000-0000-0000C8980000}"/>
    <cellStyle name="Normal 4 5 4 2 2 2 2 2" xfId="13328" xr:uid="{00000000-0005-0000-0000-0000C9980000}"/>
    <cellStyle name="Normal 4 5 4 2 2 2 2 2 2" xfId="44613" xr:uid="{00000000-0005-0000-0000-0000CA980000}"/>
    <cellStyle name="Normal 4 5 4 2 2 2 2 2 3" xfId="31203" xr:uid="{00000000-0005-0000-0000-0000CB980000}"/>
    <cellStyle name="Normal 4 5 4 2 2 2 2 3" xfId="38641" xr:uid="{00000000-0005-0000-0000-0000CC980000}"/>
    <cellStyle name="Normal 4 5 4 2 2 2 2 4" xfId="25231" xr:uid="{00000000-0005-0000-0000-0000CD980000}"/>
    <cellStyle name="Normal 4 5 4 2 2 2 3" xfId="10281" xr:uid="{00000000-0005-0000-0000-0000CE980000}"/>
    <cellStyle name="Normal 4 5 4 2 2 2 3 2" xfId="41627" xr:uid="{00000000-0005-0000-0000-0000CF980000}"/>
    <cellStyle name="Normal 4 5 4 2 2 2 3 3" xfId="28217" xr:uid="{00000000-0005-0000-0000-0000D0980000}"/>
    <cellStyle name="Normal 4 5 4 2 2 2 4" xfId="20815" xr:uid="{00000000-0005-0000-0000-0000D1980000}"/>
    <cellStyle name="Normal 4 5 4 2 2 2 5" xfId="35657" xr:uid="{00000000-0005-0000-0000-0000D2980000}"/>
    <cellStyle name="Normal 4 5 4 2 2 2 6" xfId="17829" xr:uid="{00000000-0005-0000-0000-0000D3980000}"/>
    <cellStyle name="Normal 4 5 4 2 2 3" xfId="5303" xr:uid="{00000000-0005-0000-0000-0000D4980000}"/>
    <cellStyle name="Normal 4 5 4 2 2 3 2" xfId="11337" xr:uid="{00000000-0005-0000-0000-0000D5980000}"/>
    <cellStyle name="Normal 4 5 4 2 2 3 2 2" xfId="42622" xr:uid="{00000000-0005-0000-0000-0000D6980000}"/>
    <cellStyle name="Normal 4 5 4 2 2 3 2 3" xfId="29212" xr:uid="{00000000-0005-0000-0000-0000D7980000}"/>
    <cellStyle name="Normal 4 5 4 2 2 3 3" xfId="23240" xr:uid="{00000000-0005-0000-0000-0000D8980000}"/>
    <cellStyle name="Normal 4 5 4 2 2 3 4" xfId="33666" xr:uid="{00000000-0005-0000-0000-0000D9980000}"/>
    <cellStyle name="Normal 4 5 4 2 2 3 5" xfId="15838" xr:uid="{00000000-0005-0000-0000-0000DA980000}"/>
    <cellStyle name="Normal 4 5 4 2 2 4" xfId="4308" xr:uid="{00000000-0005-0000-0000-0000DB980000}"/>
    <cellStyle name="Normal 4 5 4 2 2 4 2" xfId="37087" xr:uid="{00000000-0005-0000-0000-0000DC980000}"/>
    <cellStyle name="Normal 4 5 4 2 2 4 3" xfId="22245" xr:uid="{00000000-0005-0000-0000-0000DD980000}"/>
    <cellStyle name="Normal 4 5 4 2 2 5" xfId="8290" xr:uid="{00000000-0005-0000-0000-0000DE980000}"/>
    <cellStyle name="Normal 4 5 4 2 2 5 2" xfId="39636" xr:uid="{00000000-0005-0000-0000-0000DF980000}"/>
    <cellStyle name="Normal 4 5 4 2 2 5 3" xfId="26226" xr:uid="{00000000-0005-0000-0000-0000E0980000}"/>
    <cellStyle name="Normal 4 5 4 2 2 6" xfId="18824" xr:uid="{00000000-0005-0000-0000-0000E1980000}"/>
    <cellStyle name="Normal 4 5 4 2 2 7" xfId="32671" xr:uid="{00000000-0005-0000-0000-0000E2980000}"/>
    <cellStyle name="Normal 4 5 4 2 2 8" xfId="14843" xr:uid="{00000000-0005-0000-0000-0000E3980000}"/>
    <cellStyle name="Normal 4 5 4 2 3" xfId="1447" xr:uid="{00000000-0005-0000-0000-0000E4980000}"/>
    <cellStyle name="Normal 4 5 4 2 3 2" xfId="2444" xr:uid="{00000000-0005-0000-0000-0000E5980000}"/>
    <cellStyle name="Normal 4 5 4 2 3 2 2" xfId="6861" xr:uid="{00000000-0005-0000-0000-0000E6980000}"/>
    <cellStyle name="Normal 4 5 4 2 3 2 2 2" xfId="12894" xr:uid="{00000000-0005-0000-0000-0000E7980000}"/>
    <cellStyle name="Normal 4 5 4 2 3 2 2 2 2" xfId="44179" xr:uid="{00000000-0005-0000-0000-0000E8980000}"/>
    <cellStyle name="Normal 4 5 4 2 3 2 2 2 3" xfId="30769" xr:uid="{00000000-0005-0000-0000-0000E9980000}"/>
    <cellStyle name="Normal 4 5 4 2 3 2 2 3" xfId="38207" xr:uid="{00000000-0005-0000-0000-0000EA980000}"/>
    <cellStyle name="Normal 4 5 4 2 3 2 2 4" xfId="24797" xr:uid="{00000000-0005-0000-0000-0000EB980000}"/>
    <cellStyle name="Normal 4 5 4 2 3 2 3" xfId="9847" xr:uid="{00000000-0005-0000-0000-0000EC980000}"/>
    <cellStyle name="Normal 4 5 4 2 3 2 3 2" xfId="41193" xr:uid="{00000000-0005-0000-0000-0000ED980000}"/>
    <cellStyle name="Normal 4 5 4 2 3 2 3 3" xfId="27783" xr:uid="{00000000-0005-0000-0000-0000EE980000}"/>
    <cellStyle name="Normal 4 5 4 2 3 2 4" xfId="20381" xr:uid="{00000000-0005-0000-0000-0000EF980000}"/>
    <cellStyle name="Normal 4 5 4 2 3 2 5" xfId="35223" xr:uid="{00000000-0005-0000-0000-0000F0980000}"/>
    <cellStyle name="Normal 4 5 4 2 3 2 6" xfId="17395" xr:uid="{00000000-0005-0000-0000-0000F1980000}"/>
    <cellStyle name="Normal 4 5 4 2 3 3" xfId="5865" xr:uid="{00000000-0005-0000-0000-0000F2980000}"/>
    <cellStyle name="Normal 4 5 4 2 3 3 2" xfId="11898" xr:uid="{00000000-0005-0000-0000-0000F3980000}"/>
    <cellStyle name="Normal 4 5 4 2 3 3 2 2" xfId="43183" xr:uid="{00000000-0005-0000-0000-0000F4980000}"/>
    <cellStyle name="Normal 4 5 4 2 3 3 2 3" xfId="29773" xr:uid="{00000000-0005-0000-0000-0000F5980000}"/>
    <cellStyle name="Normal 4 5 4 2 3 3 3" xfId="23801" xr:uid="{00000000-0005-0000-0000-0000F6980000}"/>
    <cellStyle name="Normal 4 5 4 2 3 3 4" xfId="34227" xr:uid="{00000000-0005-0000-0000-0000F7980000}"/>
    <cellStyle name="Normal 4 5 4 2 3 3 5" xfId="16399" xr:uid="{00000000-0005-0000-0000-0000F8980000}"/>
    <cellStyle name="Normal 4 5 4 2 3 4" xfId="3874" xr:uid="{00000000-0005-0000-0000-0000F9980000}"/>
    <cellStyle name="Normal 4 5 4 2 3 4 2" xfId="36653" xr:uid="{00000000-0005-0000-0000-0000FA980000}"/>
    <cellStyle name="Normal 4 5 4 2 3 4 3" xfId="21811" xr:uid="{00000000-0005-0000-0000-0000FB980000}"/>
    <cellStyle name="Normal 4 5 4 2 3 5" xfId="8851" xr:uid="{00000000-0005-0000-0000-0000FC980000}"/>
    <cellStyle name="Normal 4 5 4 2 3 5 2" xfId="40197" xr:uid="{00000000-0005-0000-0000-0000FD980000}"/>
    <cellStyle name="Normal 4 5 4 2 3 5 3" xfId="26787" xr:uid="{00000000-0005-0000-0000-0000FE980000}"/>
    <cellStyle name="Normal 4 5 4 2 3 6" xfId="19385" xr:uid="{00000000-0005-0000-0000-0000FF980000}"/>
    <cellStyle name="Normal 4 5 4 2 3 7" xfId="32237" xr:uid="{00000000-0005-0000-0000-000000990000}"/>
    <cellStyle name="Normal 4 5 4 2 3 8" xfId="14409" xr:uid="{00000000-0005-0000-0000-000001990000}"/>
    <cellStyle name="Normal 4 5 4 2 4" xfId="1882" xr:uid="{00000000-0005-0000-0000-000002990000}"/>
    <cellStyle name="Normal 4 5 4 2 4 2" xfId="6300" xr:uid="{00000000-0005-0000-0000-000003990000}"/>
    <cellStyle name="Normal 4 5 4 2 4 2 2" xfId="12333" xr:uid="{00000000-0005-0000-0000-000004990000}"/>
    <cellStyle name="Normal 4 5 4 2 4 2 2 2" xfId="43618" xr:uid="{00000000-0005-0000-0000-000005990000}"/>
    <cellStyle name="Normal 4 5 4 2 4 2 2 3" xfId="30208" xr:uid="{00000000-0005-0000-0000-000006990000}"/>
    <cellStyle name="Normal 4 5 4 2 4 2 3" xfId="37646" xr:uid="{00000000-0005-0000-0000-000007990000}"/>
    <cellStyle name="Normal 4 5 4 2 4 2 4" xfId="24236" xr:uid="{00000000-0005-0000-0000-000008990000}"/>
    <cellStyle name="Normal 4 5 4 2 4 3" xfId="9286" xr:uid="{00000000-0005-0000-0000-000009990000}"/>
    <cellStyle name="Normal 4 5 4 2 4 3 2" xfId="40632" xr:uid="{00000000-0005-0000-0000-00000A990000}"/>
    <cellStyle name="Normal 4 5 4 2 4 3 3" xfId="27222" xr:uid="{00000000-0005-0000-0000-00000B990000}"/>
    <cellStyle name="Normal 4 5 4 2 4 4" xfId="19820" xr:uid="{00000000-0005-0000-0000-00000C990000}"/>
    <cellStyle name="Normal 4 5 4 2 4 5" xfId="34662" xr:uid="{00000000-0005-0000-0000-00000D990000}"/>
    <cellStyle name="Normal 4 5 4 2 4 6" xfId="16834" xr:uid="{00000000-0005-0000-0000-00000E990000}"/>
    <cellStyle name="Normal 4 5 4 2 5" xfId="4869" xr:uid="{00000000-0005-0000-0000-00000F990000}"/>
    <cellStyle name="Normal 4 5 4 2 5 2" xfId="10904" xr:uid="{00000000-0005-0000-0000-000010990000}"/>
    <cellStyle name="Normal 4 5 4 2 5 2 2" xfId="42189" xr:uid="{00000000-0005-0000-0000-000011990000}"/>
    <cellStyle name="Normal 4 5 4 2 5 2 3" xfId="28779" xr:uid="{00000000-0005-0000-0000-000012990000}"/>
    <cellStyle name="Normal 4 5 4 2 5 3" xfId="22806" xr:uid="{00000000-0005-0000-0000-000013990000}"/>
    <cellStyle name="Normal 4 5 4 2 5 4" xfId="33232" xr:uid="{00000000-0005-0000-0000-000014990000}"/>
    <cellStyle name="Normal 4 5 4 2 5 5" xfId="15404" xr:uid="{00000000-0005-0000-0000-000015990000}"/>
    <cellStyle name="Normal 4 5 4 2 6" xfId="3313" xr:uid="{00000000-0005-0000-0000-000016990000}"/>
    <cellStyle name="Normal 4 5 4 2 6 2" xfId="36092" xr:uid="{00000000-0005-0000-0000-000017990000}"/>
    <cellStyle name="Normal 4 5 4 2 6 3" xfId="21250" xr:uid="{00000000-0005-0000-0000-000018990000}"/>
    <cellStyle name="Normal 4 5 4 2 7" xfId="7856" xr:uid="{00000000-0005-0000-0000-000019990000}"/>
    <cellStyle name="Normal 4 5 4 2 7 2" xfId="39202" xr:uid="{00000000-0005-0000-0000-00001A990000}"/>
    <cellStyle name="Normal 4 5 4 2 7 3" xfId="25792" xr:uid="{00000000-0005-0000-0000-00001B990000}"/>
    <cellStyle name="Normal 4 5 4 2 8" xfId="18390" xr:uid="{00000000-0005-0000-0000-00001C990000}"/>
    <cellStyle name="Normal 4 5 4 2 9" xfId="31676" xr:uid="{00000000-0005-0000-0000-00001D990000}"/>
    <cellStyle name="Normal 4 5 4 3" xfId="510" xr:uid="{00000000-0005-0000-0000-00001E990000}"/>
    <cellStyle name="Normal 4 5 4 3 10" xfId="13950" xr:uid="{00000000-0005-0000-0000-00001F990000}"/>
    <cellStyle name="Normal 4 5 4 3 2" xfId="944" xr:uid="{00000000-0005-0000-0000-000020990000}"/>
    <cellStyle name="Normal 4 5 4 3 2 2" xfId="2980" xr:uid="{00000000-0005-0000-0000-000021990000}"/>
    <cellStyle name="Normal 4 5 4 3 2 2 2" xfId="7397" xr:uid="{00000000-0005-0000-0000-000022990000}"/>
    <cellStyle name="Normal 4 5 4 3 2 2 2 2" xfId="13430" xr:uid="{00000000-0005-0000-0000-000023990000}"/>
    <cellStyle name="Normal 4 5 4 3 2 2 2 2 2" xfId="44715" xr:uid="{00000000-0005-0000-0000-000024990000}"/>
    <cellStyle name="Normal 4 5 4 3 2 2 2 2 3" xfId="31305" xr:uid="{00000000-0005-0000-0000-000025990000}"/>
    <cellStyle name="Normal 4 5 4 3 2 2 2 3" xfId="38743" xr:uid="{00000000-0005-0000-0000-000026990000}"/>
    <cellStyle name="Normal 4 5 4 3 2 2 2 4" xfId="25333" xr:uid="{00000000-0005-0000-0000-000027990000}"/>
    <cellStyle name="Normal 4 5 4 3 2 2 3" xfId="10383" xr:uid="{00000000-0005-0000-0000-000028990000}"/>
    <cellStyle name="Normal 4 5 4 3 2 2 3 2" xfId="41729" xr:uid="{00000000-0005-0000-0000-000029990000}"/>
    <cellStyle name="Normal 4 5 4 3 2 2 3 3" xfId="28319" xr:uid="{00000000-0005-0000-0000-00002A990000}"/>
    <cellStyle name="Normal 4 5 4 3 2 2 4" xfId="20917" xr:uid="{00000000-0005-0000-0000-00002B990000}"/>
    <cellStyle name="Normal 4 5 4 3 2 2 5" xfId="35759" xr:uid="{00000000-0005-0000-0000-00002C990000}"/>
    <cellStyle name="Normal 4 5 4 3 2 2 6" xfId="17931" xr:uid="{00000000-0005-0000-0000-00002D990000}"/>
    <cellStyle name="Normal 4 5 4 3 2 3" xfId="5405" xr:uid="{00000000-0005-0000-0000-00002E990000}"/>
    <cellStyle name="Normal 4 5 4 3 2 3 2" xfId="11439" xr:uid="{00000000-0005-0000-0000-00002F990000}"/>
    <cellStyle name="Normal 4 5 4 3 2 3 2 2" xfId="42724" xr:uid="{00000000-0005-0000-0000-000030990000}"/>
    <cellStyle name="Normal 4 5 4 3 2 3 2 3" xfId="29314" xr:uid="{00000000-0005-0000-0000-000031990000}"/>
    <cellStyle name="Normal 4 5 4 3 2 3 3" xfId="23342" xr:uid="{00000000-0005-0000-0000-000032990000}"/>
    <cellStyle name="Normal 4 5 4 3 2 3 4" xfId="33768" xr:uid="{00000000-0005-0000-0000-000033990000}"/>
    <cellStyle name="Normal 4 5 4 3 2 3 5" xfId="15940" xr:uid="{00000000-0005-0000-0000-000034990000}"/>
    <cellStyle name="Normal 4 5 4 3 2 4" xfId="4410" xr:uid="{00000000-0005-0000-0000-000035990000}"/>
    <cellStyle name="Normal 4 5 4 3 2 4 2" xfId="37189" xr:uid="{00000000-0005-0000-0000-000036990000}"/>
    <cellStyle name="Normal 4 5 4 3 2 4 3" xfId="22347" xr:uid="{00000000-0005-0000-0000-000037990000}"/>
    <cellStyle name="Normal 4 5 4 3 2 5" xfId="8392" xr:uid="{00000000-0005-0000-0000-000038990000}"/>
    <cellStyle name="Normal 4 5 4 3 2 5 2" xfId="39738" xr:uid="{00000000-0005-0000-0000-000039990000}"/>
    <cellStyle name="Normal 4 5 4 3 2 5 3" xfId="26328" xr:uid="{00000000-0005-0000-0000-00003A990000}"/>
    <cellStyle name="Normal 4 5 4 3 2 6" xfId="18926" xr:uid="{00000000-0005-0000-0000-00003B990000}"/>
    <cellStyle name="Normal 4 5 4 3 2 7" xfId="32773" xr:uid="{00000000-0005-0000-0000-00003C990000}"/>
    <cellStyle name="Normal 4 5 4 3 2 8" xfId="14945" xr:uid="{00000000-0005-0000-0000-00003D990000}"/>
    <cellStyle name="Normal 4 5 4 3 3" xfId="1549" xr:uid="{00000000-0005-0000-0000-00003E990000}"/>
    <cellStyle name="Normal 4 5 4 3 3 2" xfId="2546" xr:uid="{00000000-0005-0000-0000-00003F990000}"/>
    <cellStyle name="Normal 4 5 4 3 3 2 2" xfId="6963" xr:uid="{00000000-0005-0000-0000-000040990000}"/>
    <cellStyle name="Normal 4 5 4 3 3 2 2 2" xfId="12996" xr:uid="{00000000-0005-0000-0000-000041990000}"/>
    <cellStyle name="Normal 4 5 4 3 3 2 2 2 2" xfId="44281" xr:uid="{00000000-0005-0000-0000-000042990000}"/>
    <cellStyle name="Normal 4 5 4 3 3 2 2 2 3" xfId="30871" xr:uid="{00000000-0005-0000-0000-000043990000}"/>
    <cellStyle name="Normal 4 5 4 3 3 2 2 3" xfId="38309" xr:uid="{00000000-0005-0000-0000-000044990000}"/>
    <cellStyle name="Normal 4 5 4 3 3 2 2 4" xfId="24899" xr:uid="{00000000-0005-0000-0000-000045990000}"/>
    <cellStyle name="Normal 4 5 4 3 3 2 3" xfId="9949" xr:uid="{00000000-0005-0000-0000-000046990000}"/>
    <cellStyle name="Normal 4 5 4 3 3 2 3 2" xfId="41295" xr:uid="{00000000-0005-0000-0000-000047990000}"/>
    <cellStyle name="Normal 4 5 4 3 3 2 3 3" xfId="27885" xr:uid="{00000000-0005-0000-0000-000048990000}"/>
    <cellStyle name="Normal 4 5 4 3 3 2 4" xfId="20483" xr:uid="{00000000-0005-0000-0000-000049990000}"/>
    <cellStyle name="Normal 4 5 4 3 3 2 5" xfId="35325" xr:uid="{00000000-0005-0000-0000-00004A990000}"/>
    <cellStyle name="Normal 4 5 4 3 3 2 6" xfId="17497" xr:uid="{00000000-0005-0000-0000-00004B990000}"/>
    <cellStyle name="Normal 4 5 4 3 3 3" xfId="5967" xr:uid="{00000000-0005-0000-0000-00004C990000}"/>
    <cellStyle name="Normal 4 5 4 3 3 3 2" xfId="12000" xr:uid="{00000000-0005-0000-0000-00004D990000}"/>
    <cellStyle name="Normal 4 5 4 3 3 3 2 2" xfId="43285" xr:uid="{00000000-0005-0000-0000-00004E990000}"/>
    <cellStyle name="Normal 4 5 4 3 3 3 2 3" xfId="29875" xr:uid="{00000000-0005-0000-0000-00004F990000}"/>
    <cellStyle name="Normal 4 5 4 3 3 3 3" xfId="23903" xr:uid="{00000000-0005-0000-0000-000050990000}"/>
    <cellStyle name="Normal 4 5 4 3 3 3 4" xfId="34329" xr:uid="{00000000-0005-0000-0000-000051990000}"/>
    <cellStyle name="Normal 4 5 4 3 3 3 5" xfId="16501" xr:uid="{00000000-0005-0000-0000-000052990000}"/>
    <cellStyle name="Normal 4 5 4 3 3 4" xfId="3976" xr:uid="{00000000-0005-0000-0000-000053990000}"/>
    <cellStyle name="Normal 4 5 4 3 3 4 2" xfId="36755" xr:uid="{00000000-0005-0000-0000-000054990000}"/>
    <cellStyle name="Normal 4 5 4 3 3 4 3" xfId="21913" xr:uid="{00000000-0005-0000-0000-000055990000}"/>
    <cellStyle name="Normal 4 5 4 3 3 5" xfId="8953" xr:uid="{00000000-0005-0000-0000-000056990000}"/>
    <cellStyle name="Normal 4 5 4 3 3 5 2" xfId="40299" xr:uid="{00000000-0005-0000-0000-000057990000}"/>
    <cellStyle name="Normal 4 5 4 3 3 5 3" xfId="26889" xr:uid="{00000000-0005-0000-0000-000058990000}"/>
    <cellStyle name="Normal 4 5 4 3 3 6" xfId="19487" xr:uid="{00000000-0005-0000-0000-000059990000}"/>
    <cellStyle name="Normal 4 5 4 3 3 7" xfId="32339" xr:uid="{00000000-0005-0000-0000-00005A990000}"/>
    <cellStyle name="Normal 4 5 4 3 3 8" xfId="14511" xr:uid="{00000000-0005-0000-0000-00005B990000}"/>
    <cellStyle name="Normal 4 5 4 3 4" xfId="1984" xr:uid="{00000000-0005-0000-0000-00005C990000}"/>
    <cellStyle name="Normal 4 5 4 3 4 2" xfId="6402" xr:uid="{00000000-0005-0000-0000-00005D990000}"/>
    <cellStyle name="Normal 4 5 4 3 4 2 2" xfId="12435" xr:uid="{00000000-0005-0000-0000-00005E990000}"/>
    <cellStyle name="Normal 4 5 4 3 4 2 2 2" xfId="43720" xr:uid="{00000000-0005-0000-0000-00005F990000}"/>
    <cellStyle name="Normal 4 5 4 3 4 2 2 3" xfId="30310" xr:uid="{00000000-0005-0000-0000-000060990000}"/>
    <cellStyle name="Normal 4 5 4 3 4 2 3" xfId="37748" xr:uid="{00000000-0005-0000-0000-000061990000}"/>
    <cellStyle name="Normal 4 5 4 3 4 2 4" xfId="24338" xr:uid="{00000000-0005-0000-0000-000062990000}"/>
    <cellStyle name="Normal 4 5 4 3 4 3" xfId="9388" xr:uid="{00000000-0005-0000-0000-000063990000}"/>
    <cellStyle name="Normal 4 5 4 3 4 3 2" xfId="40734" xr:uid="{00000000-0005-0000-0000-000064990000}"/>
    <cellStyle name="Normal 4 5 4 3 4 3 3" xfId="27324" xr:uid="{00000000-0005-0000-0000-000065990000}"/>
    <cellStyle name="Normal 4 5 4 3 4 4" xfId="19922" xr:uid="{00000000-0005-0000-0000-000066990000}"/>
    <cellStyle name="Normal 4 5 4 3 4 5" xfId="34764" xr:uid="{00000000-0005-0000-0000-000067990000}"/>
    <cellStyle name="Normal 4 5 4 3 4 6" xfId="16936" xr:uid="{00000000-0005-0000-0000-000068990000}"/>
    <cellStyle name="Normal 4 5 4 3 5" xfId="4971" xr:uid="{00000000-0005-0000-0000-000069990000}"/>
    <cellStyle name="Normal 4 5 4 3 5 2" xfId="11006" xr:uid="{00000000-0005-0000-0000-00006A990000}"/>
    <cellStyle name="Normal 4 5 4 3 5 2 2" xfId="42291" xr:uid="{00000000-0005-0000-0000-00006B990000}"/>
    <cellStyle name="Normal 4 5 4 3 5 2 3" xfId="28881" xr:uid="{00000000-0005-0000-0000-00006C990000}"/>
    <cellStyle name="Normal 4 5 4 3 5 3" xfId="22908" xr:uid="{00000000-0005-0000-0000-00006D990000}"/>
    <cellStyle name="Normal 4 5 4 3 5 4" xfId="33334" xr:uid="{00000000-0005-0000-0000-00006E990000}"/>
    <cellStyle name="Normal 4 5 4 3 5 5" xfId="15506" xr:uid="{00000000-0005-0000-0000-00006F990000}"/>
    <cellStyle name="Normal 4 5 4 3 6" xfId="3415" xr:uid="{00000000-0005-0000-0000-000070990000}"/>
    <cellStyle name="Normal 4 5 4 3 6 2" xfId="36194" xr:uid="{00000000-0005-0000-0000-000071990000}"/>
    <cellStyle name="Normal 4 5 4 3 6 3" xfId="21352" xr:uid="{00000000-0005-0000-0000-000072990000}"/>
    <cellStyle name="Normal 4 5 4 3 7" xfId="7958" xr:uid="{00000000-0005-0000-0000-000073990000}"/>
    <cellStyle name="Normal 4 5 4 3 7 2" xfId="39304" xr:uid="{00000000-0005-0000-0000-000074990000}"/>
    <cellStyle name="Normal 4 5 4 3 7 3" xfId="25894" xr:uid="{00000000-0005-0000-0000-000075990000}"/>
    <cellStyle name="Normal 4 5 4 3 8" xfId="18492" xr:uid="{00000000-0005-0000-0000-000076990000}"/>
    <cellStyle name="Normal 4 5 4 3 9" xfId="31778" xr:uid="{00000000-0005-0000-0000-000077990000}"/>
    <cellStyle name="Normal 4 5 4 4" xfId="636" xr:uid="{00000000-0005-0000-0000-000078990000}"/>
    <cellStyle name="Normal 4 5 4 4 10" xfId="14076" xr:uid="{00000000-0005-0000-0000-000079990000}"/>
    <cellStyle name="Normal 4 5 4 4 2" xfId="1070" xr:uid="{00000000-0005-0000-0000-00007A990000}"/>
    <cellStyle name="Normal 4 5 4 4 2 2" xfId="3106" xr:uid="{00000000-0005-0000-0000-00007B990000}"/>
    <cellStyle name="Normal 4 5 4 4 2 2 2" xfId="7523" xr:uid="{00000000-0005-0000-0000-00007C990000}"/>
    <cellStyle name="Normal 4 5 4 4 2 2 2 2" xfId="13556" xr:uid="{00000000-0005-0000-0000-00007D990000}"/>
    <cellStyle name="Normal 4 5 4 4 2 2 2 2 2" xfId="44841" xr:uid="{00000000-0005-0000-0000-00007E990000}"/>
    <cellStyle name="Normal 4 5 4 4 2 2 2 2 3" xfId="31431" xr:uid="{00000000-0005-0000-0000-00007F990000}"/>
    <cellStyle name="Normal 4 5 4 4 2 2 2 3" xfId="38869" xr:uid="{00000000-0005-0000-0000-000080990000}"/>
    <cellStyle name="Normal 4 5 4 4 2 2 2 4" xfId="25459" xr:uid="{00000000-0005-0000-0000-000081990000}"/>
    <cellStyle name="Normal 4 5 4 4 2 2 3" xfId="10509" xr:uid="{00000000-0005-0000-0000-000082990000}"/>
    <cellStyle name="Normal 4 5 4 4 2 2 3 2" xfId="41855" xr:uid="{00000000-0005-0000-0000-000083990000}"/>
    <cellStyle name="Normal 4 5 4 4 2 2 3 3" xfId="28445" xr:uid="{00000000-0005-0000-0000-000084990000}"/>
    <cellStyle name="Normal 4 5 4 4 2 2 4" xfId="21043" xr:uid="{00000000-0005-0000-0000-000085990000}"/>
    <cellStyle name="Normal 4 5 4 4 2 2 5" xfId="35885" xr:uid="{00000000-0005-0000-0000-000086990000}"/>
    <cellStyle name="Normal 4 5 4 4 2 2 6" xfId="18057" xr:uid="{00000000-0005-0000-0000-000087990000}"/>
    <cellStyle name="Normal 4 5 4 4 2 3" xfId="5531" xr:uid="{00000000-0005-0000-0000-000088990000}"/>
    <cellStyle name="Normal 4 5 4 4 2 3 2" xfId="11565" xr:uid="{00000000-0005-0000-0000-000089990000}"/>
    <cellStyle name="Normal 4 5 4 4 2 3 2 2" xfId="42850" xr:uid="{00000000-0005-0000-0000-00008A990000}"/>
    <cellStyle name="Normal 4 5 4 4 2 3 2 3" xfId="29440" xr:uid="{00000000-0005-0000-0000-00008B990000}"/>
    <cellStyle name="Normal 4 5 4 4 2 3 3" xfId="23468" xr:uid="{00000000-0005-0000-0000-00008C990000}"/>
    <cellStyle name="Normal 4 5 4 4 2 3 4" xfId="33894" xr:uid="{00000000-0005-0000-0000-00008D990000}"/>
    <cellStyle name="Normal 4 5 4 4 2 3 5" xfId="16066" xr:uid="{00000000-0005-0000-0000-00008E990000}"/>
    <cellStyle name="Normal 4 5 4 4 2 4" xfId="4536" xr:uid="{00000000-0005-0000-0000-00008F990000}"/>
    <cellStyle name="Normal 4 5 4 4 2 4 2" xfId="37315" xr:uid="{00000000-0005-0000-0000-000090990000}"/>
    <cellStyle name="Normal 4 5 4 4 2 4 3" xfId="22473" xr:uid="{00000000-0005-0000-0000-000091990000}"/>
    <cellStyle name="Normal 4 5 4 4 2 5" xfId="8518" xr:uid="{00000000-0005-0000-0000-000092990000}"/>
    <cellStyle name="Normal 4 5 4 4 2 5 2" xfId="39864" xr:uid="{00000000-0005-0000-0000-000093990000}"/>
    <cellStyle name="Normal 4 5 4 4 2 5 3" xfId="26454" xr:uid="{00000000-0005-0000-0000-000094990000}"/>
    <cellStyle name="Normal 4 5 4 4 2 6" xfId="19052" xr:uid="{00000000-0005-0000-0000-000095990000}"/>
    <cellStyle name="Normal 4 5 4 4 2 7" xfId="32899" xr:uid="{00000000-0005-0000-0000-000096990000}"/>
    <cellStyle name="Normal 4 5 4 4 2 8" xfId="15071" xr:uid="{00000000-0005-0000-0000-000097990000}"/>
    <cellStyle name="Normal 4 5 4 4 3" xfId="1675" xr:uid="{00000000-0005-0000-0000-000098990000}"/>
    <cellStyle name="Normal 4 5 4 4 3 2" xfId="2672" xr:uid="{00000000-0005-0000-0000-000099990000}"/>
    <cellStyle name="Normal 4 5 4 4 3 2 2" xfId="7089" xr:uid="{00000000-0005-0000-0000-00009A990000}"/>
    <cellStyle name="Normal 4 5 4 4 3 2 2 2" xfId="13122" xr:uid="{00000000-0005-0000-0000-00009B990000}"/>
    <cellStyle name="Normal 4 5 4 4 3 2 2 2 2" xfId="44407" xr:uid="{00000000-0005-0000-0000-00009C990000}"/>
    <cellStyle name="Normal 4 5 4 4 3 2 2 2 3" xfId="30997" xr:uid="{00000000-0005-0000-0000-00009D990000}"/>
    <cellStyle name="Normal 4 5 4 4 3 2 2 3" xfId="38435" xr:uid="{00000000-0005-0000-0000-00009E990000}"/>
    <cellStyle name="Normal 4 5 4 4 3 2 2 4" xfId="25025" xr:uid="{00000000-0005-0000-0000-00009F990000}"/>
    <cellStyle name="Normal 4 5 4 4 3 2 3" xfId="10075" xr:uid="{00000000-0005-0000-0000-0000A0990000}"/>
    <cellStyle name="Normal 4 5 4 4 3 2 3 2" xfId="41421" xr:uid="{00000000-0005-0000-0000-0000A1990000}"/>
    <cellStyle name="Normal 4 5 4 4 3 2 3 3" xfId="28011" xr:uid="{00000000-0005-0000-0000-0000A2990000}"/>
    <cellStyle name="Normal 4 5 4 4 3 2 4" xfId="20609" xr:uid="{00000000-0005-0000-0000-0000A3990000}"/>
    <cellStyle name="Normal 4 5 4 4 3 2 5" xfId="35451" xr:uid="{00000000-0005-0000-0000-0000A4990000}"/>
    <cellStyle name="Normal 4 5 4 4 3 2 6" xfId="17623" xr:uid="{00000000-0005-0000-0000-0000A5990000}"/>
    <cellStyle name="Normal 4 5 4 4 3 3" xfId="6093" xr:uid="{00000000-0005-0000-0000-0000A6990000}"/>
    <cellStyle name="Normal 4 5 4 4 3 3 2" xfId="12126" xr:uid="{00000000-0005-0000-0000-0000A7990000}"/>
    <cellStyle name="Normal 4 5 4 4 3 3 2 2" xfId="43411" xr:uid="{00000000-0005-0000-0000-0000A8990000}"/>
    <cellStyle name="Normal 4 5 4 4 3 3 2 3" xfId="30001" xr:uid="{00000000-0005-0000-0000-0000A9990000}"/>
    <cellStyle name="Normal 4 5 4 4 3 3 3" xfId="24029" xr:uid="{00000000-0005-0000-0000-0000AA990000}"/>
    <cellStyle name="Normal 4 5 4 4 3 3 4" xfId="34455" xr:uid="{00000000-0005-0000-0000-0000AB990000}"/>
    <cellStyle name="Normal 4 5 4 4 3 3 5" xfId="16627" xr:uid="{00000000-0005-0000-0000-0000AC990000}"/>
    <cellStyle name="Normal 4 5 4 4 3 4" xfId="4102" xr:uid="{00000000-0005-0000-0000-0000AD990000}"/>
    <cellStyle name="Normal 4 5 4 4 3 4 2" xfId="36881" xr:uid="{00000000-0005-0000-0000-0000AE990000}"/>
    <cellStyle name="Normal 4 5 4 4 3 4 3" xfId="22039" xr:uid="{00000000-0005-0000-0000-0000AF990000}"/>
    <cellStyle name="Normal 4 5 4 4 3 5" xfId="9079" xr:uid="{00000000-0005-0000-0000-0000B0990000}"/>
    <cellStyle name="Normal 4 5 4 4 3 5 2" xfId="40425" xr:uid="{00000000-0005-0000-0000-0000B1990000}"/>
    <cellStyle name="Normal 4 5 4 4 3 5 3" xfId="27015" xr:uid="{00000000-0005-0000-0000-0000B2990000}"/>
    <cellStyle name="Normal 4 5 4 4 3 6" xfId="19613" xr:uid="{00000000-0005-0000-0000-0000B3990000}"/>
    <cellStyle name="Normal 4 5 4 4 3 7" xfId="32465" xr:uid="{00000000-0005-0000-0000-0000B4990000}"/>
    <cellStyle name="Normal 4 5 4 4 3 8" xfId="14637" xr:uid="{00000000-0005-0000-0000-0000B5990000}"/>
    <cellStyle name="Normal 4 5 4 4 4" xfId="2110" xr:uid="{00000000-0005-0000-0000-0000B6990000}"/>
    <cellStyle name="Normal 4 5 4 4 4 2" xfId="6528" xr:uid="{00000000-0005-0000-0000-0000B7990000}"/>
    <cellStyle name="Normal 4 5 4 4 4 2 2" xfId="12561" xr:uid="{00000000-0005-0000-0000-0000B8990000}"/>
    <cellStyle name="Normal 4 5 4 4 4 2 2 2" xfId="43846" xr:uid="{00000000-0005-0000-0000-0000B9990000}"/>
    <cellStyle name="Normal 4 5 4 4 4 2 2 3" xfId="30436" xr:uid="{00000000-0005-0000-0000-0000BA990000}"/>
    <cellStyle name="Normal 4 5 4 4 4 2 3" xfId="37874" xr:uid="{00000000-0005-0000-0000-0000BB990000}"/>
    <cellStyle name="Normal 4 5 4 4 4 2 4" xfId="24464" xr:uid="{00000000-0005-0000-0000-0000BC990000}"/>
    <cellStyle name="Normal 4 5 4 4 4 3" xfId="9514" xr:uid="{00000000-0005-0000-0000-0000BD990000}"/>
    <cellStyle name="Normal 4 5 4 4 4 3 2" xfId="40860" xr:uid="{00000000-0005-0000-0000-0000BE990000}"/>
    <cellStyle name="Normal 4 5 4 4 4 3 3" xfId="27450" xr:uid="{00000000-0005-0000-0000-0000BF990000}"/>
    <cellStyle name="Normal 4 5 4 4 4 4" xfId="20048" xr:uid="{00000000-0005-0000-0000-0000C0990000}"/>
    <cellStyle name="Normal 4 5 4 4 4 5" xfId="34890" xr:uid="{00000000-0005-0000-0000-0000C1990000}"/>
    <cellStyle name="Normal 4 5 4 4 4 6" xfId="17062" xr:uid="{00000000-0005-0000-0000-0000C2990000}"/>
    <cellStyle name="Normal 4 5 4 4 5" xfId="5097" xr:uid="{00000000-0005-0000-0000-0000C3990000}"/>
    <cellStyle name="Normal 4 5 4 4 5 2" xfId="11132" xr:uid="{00000000-0005-0000-0000-0000C4990000}"/>
    <cellStyle name="Normal 4 5 4 4 5 2 2" xfId="42417" xr:uid="{00000000-0005-0000-0000-0000C5990000}"/>
    <cellStyle name="Normal 4 5 4 4 5 2 3" xfId="29007" xr:uid="{00000000-0005-0000-0000-0000C6990000}"/>
    <cellStyle name="Normal 4 5 4 4 5 3" xfId="23034" xr:uid="{00000000-0005-0000-0000-0000C7990000}"/>
    <cellStyle name="Normal 4 5 4 4 5 4" xfId="33460" xr:uid="{00000000-0005-0000-0000-0000C8990000}"/>
    <cellStyle name="Normal 4 5 4 4 5 5" xfId="15632" xr:uid="{00000000-0005-0000-0000-0000C9990000}"/>
    <cellStyle name="Normal 4 5 4 4 6" xfId="3541" xr:uid="{00000000-0005-0000-0000-0000CA990000}"/>
    <cellStyle name="Normal 4 5 4 4 6 2" xfId="36320" xr:uid="{00000000-0005-0000-0000-0000CB990000}"/>
    <cellStyle name="Normal 4 5 4 4 6 3" xfId="21478" xr:uid="{00000000-0005-0000-0000-0000CC990000}"/>
    <cellStyle name="Normal 4 5 4 4 7" xfId="8084" xr:uid="{00000000-0005-0000-0000-0000CD990000}"/>
    <cellStyle name="Normal 4 5 4 4 7 2" xfId="39430" xr:uid="{00000000-0005-0000-0000-0000CE990000}"/>
    <cellStyle name="Normal 4 5 4 4 7 3" xfId="26020" xr:uid="{00000000-0005-0000-0000-0000CF990000}"/>
    <cellStyle name="Normal 4 5 4 4 8" xfId="18618" xr:uid="{00000000-0005-0000-0000-0000D0990000}"/>
    <cellStyle name="Normal 4 5 4 4 9" xfId="31904" xr:uid="{00000000-0005-0000-0000-0000D1990000}"/>
    <cellStyle name="Normal 4 5 4 5" xfId="288" xr:uid="{00000000-0005-0000-0000-0000D2990000}"/>
    <cellStyle name="Normal 4 5 4 5 2" xfId="1343" xr:uid="{00000000-0005-0000-0000-0000D3990000}"/>
    <cellStyle name="Normal 4 5 4 5 2 2" xfId="5761" xr:uid="{00000000-0005-0000-0000-0000D4990000}"/>
    <cellStyle name="Normal 4 5 4 5 2 2 2" xfId="11794" xr:uid="{00000000-0005-0000-0000-0000D5990000}"/>
    <cellStyle name="Normal 4 5 4 5 2 2 2 2" xfId="43079" xr:uid="{00000000-0005-0000-0000-0000D6990000}"/>
    <cellStyle name="Normal 4 5 4 5 2 2 2 3" xfId="29669" xr:uid="{00000000-0005-0000-0000-0000D7990000}"/>
    <cellStyle name="Normal 4 5 4 5 2 2 3" xfId="37418" xr:uid="{00000000-0005-0000-0000-0000D8990000}"/>
    <cellStyle name="Normal 4 5 4 5 2 2 4" xfId="23697" xr:uid="{00000000-0005-0000-0000-0000D9990000}"/>
    <cellStyle name="Normal 4 5 4 5 2 3" xfId="8747" xr:uid="{00000000-0005-0000-0000-0000DA990000}"/>
    <cellStyle name="Normal 4 5 4 5 2 3 2" xfId="40093" xr:uid="{00000000-0005-0000-0000-0000DB990000}"/>
    <cellStyle name="Normal 4 5 4 5 2 3 3" xfId="26683" xr:uid="{00000000-0005-0000-0000-0000DC990000}"/>
    <cellStyle name="Normal 4 5 4 5 2 4" xfId="19281" xr:uid="{00000000-0005-0000-0000-0000DD990000}"/>
    <cellStyle name="Normal 4 5 4 5 2 5" xfId="34123" xr:uid="{00000000-0005-0000-0000-0000DE990000}"/>
    <cellStyle name="Normal 4 5 4 5 2 6" xfId="16295" xr:uid="{00000000-0005-0000-0000-0000DF990000}"/>
    <cellStyle name="Normal 4 5 4 5 3" xfId="2340" xr:uid="{00000000-0005-0000-0000-0000E0990000}"/>
    <cellStyle name="Normal 4 5 4 5 3 2" xfId="6757" xr:uid="{00000000-0005-0000-0000-0000E1990000}"/>
    <cellStyle name="Normal 4 5 4 5 3 2 2" xfId="12790" xr:uid="{00000000-0005-0000-0000-0000E2990000}"/>
    <cellStyle name="Normal 4 5 4 5 3 2 2 2" xfId="44075" xr:uid="{00000000-0005-0000-0000-0000E3990000}"/>
    <cellStyle name="Normal 4 5 4 5 3 2 2 3" xfId="30665" xr:uid="{00000000-0005-0000-0000-0000E4990000}"/>
    <cellStyle name="Normal 4 5 4 5 3 2 3" xfId="38103" xr:uid="{00000000-0005-0000-0000-0000E5990000}"/>
    <cellStyle name="Normal 4 5 4 5 3 2 4" xfId="24693" xr:uid="{00000000-0005-0000-0000-0000E6990000}"/>
    <cellStyle name="Normal 4 5 4 5 3 3" xfId="9743" xr:uid="{00000000-0005-0000-0000-0000E7990000}"/>
    <cellStyle name="Normal 4 5 4 5 3 3 2" xfId="41089" xr:uid="{00000000-0005-0000-0000-0000E8990000}"/>
    <cellStyle name="Normal 4 5 4 5 3 3 3" xfId="27679" xr:uid="{00000000-0005-0000-0000-0000E9990000}"/>
    <cellStyle name="Normal 4 5 4 5 3 4" xfId="20277" xr:uid="{00000000-0005-0000-0000-0000EA990000}"/>
    <cellStyle name="Normal 4 5 4 5 3 5" xfId="35119" xr:uid="{00000000-0005-0000-0000-0000EB990000}"/>
    <cellStyle name="Normal 4 5 4 5 3 6" xfId="17291" xr:uid="{00000000-0005-0000-0000-0000EC990000}"/>
    <cellStyle name="Normal 4 5 4 5 4" xfId="4765" xr:uid="{00000000-0005-0000-0000-0000ED990000}"/>
    <cellStyle name="Normal 4 5 4 5 4 2" xfId="10799" xr:uid="{00000000-0005-0000-0000-0000EE990000}"/>
    <cellStyle name="Normal 4 5 4 5 4 2 2" xfId="42086" xr:uid="{00000000-0005-0000-0000-0000EF990000}"/>
    <cellStyle name="Normal 4 5 4 5 4 2 3" xfId="28676" xr:uid="{00000000-0005-0000-0000-0000F0990000}"/>
    <cellStyle name="Normal 4 5 4 5 4 3" xfId="22702" xr:uid="{00000000-0005-0000-0000-0000F1990000}"/>
    <cellStyle name="Normal 4 5 4 5 4 4" xfId="33128" xr:uid="{00000000-0005-0000-0000-0000F2990000}"/>
    <cellStyle name="Normal 4 5 4 5 4 5" xfId="15300" xr:uid="{00000000-0005-0000-0000-0000F3990000}"/>
    <cellStyle name="Normal 4 5 4 5 5" xfId="3770" xr:uid="{00000000-0005-0000-0000-0000F4990000}"/>
    <cellStyle name="Normal 4 5 4 5 5 2" xfId="36549" xr:uid="{00000000-0005-0000-0000-0000F5990000}"/>
    <cellStyle name="Normal 4 5 4 5 5 3" xfId="21707" xr:uid="{00000000-0005-0000-0000-0000F6990000}"/>
    <cellStyle name="Normal 4 5 4 5 6" xfId="7752" xr:uid="{00000000-0005-0000-0000-0000F7990000}"/>
    <cellStyle name="Normal 4 5 4 5 6 2" xfId="39098" xr:uid="{00000000-0005-0000-0000-0000F8990000}"/>
    <cellStyle name="Normal 4 5 4 5 6 3" xfId="25688" xr:uid="{00000000-0005-0000-0000-0000F9990000}"/>
    <cellStyle name="Normal 4 5 4 5 7" xfId="18286" xr:uid="{00000000-0005-0000-0000-0000FA990000}"/>
    <cellStyle name="Normal 4 5 4 5 8" xfId="32133" xr:uid="{00000000-0005-0000-0000-0000FB990000}"/>
    <cellStyle name="Normal 4 5 4 5 9" xfId="14305" xr:uid="{00000000-0005-0000-0000-0000FC990000}"/>
    <cellStyle name="Normal 4 5 4 6" xfId="738" xr:uid="{00000000-0005-0000-0000-0000FD990000}"/>
    <cellStyle name="Normal 4 5 4 6 2" xfId="2774" xr:uid="{00000000-0005-0000-0000-0000FE990000}"/>
    <cellStyle name="Normal 4 5 4 6 2 2" xfId="7191" xr:uid="{00000000-0005-0000-0000-0000FF990000}"/>
    <cellStyle name="Normal 4 5 4 6 2 2 2" xfId="13224" xr:uid="{00000000-0005-0000-0000-0000009A0000}"/>
    <cellStyle name="Normal 4 5 4 6 2 2 2 2" xfId="44509" xr:uid="{00000000-0005-0000-0000-0000019A0000}"/>
    <cellStyle name="Normal 4 5 4 6 2 2 2 3" xfId="31099" xr:uid="{00000000-0005-0000-0000-0000029A0000}"/>
    <cellStyle name="Normal 4 5 4 6 2 2 3" xfId="38537" xr:uid="{00000000-0005-0000-0000-0000039A0000}"/>
    <cellStyle name="Normal 4 5 4 6 2 2 4" xfId="25127" xr:uid="{00000000-0005-0000-0000-0000049A0000}"/>
    <cellStyle name="Normal 4 5 4 6 2 3" xfId="10177" xr:uid="{00000000-0005-0000-0000-0000059A0000}"/>
    <cellStyle name="Normal 4 5 4 6 2 3 2" xfId="41523" xr:uid="{00000000-0005-0000-0000-0000069A0000}"/>
    <cellStyle name="Normal 4 5 4 6 2 3 3" xfId="28113" xr:uid="{00000000-0005-0000-0000-0000079A0000}"/>
    <cellStyle name="Normal 4 5 4 6 2 4" xfId="20711" xr:uid="{00000000-0005-0000-0000-0000089A0000}"/>
    <cellStyle name="Normal 4 5 4 6 2 5" xfId="35553" xr:uid="{00000000-0005-0000-0000-0000099A0000}"/>
    <cellStyle name="Normal 4 5 4 6 2 6" xfId="17725" xr:uid="{00000000-0005-0000-0000-00000A9A0000}"/>
    <cellStyle name="Normal 4 5 4 6 3" xfId="5199" xr:uid="{00000000-0005-0000-0000-00000B9A0000}"/>
    <cellStyle name="Normal 4 5 4 6 3 2" xfId="11234" xr:uid="{00000000-0005-0000-0000-00000C9A0000}"/>
    <cellStyle name="Normal 4 5 4 6 3 2 2" xfId="42519" xr:uid="{00000000-0005-0000-0000-00000D9A0000}"/>
    <cellStyle name="Normal 4 5 4 6 3 2 3" xfId="29109" xr:uid="{00000000-0005-0000-0000-00000E9A0000}"/>
    <cellStyle name="Normal 4 5 4 6 3 3" xfId="23136" xr:uid="{00000000-0005-0000-0000-00000F9A0000}"/>
    <cellStyle name="Normal 4 5 4 6 3 4" xfId="33562" xr:uid="{00000000-0005-0000-0000-0000109A0000}"/>
    <cellStyle name="Normal 4 5 4 6 3 5" xfId="15734" xr:uid="{00000000-0005-0000-0000-0000119A0000}"/>
    <cellStyle name="Normal 4 5 4 6 4" xfId="4204" xr:uid="{00000000-0005-0000-0000-0000129A0000}"/>
    <cellStyle name="Normal 4 5 4 6 4 2" xfId="36983" xr:uid="{00000000-0005-0000-0000-0000139A0000}"/>
    <cellStyle name="Normal 4 5 4 6 4 3" xfId="22141" xr:uid="{00000000-0005-0000-0000-0000149A0000}"/>
    <cellStyle name="Normal 4 5 4 6 5" xfId="8186" xr:uid="{00000000-0005-0000-0000-0000159A0000}"/>
    <cellStyle name="Normal 4 5 4 6 5 2" xfId="39532" xr:uid="{00000000-0005-0000-0000-0000169A0000}"/>
    <cellStyle name="Normal 4 5 4 6 5 3" xfId="26122" xr:uid="{00000000-0005-0000-0000-0000179A0000}"/>
    <cellStyle name="Normal 4 5 4 6 6" xfId="18720" xr:uid="{00000000-0005-0000-0000-0000189A0000}"/>
    <cellStyle name="Normal 4 5 4 6 7" xfId="32567" xr:uid="{00000000-0005-0000-0000-0000199A0000}"/>
    <cellStyle name="Normal 4 5 4 6 8" xfId="14739" xr:uid="{00000000-0005-0000-0000-00001A9A0000}"/>
    <cellStyle name="Normal 4 5 4 7" xfId="1241" xr:uid="{00000000-0005-0000-0000-00001B9A0000}"/>
    <cellStyle name="Normal 4 5 4 7 2" xfId="2238" xr:uid="{00000000-0005-0000-0000-00001C9A0000}"/>
    <cellStyle name="Normal 4 5 4 7 2 2" xfId="6655" xr:uid="{00000000-0005-0000-0000-00001D9A0000}"/>
    <cellStyle name="Normal 4 5 4 7 2 2 2" xfId="12688" xr:uid="{00000000-0005-0000-0000-00001E9A0000}"/>
    <cellStyle name="Normal 4 5 4 7 2 2 2 2" xfId="43973" xr:uid="{00000000-0005-0000-0000-00001F9A0000}"/>
    <cellStyle name="Normal 4 5 4 7 2 2 2 3" xfId="30563" xr:uid="{00000000-0005-0000-0000-0000209A0000}"/>
    <cellStyle name="Normal 4 5 4 7 2 2 3" xfId="38001" xr:uid="{00000000-0005-0000-0000-0000219A0000}"/>
    <cellStyle name="Normal 4 5 4 7 2 2 4" xfId="24591" xr:uid="{00000000-0005-0000-0000-0000229A0000}"/>
    <cellStyle name="Normal 4 5 4 7 2 3" xfId="9641" xr:uid="{00000000-0005-0000-0000-0000239A0000}"/>
    <cellStyle name="Normal 4 5 4 7 2 3 2" xfId="40987" xr:uid="{00000000-0005-0000-0000-0000249A0000}"/>
    <cellStyle name="Normal 4 5 4 7 2 3 3" xfId="27577" xr:uid="{00000000-0005-0000-0000-0000259A0000}"/>
    <cellStyle name="Normal 4 5 4 7 2 4" xfId="20175" xr:uid="{00000000-0005-0000-0000-0000269A0000}"/>
    <cellStyle name="Normal 4 5 4 7 2 5" xfId="35017" xr:uid="{00000000-0005-0000-0000-0000279A0000}"/>
    <cellStyle name="Normal 4 5 4 7 2 6" xfId="17189" xr:uid="{00000000-0005-0000-0000-0000289A0000}"/>
    <cellStyle name="Normal 4 5 4 7 3" xfId="5659" xr:uid="{00000000-0005-0000-0000-0000299A0000}"/>
    <cellStyle name="Normal 4 5 4 7 3 2" xfId="11692" xr:uid="{00000000-0005-0000-0000-00002A9A0000}"/>
    <cellStyle name="Normal 4 5 4 7 3 2 2" xfId="42977" xr:uid="{00000000-0005-0000-0000-00002B9A0000}"/>
    <cellStyle name="Normal 4 5 4 7 3 2 3" xfId="29567" xr:uid="{00000000-0005-0000-0000-00002C9A0000}"/>
    <cellStyle name="Normal 4 5 4 7 3 3" xfId="23595" xr:uid="{00000000-0005-0000-0000-00002D9A0000}"/>
    <cellStyle name="Normal 4 5 4 7 3 4" xfId="34021" xr:uid="{00000000-0005-0000-0000-00002E9A0000}"/>
    <cellStyle name="Normal 4 5 4 7 3 5" xfId="16193" xr:uid="{00000000-0005-0000-0000-00002F9A0000}"/>
    <cellStyle name="Normal 4 5 4 7 4" xfId="3668" xr:uid="{00000000-0005-0000-0000-0000309A0000}"/>
    <cellStyle name="Normal 4 5 4 7 4 2" xfId="36447" xr:uid="{00000000-0005-0000-0000-0000319A0000}"/>
    <cellStyle name="Normal 4 5 4 7 4 3" xfId="21605" xr:uid="{00000000-0005-0000-0000-0000329A0000}"/>
    <cellStyle name="Normal 4 5 4 7 5" xfId="8645" xr:uid="{00000000-0005-0000-0000-0000339A0000}"/>
    <cellStyle name="Normal 4 5 4 7 5 2" xfId="39991" xr:uid="{00000000-0005-0000-0000-0000349A0000}"/>
    <cellStyle name="Normal 4 5 4 7 5 3" xfId="26581" xr:uid="{00000000-0005-0000-0000-0000359A0000}"/>
    <cellStyle name="Normal 4 5 4 7 6" xfId="19179" xr:uid="{00000000-0005-0000-0000-0000369A0000}"/>
    <cellStyle name="Normal 4 5 4 7 7" xfId="32031" xr:uid="{00000000-0005-0000-0000-0000379A0000}"/>
    <cellStyle name="Normal 4 5 4 7 8" xfId="14203" xr:uid="{00000000-0005-0000-0000-0000389A0000}"/>
    <cellStyle name="Normal 4 5 4 8" xfId="1778" xr:uid="{00000000-0005-0000-0000-0000399A0000}"/>
    <cellStyle name="Normal 4 5 4 8 2" xfId="6196" xr:uid="{00000000-0005-0000-0000-00003A9A0000}"/>
    <cellStyle name="Normal 4 5 4 8 2 2" xfId="12229" xr:uid="{00000000-0005-0000-0000-00003B9A0000}"/>
    <cellStyle name="Normal 4 5 4 8 2 2 2" xfId="43514" xr:uid="{00000000-0005-0000-0000-00003C9A0000}"/>
    <cellStyle name="Normal 4 5 4 8 2 2 3" xfId="30104" xr:uid="{00000000-0005-0000-0000-00003D9A0000}"/>
    <cellStyle name="Normal 4 5 4 8 2 3" xfId="37542" xr:uid="{00000000-0005-0000-0000-00003E9A0000}"/>
    <cellStyle name="Normal 4 5 4 8 2 4" xfId="24132" xr:uid="{00000000-0005-0000-0000-00003F9A0000}"/>
    <cellStyle name="Normal 4 5 4 8 3" xfId="9182" xr:uid="{00000000-0005-0000-0000-0000409A0000}"/>
    <cellStyle name="Normal 4 5 4 8 3 2" xfId="40528" xr:uid="{00000000-0005-0000-0000-0000419A0000}"/>
    <cellStyle name="Normal 4 5 4 8 3 3" xfId="27118" xr:uid="{00000000-0005-0000-0000-0000429A0000}"/>
    <cellStyle name="Normal 4 5 4 8 4" xfId="19716" xr:uid="{00000000-0005-0000-0000-0000439A0000}"/>
    <cellStyle name="Normal 4 5 4 8 5" xfId="34558" xr:uid="{00000000-0005-0000-0000-0000449A0000}"/>
    <cellStyle name="Normal 4 5 4 8 6" xfId="16730" xr:uid="{00000000-0005-0000-0000-0000459A0000}"/>
    <cellStyle name="Normal 4 5 4 9" xfId="4663" xr:uid="{00000000-0005-0000-0000-0000469A0000}"/>
    <cellStyle name="Normal 4 5 4 9 2" xfId="10697" xr:uid="{00000000-0005-0000-0000-0000479A0000}"/>
    <cellStyle name="Normal 4 5 4 9 2 2" xfId="41984" xr:uid="{00000000-0005-0000-0000-0000489A0000}"/>
    <cellStyle name="Normal 4 5 4 9 2 3" xfId="28574" xr:uid="{00000000-0005-0000-0000-0000499A0000}"/>
    <cellStyle name="Normal 4 5 4 9 3" xfId="22600" xr:uid="{00000000-0005-0000-0000-00004A9A0000}"/>
    <cellStyle name="Normal 4 5 4 9 4" xfId="33026" xr:uid="{00000000-0005-0000-0000-00004B9A0000}"/>
    <cellStyle name="Normal 4 5 4 9 5" xfId="15198" xr:uid="{00000000-0005-0000-0000-00004C9A0000}"/>
    <cellStyle name="Normal 4 5 5" xfId="210" xr:uid="{00000000-0005-0000-0000-00004D9A0000}"/>
    <cellStyle name="Normal 4 5 5 10" xfId="3233" xr:uid="{00000000-0005-0000-0000-00004E9A0000}"/>
    <cellStyle name="Normal 4 5 5 10 2" xfId="36012" xr:uid="{00000000-0005-0000-0000-00004F9A0000}"/>
    <cellStyle name="Normal 4 5 5 10 3" xfId="21170" xr:uid="{00000000-0005-0000-0000-0000509A0000}"/>
    <cellStyle name="Normal 4 5 5 11" xfId="7674" xr:uid="{00000000-0005-0000-0000-0000519A0000}"/>
    <cellStyle name="Normal 4 5 5 11 2" xfId="39020" xr:uid="{00000000-0005-0000-0000-0000529A0000}"/>
    <cellStyle name="Normal 4 5 5 11 3" xfId="25610" xr:uid="{00000000-0005-0000-0000-0000539A0000}"/>
    <cellStyle name="Normal 4 5 5 12" xfId="18208" xr:uid="{00000000-0005-0000-0000-0000549A0000}"/>
    <cellStyle name="Normal 4 5 5 13" xfId="31596" xr:uid="{00000000-0005-0000-0000-0000559A0000}"/>
    <cellStyle name="Normal 4 5 5 14" xfId="13768" xr:uid="{00000000-0005-0000-0000-0000569A0000}"/>
    <cellStyle name="Normal 4 5 5 2" xfId="432" xr:uid="{00000000-0005-0000-0000-0000579A0000}"/>
    <cellStyle name="Normal 4 5 5 2 10" xfId="13872" xr:uid="{00000000-0005-0000-0000-0000589A0000}"/>
    <cellStyle name="Normal 4 5 5 2 2" xfId="866" xr:uid="{00000000-0005-0000-0000-0000599A0000}"/>
    <cellStyle name="Normal 4 5 5 2 2 2" xfId="2902" xr:uid="{00000000-0005-0000-0000-00005A9A0000}"/>
    <cellStyle name="Normal 4 5 5 2 2 2 2" xfId="7319" xr:uid="{00000000-0005-0000-0000-00005B9A0000}"/>
    <cellStyle name="Normal 4 5 5 2 2 2 2 2" xfId="13352" xr:uid="{00000000-0005-0000-0000-00005C9A0000}"/>
    <cellStyle name="Normal 4 5 5 2 2 2 2 2 2" xfId="44637" xr:uid="{00000000-0005-0000-0000-00005D9A0000}"/>
    <cellStyle name="Normal 4 5 5 2 2 2 2 2 3" xfId="31227" xr:uid="{00000000-0005-0000-0000-00005E9A0000}"/>
    <cellStyle name="Normal 4 5 5 2 2 2 2 3" xfId="38665" xr:uid="{00000000-0005-0000-0000-00005F9A0000}"/>
    <cellStyle name="Normal 4 5 5 2 2 2 2 4" xfId="25255" xr:uid="{00000000-0005-0000-0000-0000609A0000}"/>
    <cellStyle name="Normal 4 5 5 2 2 2 3" xfId="10305" xr:uid="{00000000-0005-0000-0000-0000619A0000}"/>
    <cellStyle name="Normal 4 5 5 2 2 2 3 2" xfId="41651" xr:uid="{00000000-0005-0000-0000-0000629A0000}"/>
    <cellStyle name="Normal 4 5 5 2 2 2 3 3" xfId="28241" xr:uid="{00000000-0005-0000-0000-0000639A0000}"/>
    <cellStyle name="Normal 4 5 5 2 2 2 4" xfId="20839" xr:uid="{00000000-0005-0000-0000-0000649A0000}"/>
    <cellStyle name="Normal 4 5 5 2 2 2 5" xfId="35681" xr:uid="{00000000-0005-0000-0000-0000659A0000}"/>
    <cellStyle name="Normal 4 5 5 2 2 2 6" xfId="17853" xr:uid="{00000000-0005-0000-0000-0000669A0000}"/>
    <cellStyle name="Normal 4 5 5 2 2 3" xfId="5327" xr:uid="{00000000-0005-0000-0000-0000679A0000}"/>
    <cellStyle name="Normal 4 5 5 2 2 3 2" xfId="11361" xr:uid="{00000000-0005-0000-0000-0000689A0000}"/>
    <cellStyle name="Normal 4 5 5 2 2 3 2 2" xfId="42646" xr:uid="{00000000-0005-0000-0000-0000699A0000}"/>
    <cellStyle name="Normal 4 5 5 2 2 3 2 3" xfId="29236" xr:uid="{00000000-0005-0000-0000-00006A9A0000}"/>
    <cellStyle name="Normal 4 5 5 2 2 3 3" xfId="23264" xr:uid="{00000000-0005-0000-0000-00006B9A0000}"/>
    <cellStyle name="Normal 4 5 5 2 2 3 4" xfId="33690" xr:uid="{00000000-0005-0000-0000-00006C9A0000}"/>
    <cellStyle name="Normal 4 5 5 2 2 3 5" xfId="15862" xr:uid="{00000000-0005-0000-0000-00006D9A0000}"/>
    <cellStyle name="Normal 4 5 5 2 2 4" xfId="4332" xr:uid="{00000000-0005-0000-0000-00006E9A0000}"/>
    <cellStyle name="Normal 4 5 5 2 2 4 2" xfId="37111" xr:uid="{00000000-0005-0000-0000-00006F9A0000}"/>
    <cellStyle name="Normal 4 5 5 2 2 4 3" xfId="22269" xr:uid="{00000000-0005-0000-0000-0000709A0000}"/>
    <cellStyle name="Normal 4 5 5 2 2 5" xfId="8314" xr:uid="{00000000-0005-0000-0000-0000719A0000}"/>
    <cellStyle name="Normal 4 5 5 2 2 5 2" xfId="39660" xr:uid="{00000000-0005-0000-0000-0000729A0000}"/>
    <cellStyle name="Normal 4 5 5 2 2 5 3" xfId="26250" xr:uid="{00000000-0005-0000-0000-0000739A0000}"/>
    <cellStyle name="Normal 4 5 5 2 2 6" xfId="18848" xr:uid="{00000000-0005-0000-0000-0000749A0000}"/>
    <cellStyle name="Normal 4 5 5 2 2 7" xfId="32695" xr:uid="{00000000-0005-0000-0000-0000759A0000}"/>
    <cellStyle name="Normal 4 5 5 2 2 8" xfId="14867" xr:uid="{00000000-0005-0000-0000-0000769A0000}"/>
    <cellStyle name="Normal 4 5 5 2 3" xfId="1471" xr:uid="{00000000-0005-0000-0000-0000779A0000}"/>
    <cellStyle name="Normal 4 5 5 2 3 2" xfId="2468" xr:uid="{00000000-0005-0000-0000-0000789A0000}"/>
    <cellStyle name="Normal 4 5 5 2 3 2 2" xfId="6885" xr:uid="{00000000-0005-0000-0000-0000799A0000}"/>
    <cellStyle name="Normal 4 5 5 2 3 2 2 2" xfId="12918" xr:uid="{00000000-0005-0000-0000-00007A9A0000}"/>
    <cellStyle name="Normal 4 5 5 2 3 2 2 2 2" xfId="44203" xr:uid="{00000000-0005-0000-0000-00007B9A0000}"/>
    <cellStyle name="Normal 4 5 5 2 3 2 2 2 3" xfId="30793" xr:uid="{00000000-0005-0000-0000-00007C9A0000}"/>
    <cellStyle name="Normal 4 5 5 2 3 2 2 3" xfId="38231" xr:uid="{00000000-0005-0000-0000-00007D9A0000}"/>
    <cellStyle name="Normal 4 5 5 2 3 2 2 4" xfId="24821" xr:uid="{00000000-0005-0000-0000-00007E9A0000}"/>
    <cellStyle name="Normal 4 5 5 2 3 2 3" xfId="9871" xr:uid="{00000000-0005-0000-0000-00007F9A0000}"/>
    <cellStyle name="Normal 4 5 5 2 3 2 3 2" xfId="41217" xr:uid="{00000000-0005-0000-0000-0000809A0000}"/>
    <cellStyle name="Normal 4 5 5 2 3 2 3 3" xfId="27807" xr:uid="{00000000-0005-0000-0000-0000819A0000}"/>
    <cellStyle name="Normal 4 5 5 2 3 2 4" xfId="20405" xr:uid="{00000000-0005-0000-0000-0000829A0000}"/>
    <cellStyle name="Normal 4 5 5 2 3 2 5" xfId="35247" xr:uid="{00000000-0005-0000-0000-0000839A0000}"/>
    <cellStyle name="Normal 4 5 5 2 3 2 6" xfId="17419" xr:uid="{00000000-0005-0000-0000-0000849A0000}"/>
    <cellStyle name="Normal 4 5 5 2 3 3" xfId="5889" xr:uid="{00000000-0005-0000-0000-0000859A0000}"/>
    <cellStyle name="Normal 4 5 5 2 3 3 2" xfId="11922" xr:uid="{00000000-0005-0000-0000-0000869A0000}"/>
    <cellStyle name="Normal 4 5 5 2 3 3 2 2" xfId="43207" xr:uid="{00000000-0005-0000-0000-0000879A0000}"/>
    <cellStyle name="Normal 4 5 5 2 3 3 2 3" xfId="29797" xr:uid="{00000000-0005-0000-0000-0000889A0000}"/>
    <cellStyle name="Normal 4 5 5 2 3 3 3" xfId="23825" xr:uid="{00000000-0005-0000-0000-0000899A0000}"/>
    <cellStyle name="Normal 4 5 5 2 3 3 4" xfId="34251" xr:uid="{00000000-0005-0000-0000-00008A9A0000}"/>
    <cellStyle name="Normal 4 5 5 2 3 3 5" xfId="16423" xr:uid="{00000000-0005-0000-0000-00008B9A0000}"/>
    <cellStyle name="Normal 4 5 5 2 3 4" xfId="3898" xr:uid="{00000000-0005-0000-0000-00008C9A0000}"/>
    <cellStyle name="Normal 4 5 5 2 3 4 2" xfId="36677" xr:uid="{00000000-0005-0000-0000-00008D9A0000}"/>
    <cellStyle name="Normal 4 5 5 2 3 4 3" xfId="21835" xr:uid="{00000000-0005-0000-0000-00008E9A0000}"/>
    <cellStyle name="Normal 4 5 5 2 3 5" xfId="8875" xr:uid="{00000000-0005-0000-0000-00008F9A0000}"/>
    <cellStyle name="Normal 4 5 5 2 3 5 2" xfId="40221" xr:uid="{00000000-0005-0000-0000-0000909A0000}"/>
    <cellStyle name="Normal 4 5 5 2 3 5 3" xfId="26811" xr:uid="{00000000-0005-0000-0000-0000919A0000}"/>
    <cellStyle name="Normal 4 5 5 2 3 6" xfId="19409" xr:uid="{00000000-0005-0000-0000-0000929A0000}"/>
    <cellStyle name="Normal 4 5 5 2 3 7" xfId="32261" xr:uid="{00000000-0005-0000-0000-0000939A0000}"/>
    <cellStyle name="Normal 4 5 5 2 3 8" xfId="14433" xr:uid="{00000000-0005-0000-0000-0000949A0000}"/>
    <cellStyle name="Normal 4 5 5 2 4" xfId="1906" xr:uid="{00000000-0005-0000-0000-0000959A0000}"/>
    <cellStyle name="Normal 4 5 5 2 4 2" xfId="6324" xr:uid="{00000000-0005-0000-0000-0000969A0000}"/>
    <cellStyle name="Normal 4 5 5 2 4 2 2" xfId="12357" xr:uid="{00000000-0005-0000-0000-0000979A0000}"/>
    <cellStyle name="Normal 4 5 5 2 4 2 2 2" xfId="43642" xr:uid="{00000000-0005-0000-0000-0000989A0000}"/>
    <cellStyle name="Normal 4 5 5 2 4 2 2 3" xfId="30232" xr:uid="{00000000-0005-0000-0000-0000999A0000}"/>
    <cellStyle name="Normal 4 5 5 2 4 2 3" xfId="37670" xr:uid="{00000000-0005-0000-0000-00009A9A0000}"/>
    <cellStyle name="Normal 4 5 5 2 4 2 4" xfId="24260" xr:uid="{00000000-0005-0000-0000-00009B9A0000}"/>
    <cellStyle name="Normal 4 5 5 2 4 3" xfId="9310" xr:uid="{00000000-0005-0000-0000-00009C9A0000}"/>
    <cellStyle name="Normal 4 5 5 2 4 3 2" xfId="40656" xr:uid="{00000000-0005-0000-0000-00009D9A0000}"/>
    <cellStyle name="Normal 4 5 5 2 4 3 3" xfId="27246" xr:uid="{00000000-0005-0000-0000-00009E9A0000}"/>
    <cellStyle name="Normal 4 5 5 2 4 4" xfId="19844" xr:uid="{00000000-0005-0000-0000-00009F9A0000}"/>
    <cellStyle name="Normal 4 5 5 2 4 5" xfId="34686" xr:uid="{00000000-0005-0000-0000-0000A09A0000}"/>
    <cellStyle name="Normal 4 5 5 2 4 6" xfId="16858" xr:uid="{00000000-0005-0000-0000-0000A19A0000}"/>
    <cellStyle name="Normal 4 5 5 2 5" xfId="4893" xr:uid="{00000000-0005-0000-0000-0000A29A0000}"/>
    <cellStyle name="Normal 4 5 5 2 5 2" xfId="10928" xr:uid="{00000000-0005-0000-0000-0000A39A0000}"/>
    <cellStyle name="Normal 4 5 5 2 5 2 2" xfId="42213" xr:uid="{00000000-0005-0000-0000-0000A49A0000}"/>
    <cellStyle name="Normal 4 5 5 2 5 2 3" xfId="28803" xr:uid="{00000000-0005-0000-0000-0000A59A0000}"/>
    <cellStyle name="Normal 4 5 5 2 5 3" xfId="22830" xr:uid="{00000000-0005-0000-0000-0000A69A0000}"/>
    <cellStyle name="Normal 4 5 5 2 5 4" xfId="33256" xr:uid="{00000000-0005-0000-0000-0000A79A0000}"/>
    <cellStyle name="Normal 4 5 5 2 5 5" xfId="15428" xr:uid="{00000000-0005-0000-0000-0000A89A0000}"/>
    <cellStyle name="Normal 4 5 5 2 6" xfId="3337" xr:uid="{00000000-0005-0000-0000-0000A99A0000}"/>
    <cellStyle name="Normal 4 5 5 2 6 2" xfId="36116" xr:uid="{00000000-0005-0000-0000-0000AA9A0000}"/>
    <cellStyle name="Normal 4 5 5 2 6 3" xfId="21274" xr:uid="{00000000-0005-0000-0000-0000AB9A0000}"/>
    <cellStyle name="Normal 4 5 5 2 7" xfId="7880" xr:uid="{00000000-0005-0000-0000-0000AC9A0000}"/>
    <cellStyle name="Normal 4 5 5 2 7 2" xfId="39226" xr:uid="{00000000-0005-0000-0000-0000AD9A0000}"/>
    <cellStyle name="Normal 4 5 5 2 7 3" xfId="25816" xr:uid="{00000000-0005-0000-0000-0000AE9A0000}"/>
    <cellStyle name="Normal 4 5 5 2 8" xfId="18414" xr:uid="{00000000-0005-0000-0000-0000AF9A0000}"/>
    <cellStyle name="Normal 4 5 5 2 9" xfId="31700" xr:uid="{00000000-0005-0000-0000-0000B09A0000}"/>
    <cellStyle name="Normal 4 5 5 3" xfId="534" xr:uid="{00000000-0005-0000-0000-0000B19A0000}"/>
    <cellStyle name="Normal 4 5 5 3 10" xfId="13974" xr:uid="{00000000-0005-0000-0000-0000B29A0000}"/>
    <cellStyle name="Normal 4 5 5 3 2" xfId="968" xr:uid="{00000000-0005-0000-0000-0000B39A0000}"/>
    <cellStyle name="Normal 4 5 5 3 2 2" xfId="3004" xr:uid="{00000000-0005-0000-0000-0000B49A0000}"/>
    <cellStyle name="Normal 4 5 5 3 2 2 2" xfId="7421" xr:uid="{00000000-0005-0000-0000-0000B59A0000}"/>
    <cellStyle name="Normal 4 5 5 3 2 2 2 2" xfId="13454" xr:uid="{00000000-0005-0000-0000-0000B69A0000}"/>
    <cellStyle name="Normal 4 5 5 3 2 2 2 2 2" xfId="44739" xr:uid="{00000000-0005-0000-0000-0000B79A0000}"/>
    <cellStyle name="Normal 4 5 5 3 2 2 2 2 3" xfId="31329" xr:uid="{00000000-0005-0000-0000-0000B89A0000}"/>
    <cellStyle name="Normal 4 5 5 3 2 2 2 3" xfId="38767" xr:uid="{00000000-0005-0000-0000-0000B99A0000}"/>
    <cellStyle name="Normal 4 5 5 3 2 2 2 4" xfId="25357" xr:uid="{00000000-0005-0000-0000-0000BA9A0000}"/>
    <cellStyle name="Normal 4 5 5 3 2 2 3" xfId="10407" xr:uid="{00000000-0005-0000-0000-0000BB9A0000}"/>
    <cellStyle name="Normal 4 5 5 3 2 2 3 2" xfId="41753" xr:uid="{00000000-0005-0000-0000-0000BC9A0000}"/>
    <cellStyle name="Normal 4 5 5 3 2 2 3 3" xfId="28343" xr:uid="{00000000-0005-0000-0000-0000BD9A0000}"/>
    <cellStyle name="Normal 4 5 5 3 2 2 4" xfId="20941" xr:uid="{00000000-0005-0000-0000-0000BE9A0000}"/>
    <cellStyle name="Normal 4 5 5 3 2 2 5" xfId="35783" xr:uid="{00000000-0005-0000-0000-0000BF9A0000}"/>
    <cellStyle name="Normal 4 5 5 3 2 2 6" xfId="17955" xr:uid="{00000000-0005-0000-0000-0000C09A0000}"/>
    <cellStyle name="Normal 4 5 5 3 2 3" xfId="5429" xr:uid="{00000000-0005-0000-0000-0000C19A0000}"/>
    <cellStyle name="Normal 4 5 5 3 2 3 2" xfId="11463" xr:uid="{00000000-0005-0000-0000-0000C29A0000}"/>
    <cellStyle name="Normal 4 5 5 3 2 3 2 2" xfId="42748" xr:uid="{00000000-0005-0000-0000-0000C39A0000}"/>
    <cellStyle name="Normal 4 5 5 3 2 3 2 3" xfId="29338" xr:uid="{00000000-0005-0000-0000-0000C49A0000}"/>
    <cellStyle name="Normal 4 5 5 3 2 3 3" xfId="23366" xr:uid="{00000000-0005-0000-0000-0000C59A0000}"/>
    <cellStyle name="Normal 4 5 5 3 2 3 4" xfId="33792" xr:uid="{00000000-0005-0000-0000-0000C69A0000}"/>
    <cellStyle name="Normal 4 5 5 3 2 3 5" xfId="15964" xr:uid="{00000000-0005-0000-0000-0000C79A0000}"/>
    <cellStyle name="Normal 4 5 5 3 2 4" xfId="4434" xr:uid="{00000000-0005-0000-0000-0000C89A0000}"/>
    <cellStyle name="Normal 4 5 5 3 2 4 2" xfId="37213" xr:uid="{00000000-0005-0000-0000-0000C99A0000}"/>
    <cellStyle name="Normal 4 5 5 3 2 4 3" xfId="22371" xr:uid="{00000000-0005-0000-0000-0000CA9A0000}"/>
    <cellStyle name="Normal 4 5 5 3 2 5" xfId="8416" xr:uid="{00000000-0005-0000-0000-0000CB9A0000}"/>
    <cellStyle name="Normal 4 5 5 3 2 5 2" xfId="39762" xr:uid="{00000000-0005-0000-0000-0000CC9A0000}"/>
    <cellStyle name="Normal 4 5 5 3 2 5 3" xfId="26352" xr:uid="{00000000-0005-0000-0000-0000CD9A0000}"/>
    <cellStyle name="Normal 4 5 5 3 2 6" xfId="18950" xr:uid="{00000000-0005-0000-0000-0000CE9A0000}"/>
    <cellStyle name="Normal 4 5 5 3 2 7" xfId="32797" xr:uid="{00000000-0005-0000-0000-0000CF9A0000}"/>
    <cellStyle name="Normal 4 5 5 3 2 8" xfId="14969" xr:uid="{00000000-0005-0000-0000-0000D09A0000}"/>
    <cellStyle name="Normal 4 5 5 3 3" xfId="1573" xr:uid="{00000000-0005-0000-0000-0000D19A0000}"/>
    <cellStyle name="Normal 4 5 5 3 3 2" xfId="2570" xr:uid="{00000000-0005-0000-0000-0000D29A0000}"/>
    <cellStyle name="Normal 4 5 5 3 3 2 2" xfId="6987" xr:uid="{00000000-0005-0000-0000-0000D39A0000}"/>
    <cellStyle name="Normal 4 5 5 3 3 2 2 2" xfId="13020" xr:uid="{00000000-0005-0000-0000-0000D49A0000}"/>
    <cellStyle name="Normal 4 5 5 3 3 2 2 2 2" xfId="44305" xr:uid="{00000000-0005-0000-0000-0000D59A0000}"/>
    <cellStyle name="Normal 4 5 5 3 3 2 2 2 3" xfId="30895" xr:uid="{00000000-0005-0000-0000-0000D69A0000}"/>
    <cellStyle name="Normal 4 5 5 3 3 2 2 3" xfId="38333" xr:uid="{00000000-0005-0000-0000-0000D79A0000}"/>
    <cellStyle name="Normal 4 5 5 3 3 2 2 4" xfId="24923" xr:uid="{00000000-0005-0000-0000-0000D89A0000}"/>
    <cellStyle name="Normal 4 5 5 3 3 2 3" xfId="9973" xr:uid="{00000000-0005-0000-0000-0000D99A0000}"/>
    <cellStyle name="Normal 4 5 5 3 3 2 3 2" xfId="41319" xr:uid="{00000000-0005-0000-0000-0000DA9A0000}"/>
    <cellStyle name="Normal 4 5 5 3 3 2 3 3" xfId="27909" xr:uid="{00000000-0005-0000-0000-0000DB9A0000}"/>
    <cellStyle name="Normal 4 5 5 3 3 2 4" xfId="20507" xr:uid="{00000000-0005-0000-0000-0000DC9A0000}"/>
    <cellStyle name="Normal 4 5 5 3 3 2 5" xfId="35349" xr:uid="{00000000-0005-0000-0000-0000DD9A0000}"/>
    <cellStyle name="Normal 4 5 5 3 3 2 6" xfId="17521" xr:uid="{00000000-0005-0000-0000-0000DE9A0000}"/>
    <cellStyle name="Normal 4 5 5 3 3 3" xfId="5991" xr:uid="{00000000-0005-0000-0000-0000DF9A0000}"/>
    <cellStyle name="Normal 4 5 5 3 3 3 2" xfId="12024" xr:uid="{00000000-0005-0000-0000-0000E09A0000}"/>
    <cellStyle name="Normal 4 5 5 3 3 3 2 2" xfId="43309" xr:uid="{00000000-0005-0000-0000-0000E19A0000}"/>
    <cellStyle name="Normal 4 5 5 3 3 3 2 3" xfId="29899" xr:uid="{00000000-0005-0000-0000-0000E29A0000}"/>
    <cellStyle name="Normal 4 5 5 3 3 3 3" xfId="23927" xr:uid="{00000000-0005-0000-0000-0000E39A0000}"/>
    <cellStyle name="Normal 4 5 5 3 3 3 4" xfId="34353" xr:uid="{00000000-0005-0000-0000-0000E49A0000}"/>
    <cellStyle name="Normal 4 5 5 3 3 3 5" xfId="16525" xr:uid="{00000000-0005-0000-0000-0000E59A0000}"/>
    <cellStyle name="Normal 4 5 5 3 3 4" xfId="4000" xr:uid="{00000000-0005-0000-0000-0000E69A0000}"/>
    <cellStyle name="Normal 4 5 5 3 3 4 2" xfId="36779" xr:uid="{00000000-0005-0000-0000-0000E79A0000}"/>
    <cellStyle name="Normal 4 5 5 3 3 4 3" xfId="21937" xr:uid="{00000000-0005-0000-0000-0000E89A0000}"/>
    <cellStyle name="Normal 4 5 5 3 3 5" xfId="8977" xr:uid="{00000000-0005-0000-0000-0000E99A0000}"/>
    <cellStyle name="Normal 4 5 5 3 3 5 2" xfId="40323" xr:uid="{00000000-0005-0000-0000-0000EA9A0000}"/>
    <cellStyle name="Normal 4 5 5 3 3 5 3" xfId="26913" xr:uid="{00000000-0005-0000-0000-0000EB9A0000}"/>
    <cellStyle name="Normal 4 5 5 3 3 6" xfId="19511" xr:uid="{00000000-0005-0000-0000-0000EC9A0000}"/>
    <cellStyle name="Normal 4 5 5 3 3 7" xfId="32363" xr:uid="{00000000-0005-0000-0000-0000ED9A0000}"/>
    <cellStyle name="Normal 4 5 5 3 3 8" xfId="14535" xr:uid="{00000000-0005-0000-0000-0000EE9A0000}"/>
    <cellStyle name="Normal 4 5 5 3 4" xfId="2008" xr:uid="{00000000-0005-0000-0000-0000EF9A0000}"/>
    <cellStyle name="Normal 4 5 5 3 4 2" xfId="6426" xr:uid="{00000000-0005-0000-0000-0000F09A0000}"/>
    <cellStyle name="Normal 4 5 5 3 4 2 2" xfId="12459" xr:uid="{00000000-0005-0000-0000-0000F19A0000}"/>
    <cellStyle name="Normal 4 5 5 3 4 2 2 2" xfId="43744" xr:uid="{00000000-0005-0000-0000-0000F29A0000}"/>
    <cellStyle name="Normal 4 5 5 3 4 2 2 3" xfId="30334" xr:uid="{00000000-0005-0000-0000-0000F39A0000}"/>
    <cellStyle name="Normal 4 5 5 3 4 2 3" xfId="37772" xr:uid="{00000000-0005-0000-0000-0000F49A0000}"/>
    <cellStyle name="Normal 4 5 5 3 4 2 4" xfId="24362" xr:uid="{00000000-0005-0000-0000-0000F59A0000}"/>
    <cellStyle name="Normal 4 5 5 3 4 3" xfId="9412" xr:uid="{00000000-0005-0000-0000-0000F69A0000}"/>
    <cellStyle name="Normal 4 5 5 3 4 3 2" xfId="40758" xr:uid="{00000000-0005-0000-0000-0000F79A0000}"/>
    <cellStyle name="Normal 4 5 5 3 4 3 3" xfId="27348" xr:uid="{00000000-0005-0000-0000-0000F89A0000}"/>
    <cellStyle name="Normal 4 5 5 3 4 4" xfId="19946" xr:uid="{00000000-0005-0000-0000-0000F99A0000}"/>
    <cellStyle name="Normal 4 5 5 3 4 5" xfId="34788" xr:uid="{00000000-0005-0000-0000-0000FA9A0000}"/>
    <cellStyle name="Normal 4 5 5 3 4 6" xfId="16960" xr:uid="{00000000-0005-0000-0000-0000FB9A0000}"/>
    <cellStyle name="Normal 4 5 5 3 5" xfId="4995" xr:uid="{00000000-0005-0000-0000-0000FC9A0000}"/>
    <cellStyle name="Normal 4 5 5 3 5 2" xfId="11030" xr:uid="{00000000-0005-0000-0000-0000FD9A0000}"/>
    <cellStyle name="Normal 4 5 5 3 5 2 2" xfId="42315" xr:uid="{00000000-0005-0000-0000-0000FE9A0000}"/>
    <cellStyle name="Normal 4 5 5 3 5 2 3" xfId="28905" xr:uid="{00000000-0005-0000-0000-0000FF9A0000}"/>
    <cellStyle name="Normal 4 5 5 3 5 3" xfId="22932" xr:uid="{00000000-0005-0000-0000-0000009B0000}"/>
    <cellStyle name="Normal 4 5 5 3 5 4" xfId="33358" xr:uid="{00000000-0005-0000-0000-0000019B0000}"/>
    <cellStyle name="Normal 4 5 5 3 5 5" xfId="15530" xr:uid="{00000000-0005-0000-0000-0000029B0000}"/>
    <cellStyle name="Normal 4 5 5 3 6" xfId="3439" xr:uid="{00000000-0005-0000-0000-0000039B0000}"/>
    <cellStyle name="Normal 4 5 5 3 6 2" xfId="36218" xr:uid="{00000000-0005-0000-0000-0000049B0000}"/>
    <cellStyle name="Normal 4 5 5 3 6 3" xfId="21376" xr:uid="{00000000-0005-0000-0000-0000059B0000}"/>
    <cellStyle name="Normal 4 5 5 3 7" xfId="7982" xr:uid="{00000000-0005-0000-0000-0000069B0000}"/>
    <cellStyle name="Normal 4 5 5 3 7 2" xfId="39328" xr:uid="{00000000-0005-0000-0000-0000079B0000}"/>
    <cellStyle name="Normal 4 5 5 3 7 3" xfId="25918" xr:uid="{00000000-0005-0000-0000-0000089B0000}"/>
    <cellStyle name="Normal 4 5 5 3 8" xfId="18516" xr:uid="{00000000-0005-0000-0000-0000099B0000}"/>
    <cellStyle name="Normal 4 5 5 3 9" xfId="31802" xr:uid="{00000000-0005-0000-0000-00000A9B0000}"/>
    <cellStyle name="Normal 4 5 5 4" xfId="660" xr:uid="{00000000-0005-0000-0000-00000B9B0000}"/>
    <cellStyle name="Normal 4 5 5 4 10" xfId="14100" xr:uid="{00000000-0005-0000-0000-00000C9B0000}"/>
    <cellStyle name="Normal 4 5 5 4 2" xfId="1094" xr:uid="{00000000-0005-0000-0000-00000D9B0000}"/>
    <cellStyle name="Normal 4 5 5 4 2 2" xfId="3130" xr:uid="{00000000-0005-0000-0000-00000E9B0000}"/>
    <cellStyle name="Normal 4 5 5 4 2 2 2" xfId="7547" xr:uid="{00000000-0005-0000-0000-00000F9B0000}"/>
    <cellStyle name="Normal 4 5 5 4 2 2 2 2" xfId="13580" xr:uid="{00000000-0005-0000-0000-0000109B0000}"/>
    <cellStyle name="Normal 4 5 5 4 2 2 2 2 2" xfId="44865" xr:uid="{00000000-0005-0000-0000-0000119B0000}"/>
    <cellStyle name="Normal 4 5 5 4 2 2 2 2 3" xfId="31455" xr:uid="{00000000-0005-0000-0000-0000129B0000}"/>
    <cellStyle name="Normal 4 5 5 4 2 2 2 3" xfId="38893" xr:uid="{00000000-0005-0000-0000-0000139B0000}"/>
    <cellStyle name="Normal 4 5 5 4 2 2 2 4" xfId="25483" xr:uid="{00000000-0005-0000-0000-0000149B0000}"/>
    <cellStyle name="Normal 4 5 5 4 2 2 3" xfId="10533" xr:uid="{00000000-0005-0000-0000-0000159B0000}"/>
    <cellStyle name="Normal 4 5 5 4 2 2 3 2" xfId="41879" xr:uid="{00000000-0005-0000-0000-0000169B0000}"/>
    <cellStyle name="Normal 4 5 5 4 2 2 3 3" xfId="28469" xr:uid="{00000000-0005-0000-0000-0000179B0000}"/>
    <cellStyle name="Normal 4 5 5 4 2 2 4" xfId="21067" xr:uid="{00000000-0005-0000-0000-0000189B0000}"/>
    <cellStyle name="Normal 4 5 5 4 2 2 5" xfId="35909" xr:uid="{00000000-0005-0000-0000-0000199B0000}"/>
    <cellStyle name="Normal 4 5 5 4 2 2 6" xfId="18081" xr:uid="{00000000-0005-0000-0000-00001A9B0000}"/>
    <cellStyle name="Normal 4 5 5 4 2 3" xfId="5555" xr:uid="{00000000-0005-0000-0000-00001B9B0000}"/>
    <cellStyle name="Normal 4 5 5 4 2 3 2" xfId="11589" xr:uid="{00000000-0005-0000-0000-00001C9B0000}"/>
    <cellStyle name="Normal 4 5 5 4 2 3 2 2" xfId="42874" xr:uid="{00000000-0005-0000-0000-00001D9B0000}"/>
    <cellStyle name="Normal 4 5 5 4 2 3 2 3" xfId="29464" xr:uid="{00000000-0005-0000-0000-00001E9B0000}"/>
    <cellStyle name="Normal 4 5 5 4 2 3 3" xfId="23492" xr:uid="{00000000-0005-0000-0000-00001F9B0000}"/>
    <cellStyle name="Normal 4 5 5 4 2 3 4" xfId="33918" xr:uid="{00000000-0005-0000-0000-0000209B0000}"/>
    <cellStyle name="Normal 4 5 5 4 2 3 5" xfId="16090" xr:uid="{00000000-0005-0000-0000-0000219B0000}"/>
    <cellStyle name="Normal 4 5 5 4 2 4" xfId="4560" xr:uid="{00000000-0005-0000-0000-0000229B0000}"/>
    <cellStyle name="Normal 4 5 5 4 2 4 2" xfId="37339" xr:uid="{00000000-0005-0000-0000-0000239B0000}"/>
    <cellStyle name="Normal 4 5 5 4 2 4 3" xfId="22497" xr:uid="{00000000-0005-0000-0000-0000249B0000}"/>
    <cellStyle name="Normal 4 5 5 4 2 5" xfId="8542" xr:uid="{00000000-0005-0000-0000-0000259B0000}"/>
    <cellStyle name="Normal 4 5 5 4 2 5 2" xfId="39888" xr:uid="{00000000-0005-0000-0000-0000269B0000}"/>
    <cellStyle name="Normal 4 5 5 4 2 5 3" xfId="26478" xr:uid="{00000000-0005-0000-0000-0000279B0000}"/>
    <cellStyle name="Normal 4 5 5 4 2 6" xfId="19076" xr:uid="{00000000-0005-0000-0000-0000289B0000}"/>
    <cellStyle name="Normal 4 5 5 4 2 7" xfId="32923" xr:uid="{00000000-0005-0000-0000-0000299B0000}"/>
    <cellStyle name="Normal 4 5 5 4 2 8" xfId="15095" xr:uid="{00000000-0005-0000-0000-00002A9B0000}"/>
    <cellStyle name="Normal 4 5 5 4 3" xfId="1699" xr:uid="{00000000-0005-0000-0000-00002B9B0000}"/>
    <cellStyle name="Normal 4 5 5 4 3 2" xfId="2696" xr:uid="{00000000-0005-0000-0000-00002C9B0000}"/>
    <cellStyle name="Normal 4 5 5 4 3 2 2" xfId="7113" xr:uid="{00000000-0005-0000-0000-00002D9B0000}"/>
    <cellStyle name="Normal 4 5 5 4 3 2 2 2" xfId="13146" xr:uid="{00000000-0005-0000-0000-00002E9B0000}"/>
    <cellStyle name="Normal 4 5 5 4 3 2 2 2 2" xfId="44431" xr:uid="{00000000-0005-0000-0000-00002F9B0000}"/>
    <cellStyle name="Normal 4 5 5 4 3 2 2 2 3" xfId="31021" xr:uid="{00000000-0005-0000-0000-0000309B0000}"/>
    <cellStyle name="Normal 4 5 5 4 3 2 2 3" xfId="38459" xr:uid="{00000000-0005-0000-0000-0000319B0000}"/>
    <cellStyle name="Normal 4 5 5 4 3 2 2 4" xfId="25049" xr:uid="{00000000-0005-0000-0000-0000329B0000}"/>
    <cellStyle name="Normal 4 5 5 4 3 2 3" xfId="10099" xr:uid="{00000000-0005-0000-0000-0000339B0000}"/>
    <cellStyle name="Normal 4 5 5 4 3 2 3 2" xfId="41445" xr:uid="{00000000-0005-0000-0000-0000349B0000}"/>
    <cellStyle name="Normal 4 5 5 4 3 2 3 3" xfId="28035" xr:uid="{00000000-0005-0000-0000-0000359B0000}"/>
    <cellStyle name="Normal 4 5 5 4 3 2 4" xfId="20633" xr:uid="{00000000-0005-0000-0000-0000369B0000}"/>
    <cellStyle name="Normal 4 5 5 4 3 2 5" xfId="35475" xr:uid="{00000000-0005-0000-0000-0000379B0000}"/>
    <cellStyle name="Normal 4 5 5 4 3 2 6" xfId="17647" xr:uid="{00000000-0005-0000-0000-0000389B0000}"/>
    <cellStyle name="Normal 4 5 5 4 3 3" xfId="6117" xr:uid="{00000000-0005-0000-0000-0000399B0000}"/>
    <cellStyle name="Normal 4 5 5 4 3 3 2" xfId="12150" xr:uid="{00000000-0005-0000-0000-00003A9B0000}"/>
    <cellStyle name="Normal 4 5 5 4 3 3 2 2" xfId="43435" xr:uid="{00000000-0005-0000-0000-00003B9B0000}"/>
    <cellStyle name="Normal 4 5 5 4 3 3 2 3" xfId="30025" xr:uid="{00000000-0005-0000-0000-00003C9B0000}"/>
    <cellStyle name="Normal 4 5 5 4 3 3 3" xfId="24053" xr:uid="{00000000-0005-0000-0000-00003D9B0000}"/>
    <cellStyle name="Normal 4 5 5 4 3 3 4" xfId="34479" xr:uid="{00000000-0005-0000-0000-00003E9B0000}"/>
    <cellStyle name="Normal 4 5 5 4 3 3 5" xfId="16651" xr:uid="{00000000-0005-0000-0000-00003F9B0000}"/>
    <cellStyle name="Normal 4 5 5 4 3 4" xfId="4126" xr:uid="{00000000-0005-0000-0000-0000409B0000}"/>
    <cellStyle name="Normal 4 5 5 4 3 4 2" xfId="36905" xr:uid="{00000000-0005-0000-0000-0000419B0000}"/>
    <cellStyle name="Normal 4 5 5 4 3 4 3" xfId="22063" xr:uid="{00000000-0005-0000-0000-0000429B0000}"/>
    <cellStyle name="Normal 4 5 5 4 3 5" xfId="9103" xr:uid="{00000000-0005-0000-0000-0000439B0000}"/>
    <cellStyle name="Normal 4 5 5 4 3 5 2" xfId="40449" xr:uid="{00000000-0005-0000-0000-0000449B0000}"/>
    <cellStyle name="Normal 4 5 5 4 3 5 3" xfId="27039" xr:uid="{00000000-0005-0000-0000-0000459B0000}"/>
    <cellStyle name="Normal 4 5 5 4 3 6" xfId="19637" xr:uid="{00000000-0005-0000-0000-0000469B0000}"/>
    <cellStyle name="Normal 4 5 5 4 3 7" xfId="32489" xr:uid="{00000000-0005-0000-0000-0000479B0000}"/>
    <cellStyle name="Normal 4 5 5 4 3 8" xfId="14661" xr:uid="{00000000-0005-0000-0000-0000489B0000}"/>
    <cellStyle name="Normal 4 5 5 4 4" xfId="2134" xr:uid="{00000000-0005-0000-0000-0000499B0000}"/>
    <cellStyle name="Normal 4 5 5 4 4 2" xfId="6552" xr:uid="{00000000-0005-0000-0000-00004A9B0000}"/>
    <cellStyle name="Normal 4 5 5 4 4 2 2" xfId="12585" xr:uid="{00000000-0005-0000-0000-00004B9B0000}"/>
    <cellStyle name="Normal 4 5 5 4 4 2 2 2" xfId="43870" xr:uid="{00000000-0005-0000-0000-00004C9B0000}"/>
    <cellStyle name="Normal 4 5 5 4 4 2 2 3" xfId="30460" xr:uid="{00000000-0005-0000-0000-00004D9B0000}"/>
    <cellStyle name="Normal 4 5 5 4 4 2 3" xfId="37898" xr:uid="{00000000-0005-0000-0000-00004E9B0000}"/>
    <cellStyle name="Normal 4 5 5 4 4 2 4" xfId="24488" xr:uid="{00000000-0005-0000-0000-00004F9B0000}"/>
    <cellStyle name="Normal 4 5 5 4 4 3" xfId="9538" xr:uid="{00000000-0005-0000-0000-0000509B0000}"/>
    <cellStyle name="Normal 4 5 5 4 4 3 2" xfId="40884" xr:uid="{00000000-0005-0000-0000-0000519B0000}"/>
    <cellStyle name="Normal 4 5 5 4 4 3 3" xfId="27474" xr:uid="{00000000-0005-0000-0000-0000529B0000}"/>
    <cellStyle name="Normal 4 5 5 4 4 4" xfId="20072" xr:uid="{00000000-0005-0000-0000-0000539B0000}"/>
    <cellStyle name="Normal 4 5 5 4 4 5" xfId="34914" xr:uid="{00000000-0005-0000-0000-0000549B0000}"/>
    <cellStyle name="Normal 4 5 5 4 4 6" xfId="17086" xr:uid="{00000000-0005-0000-0000-0000559B0000}"/>
    <cellStyle name="Normal 4 5 5 4 5" xfId="5121" xr:uid="{00000000-0005-0000-0000-0000569B0000}"/>
    <cellStyle name="Normal 4 5 5 4 5 2" xfId="11156" xr:uid="{00000000-0005-0000-0000-0000579B0000}"/>
    <cellStyle name="Normal 4 5 5 4 5 2 2" xfId="42441" xr:uid="{00000000-0005-0000-0000-0000589B0000}"/>
    <cellStyle name="Normal 4 5 5 4 5 2 3" xfId="29031" xr:uid="{00000000-0005-0000-0000-0000599B0000}"/>
    <cellStyle name="Normal 4 5 5 4 5 3" xfId="23058" xr:uid="{00000000-0005-0000-0000-00005A9B0000}"/>
    <cellStyle name="Normal 4 5 5 4 5 4" xfId="33484" xr:uid="{00000000-0005-0000-0000-00005B9B0000}"/>
    <cellStyle name="Normal 4 5 5 4 5 5" xfId="15656" xr:uid="{00000000-0005-0000-0000-00005C9B0000}"/>
    <cellStyle name="Normal 4 5 5 4 6" xfId="3565" xr:uid="{00000000-0005-0000-0000-00005D9B0000}"/>
    <cellStyle name="Normal 4 5 5 4 6 2" xfId="36344" xr:uid="{00000000-0005-0000-0000-00005E9B0000}"/>
    <cellStyle name="Normal 4 5 5 4 6 3" xfId="21502" xr:uid="{00000000-0005-0000-0000-00005F9B0000}"/>
    <cellStyle name="Normal 4 5 5 4 7" xfId="8108" xr:uid="{00000000-0005-0000-0000-0000609B0000}"/>
    <cellStyle name="Normal 4 5 5 4 7 2" xfId="39454" xr:uid="{00000000-0005-0000-0000-0000619B0000}"/>
    <cellStyle name="Normal 4 5 5 4 7 3" xfId="26044" xr:uid="{00000000-0005-0000-0000-0000629B0000}"/>
    <cellStyle name="Normal 4 5 5 4 8" xfId="18642" xr:uid="{00000000-0005-0000-0000-0000639B0000}"/>
    <cellStyle name="Normal 4 5 5 4 9" xfId="31928" xr:uid="{00000000-0005-0000-0000-0000649B0000}"/>
    <cellStyle name="Normal 4 5 5 5" xfId="312" xr:uid="{00000000-0005-0000-0000-0000659B0000}"/>
    <cellStyle name="Normal 4 5 5 5 2" xfId="1367" xr:uid="{00000000-0005-0000-0000-0000669B0000}"/>
    <cellStyle name="Normal 4 5 5 5 2 2" xfId="5785" xr:uid="{00000000-0005-0000-0000-0000679B0000}"/>
    <cellStyle name="Normal 4 5 5 5 2 2 2" xfId="11818" xr:uid="{00000000-0005-0000-0000-0000689B0000}"/>
    <cellStyle name="Normal 4 5 5 5 2 2 2 2" xfId="43103" xr:uid="{00000000-0005-0000-0000-0000699B0000}"/>
    <cellStyle name="Normal 4 5 5 5 2 2 2 3" xfId="29693" xr:uid="{00000000-0005-0000-0000-00006A9B0000}"/>
    <cellStyle name="Normal 4 5 5 5 2 2 3" xfId="37442" xr:uid="{00000000-0005-0000-0000-00006B9B0000}"/>
    <cellStyle name="Normal 4 5 5 5 2 2 4" xfId="23721" xr:uid="{00000000-0005-0000-0000-00006C9B0000}"/>
    <cellStyle name="Normal 4 5 5 5 2 3" xfId="8771" xr:uid="{00000000-0005-0000-0000-00006D9B0000}"/>
    <cellStyle name="Normal 4 5 5 5 2 3 2" xfId="40117" xr:uid="{00000000-0005-0000-0000-00006E9B0000}"/>
    <cellStyle name="Normal 4 5 5 5 2 3 3" xfId="26707" xr:uid="{00000000-0005-0000-0000-00006F9B0000}"/>
    <cellStyle name="Normal 4 5 5 5 2 4" xfId="19305" xr:uid="{00000000-0005-0000-0000-0000709B0000}"/>
    <cellStyle name="Normal 4 5 5 5 2 5" xfId="34147" xr:uid="{00000000-0005-0000-0000-0000719B0000}"/>
    <cellStyle name="Normal 4 5 5 5 2 6" xfId="16319" xr:uid="{00000000-0005-0000-0000-0000729B0000}"/>
    <cellStyle name="Normal 4 5 5 5 3" xfId="2364" xr:uid="{00000000-0005-0000-0000-0000739B0000}"/>
    <cellStyle name="Normal 4 5 5 5 3 2" xfId="6781" xr:uid="{00000000-0005-0000-0000-0000749B0000}"/>
    <cellStyle name="Normal 4 5 5 5 3 2 2" xfId="12814" xr:uid="{00000000-0005-0000-0000-0000759B0000}"/>
    <cellStyle name="Normal 4 5 5 5 3 2 2 2" xfId="44099" xr:uid="{00000000-0005-0000-0000-0000769B0000}"/>
    <cellStyle name="Normal 4 5 5 5 3 2 2 3" xfId="30689" xr:uid="{00000000-0005-0000-0000-0000779B0000}"/>
    <cellStyle name="Normal 4 5 5 5 3 2 3" xfId="38127" xr:uid="{00000000-0005-0000-0000-0000789B0000}"/>
    <cellStyle name="Normal 4 5 5 5 3 2 4" xfId="24717" xr:uid="{00000000-0005-0000-0000-0000799B0000}"/>
    <cellStyle name="Normal 4 5 5 5 3 3" xfId="9767" xr:uid="{00000000-0005-0000-0000-00007A9B0000}"/>
    <cellStyle name="Normal 4 5 5 5 3 3 2" xfId="41113" xr:uid="{00000000-0005-0000-0000-00007B9B0000}"/>
    <cellStyle name="Normal 4 5 5 5 3 3 3" xfId="27703" xr:uid="{00000000-0005-0000-0000-00007C9B0000}"/>
    <cellStyle name="Normal 4 5 5 5 3 4" xfId="20301" xr:uid="{00000000-0005-0000-0000-00007D9B0000}"/>
    <cellStyle name="Normal 4 5 5 5 3 5" xfId="35143" xr:uid="{00000000-0005-0000-0000-00007E9B0000}"/>
    <cellStyle name="Normal 4 5 5 5 3 6" xfId="17315" xr:uid="{00000000-0005-0000-0000-00007F9B0000}"/>
    <cellStyle name="Normal 4 5 5 5 4" xfId="4789" xr:uid="{00000000-0005-0000-0000-0000809B0000}"/>
    <cellStyle name="Normal 4 5 5 5 4 2" xfId="10823" xr:uid="{00000000-0005-0000-0000-0000819B0000}"/>
    <cellStyle name="Normal 4 5 5 5 4 2 2" xfId="42110" xr:uid="{00000000-0005-0000-0000-0000829B0000}"/>
    <cellStyle name="Normal 4 5 5 5 4 2 3" xfId="28700" xr:uid="{00000000-0005-0000-0000-0000839B0000}"/>
    <cellStyle name="Normal 4 5 5 5 4 3" xfId="22726" xr:uid="{00000000-0005-0000-0000-0000849B0000}"/>
    <cellStyle name="Normal 4 5 5 5 4 4" xfId="33152" xr:uid="{00000000-0005-0000-0000-0000859B0000}"/>
    <cellStyle name="Normal 4 5 5 5 4 5" xfId="15324" xr:uid="{00000000-0005-0000-0000-0000869B0000}"/>
    <cellStyle name="Normal 4 5 5 5 5" xfId="3794" xr:uid="{00000000-0005-0000-0000-0000879B0000}"/>
    <cellStyle name="Normal 4 5 5 5 5 2" xfId="36573" xr:uid="{00000000-0005-0000-0000-0000889B0000}"/>
    <cellStyle name="Normal 4 5 5 5 5 3" xfId="21731" xr:uid="{00000000-0005-0000-0000-0000899B0000}"/>
    <cellStyle name="Normal 4 5 5 5 6" xfId="7776" xr:uid="{00000000-0005-0000-0000-00008A9B0000}"/>
    <cellStyle name="Normal 4 5 5 5 6 2" xfId="39122" xr:uid="{00000000-0005-0000-0000-00008B9B0000}"/>
    <cellStyle name="Normal 4 5 5 5 6 3" xfId="25712" xr:uid="{00000000-0005-0000-0000-00008C9B0000}"/>
    <cellStyle name="Normal 4 5 5 5 7" xfId="18310" xr:uid="{00000000-0005-0000-0000-00008D9B0000}"/>
    <cellStyle name="Normal 4 5 5 5 8" xfId="32157" xr:uid="{00000000-0005-0000-0000-00008E9B0000}"/>
    <cellStyle name="Normal 4 5 5 5 9" xfId="14329" xr:uid="{00000000-0005-0000-0000-00008F9B0000}"/>
    <cellStyle name="Normal 4 5 5 6" xfId="762" xr:uid="{00000000-0005-0000-0000-0000909B0000}"/>
    <cellStyle name="Normal 4 5 5 6 2" xfId="2798" xr:uid="{00000000-0005-0000-0000-0000919B0000}"/>
    <cellStyle name="Normal 4 5 5 6 2 2" xfId="7215" xr:uid="{00000000-0005-0000-0000-0000929B0000}"/>
    <cellStyle name="Normal 4 5 5 6 2 2 2" xfId="13248" xr:uid="{00000000-0005-0000-0000-0000939B0000}"/>
    <cellStyle name="Normal 4 5 5 6 2 2 2 2" xfId="44533" xr:uid="{00000000-0005-0000-0000-0000949B0000}"/>
    <cellStyle name="Normal 4 5 5 6 2 2 2 3" xfId="31123" xr:uid="{00000000-0005-0000-0000-0000959B0000}"/>
    <cellStyle name="Normal 4 5 5 6 2 2 3" xfId="38561" xr:uid="{00000000-0005-0000-0000-0000969B0000}"/>
    <cellStyle name="Normal 4 5 5 6 2 2 4" xfId="25151" xr:uid="{00000000-0005-0000-0000-0000979B0000}"/>
    <cellStyle name="Normal 4 5 5 6 2 3" xfId="10201" xr:uid="{00000000-0005-0000-0000-0000989B0000}"/>
    <cellStyle name="Normal 4 5 5 6 2 3 2" xfId="41547" xr:uid="{00000000-0005-0000-0000-0000999B0000}"/>
    <cellStyle name="Normal 4 5 5 6 2 3 3" xfId="28137" xr:uid="{00000000-0005-0000-0000-00009A9B0000}"/>
    <cellStyle name="Normal 4 5 5 6 2 4" xfId="20735" xr:uid="{00000000-0005-0000-0000-00009B9B0000}"/>
    <cellStyle name="Normal 4 5 5 6 2 5" xfId="35577" xr:uid="{00000000-0005-0000-0000-00009C9B0000}"/>
    <cellStyle name="Normal 4 5 5 6 2 6" xfId="17749" xr:uid="{00000000-0005-0000-0000-00009D9B0000}"/>
    <cellStyle name="Normal 4 5 5 6 3" xfId="5223" xr:uid="{00000000-0005-0000-0000-00009E9B0000}"/>
    <cellStyle name="Normal 4 5 5 6 3 2" xfId="11258" xr:uid="{00000000-0005-0000-0000-00009F9B0000}"/>
    <cellStyle name="Normal 4 5 5 6 3 2 2" xfId="42543" xr:uid="{00000000-0005-0000-0000-0000A09B0000}"/>
    <cellStyle name="Normal 4 5 5 6 3 2 3" xfId="29133" xr:uid="{00000000-0005-0000-0000-0000A19B0000}"/>
    <cellStyle name="Normal 4 5 5 6 3 3" xfId="23160" xr:uid="{00000000-0005-0000-0000-0000A29B0000}"/>
    <cellStyle name="Normal 4 5 5 6 3 4" xfId="33586" xr:uid="{00000000-0005-0000-0000-0000A39B0000}"/>
    <cellStyle name="Normal 4 5 5 6 3 5" xfId="15758" xr:uid="{00000000-0005-0000-0000-0000A49B0000}"/>
    <cellStyle name="Normal 4 5 5 6 4" xfId="4228" xr:uid="{00000000-0005-0000-0000-0000A59B0000}"/>
    <cellStyle name="Normal 4 5 5 6 4 2" xfId="37007" xr:uid="{00000000-0005-0000-0000-0000A69B0000}"/>
    <cellStyle name="Normal 4 5 5 6 4 3" xfId="22165" xr:uid="{00000000-0005-0000-0000-0000A79B0000}"/>
    <cellStyle name="Normal 4 5 5 6 5" xfId="8210" xr:uid="{00000000-0005-0000-0000-0000A89B0000}"/>
    <cellStyle name="Normal 4 5 5 6 5 2" xfId="39556" xr:uid="{00000000-0005-0000-0000-0000A99B0000}"/>
    <cellStyle name="Normal 4 5 5 6 5 3" xfId="26146" xr:uid="{00000000-0005-0000-0000-0000AA9B0000}"/>
    <cellStyle name="Normal 4 5 5 6 6" xfId="18744" xr:uid="{00000000-0005-0000-0000-0000AB9B0000}"/>
    <cellStyle name="Normal 4 5 5 6 7" xfId="32591" xr:uid="{00000000-0005-0000-0000-0000AC9B0000}"/>
    <cellStyle name="Normal 4 5 5 6 8" xfId="14763" xr:uid="{00000000-0005-0000-0000-0000AD9B0000}"/>
    <cellStyle name="Normal 4 5 5 7" xfId="1265" xr:uid="{00000000-0005-0000-0000-0000AE9B0000}"/>
    <cellStyle name="Normal 4 5 5 7 2" xfId="2262" xr:uid="{00000000-0005-0000-0000-0000AF9B0000}"/>
    <cellStyle name="Normal 4 5 5 7 2 2" xfId="6679" xr:uid="{00000000-0005-0000-0000-0000B09B0000}"/>
    <cellStyle name="Normal 4 5 5 7 2 2 2" xfId="12712" xr:uid="{00000000-0005-0000-0000-0000B19B0000}"/>
    <cellStyle name="Normal 4 5 5 7 2 2 2 2" xfId="43997" xr:uid="{00000000-0005-0000-0000-0000B29B0000}"/>
    <cellStyle name="Normal 4 5 5 7 2 2 2 3" xfId="30587" xr:uid="{00000000-0005-0000-0000-0000B39B0000}"/>
    <cellStyle name="Normal 4 5 5 7 2 2 3" xfId="38025" xr:uid="{00000000-0005-0000-0000-0000B49B0000}"/>
    <cellStyle name="Normal 4 5 5 7 2 2 4" xfId="24615" xr:uid="{00000000-0005-0000-0000-0000B59B0000}"/>
    <cellStyle name="Normal 4 5 5 7 2 3" xfId="9665" xr:uid="{00000000-0005-0000-0000-0000B69B0000}"/>
    <cellStyle name="Normal 4 5 5 7 2 3 2" xfId="41011" xr:uid="{00000000-0005-0000-0000-0000B79B0000}"/>
    <cellStyle name="Normal 4 5 5 7 2 3 3" xfId="27601" xr:uid="{00000000-0005-0000-0000-0000B89B0000}"/>
    <cellStyle name="Normal 4 5 5 7 2 4" xfId="20199" xr:uid="{00000000-0005-0000-0000-0000B99B0000}"/>
    <cellStyle name="Normal 4 5 5 7 2 5" xfId="35041" xr:uid="{00000000-0005-0000-0000-0000BA9B0000}"/>
    <cellStyle name="Normal 4 5 5 7 2 6" xfId="17213" xr:uid="{00000000-0005-0000-0000-0000BB9B0000}"/>
    <cellStyle name="Normal 4 5 5 7 3" xfId="5683" xr:uid="{00000000-0005-0000-0000-0000BC9B0000}"/>
    <cellStyle name="Normal 4 5 5 7 3 2" xfId="11716" xr:uid="{00000000-0005-0000-0000-0000BD9B0000}"/>
    <cellStyle name="Normal 4 5 5 7 3 2 2" xfId="43001" xr:uid="{00000000-0005-0000-0000-0000BE9B0000}"/>
    <cellStyle name="Normal 4 5 5 7 3 2 3" xfId="29591" xr:uid="{00000000-0005-0000-0000-0000BF9B0000}"/>
    <cellStyle name="Normal 4 5 5 7 3 3" xfId="23619" xr:uid="{00000000-0005-0000-0000-0000C09B0000}"/>
    <cellStyle name="Normal 4 5 5 7 3 4" xfId="34045" xr:uid="{00000000-0005-0000-0000-0000C19B0000}"/>
    <cellStyle name="Normal 4 5 5 7 3 5" xfId="16217" xr:uid="{00000000-0005-0000-0000-0000C29B0000}"/>
    <cellStyle name="Normal 4 5 5 7 4" xfId="3692" xr:uid="{00000000-0005-0000-0000-0000C39B0000}"/>
    <cellStyle name="Normal 4 5 5 7 4 2" xfId="36471" xr:uid="{00000000-0005-0000-0000-0000C49B0000}"/>
    <cellStyle name="Normal 4 5 5 7 4 3" xfId="21629" xr:uid="{00000000-0005-0000-0000-0000C59B0000}"/>
    <cellStyle name="Normal 4 5 5 7 5" xfId="8669" xr:uid="{00000000-0005-0000-0000-0000C69B0000}"/>
    <cellStyle name="Normal 4 5 5 7 5 2" xfId="40015" xr:uid="{00000000-0005-0000-0000-0000C79B0000}"/>
    <cellStyle name="Normal 4 5 5 7 5 3" xfId="26605" xr:uid="{00000000-0005-0000-0000-0000C89B0000}"/>
    <cellStyle name="Normal 4 5 5 7 6" xfId="19203" xr:uid="{00000000-0005-0000-0000-0000C99B0000}"/>
    <cellStyle name="Normal 4 5 5 7 7" xfId="32055" xr:uid="{00000000-0005-0000-0000-0000CA9B0000}"/>
    <cellStyle name="Normal 4 5 5 7 8" xfId="14227" xr:uid="{00000000-0005-0000-0000-0000CB9B0000}"/>
    <cellStyle name="Normal 4 5 5 8" xfId="1802" xr:uid="{00000000-0005-0000-0000-0000CC9B0000}"/>
    <cellStyle name="Normal 4 5 5 8 2" xfId="6220" xr:uid="{00000000-0005-0000-0000-0000CD9B0000}"/>
    <cellStyle name="Normal 4 5 5 8 2 2" xfId="12253" xr:uid="{00000000-0005-0000-0000-0000CE9B0000}"/>
    <cellStyle name="Normal 4 5 5 8 2 2 2" xfId="43538" xr:uid="{00000000-0005-0000-0000-0000CF9B0000}"/>
    <cellStyle name="Normal 4 5 5 8 2 2 3" xfId="30128" xr:uid="{00000000-0005-0000-0000-0000D09B0000}"/>
    <cellStyle name="Normal 4 5 5 8 2 3" xfId="37566" xr:uid="{00000000-0005-0000-0000-0000D19B0000}"/>
    <cellStyle name="Normal 4 5 5 8 2 4" xfId="24156" xr:uid="{00000000-0005-0000-0000-0000D29B0000}"/>
    <cellStyle name="Normal 4 5 5 8 3" xfId="9206" xr:uid="{00000000-0005-0000-0000-0000D39B0000}"/>
    <cellStyle name="Normal 4 5 5 8 3 2" xfId="40552" xr:uid="{00000000-0005-0000-0000-0000D49B0000}"/>
    <cellStyle name="Normal 4 5 5 8 3 3" xfId="27142" xr:uid="{00000000-0005-0000-0000-0000D59B0000}"/>
    <cellStyle name="Normal 4 5 5 8 4" xfId="19740" xr:uid="{00000000-0005-0000-0000-0000D69B0000}"/>
    <cellStyle name="Normal 4 5 5 8 5" xfId="34582" xr:uid="{00000000-0005-0000-0000-0000D79B0000}"/>
    <cellStyle name="Normal 4 5 5 8 6" xfId="16754" xr:uid="{00000000-0005-0000-0000-0000D89B0000}"/>
    <cellStyle name="Normal 4 5 5 9" xfId="4687" xr:uid="{00000000-0005-0000-0000-0000D99B0000}"/>
    <cellStyle name="Normal 4 5 5 9 2" xfId="10721" xr:uid="{00000000-0005-0000-0000-0000DA9B0000}"/>
    <cellStyle name="Normal 4 5 5 9 2 2" xfId="42008" xr:uid="{00000000-0005-0000-0000-0000DB9B0000}"/>
    <cellStyle name="Normal 4 5 5 9 2 3" xfId="28598" xr:uid="{00000000-0005-0000-0000-0000DC9B0000}"/>
    <cellStyle name="Normal 4 5 5 9 3" xfId="22624" xr:uid="{00000000-0005-0000-0000-0000DD9B0000}"/>
    <cellStyle name="Normal 4 5 5 9 4" xfId="33050" xr:uid="{00000000-0005-0000-0000-0000DE9B0000}"/>
    <cellStyle name="Normal 4 5 5 9 5" xfId="15222" xr:uid="{00000000-0005-0000-0000-0000DF9B0000}"/>
    <cellStyle name="Normal 4 5 6" xfId="126" xr:uid="{00000000-0005-0000-0000-0000E09B0000}"/>
    <cellStyle name="Normal 4 5 6 10" xfId="18124" xr:uid="{00000000-0005-0000-0000-0000E19B0000}"/>
    <cellStyle name="Normal 4 5 6 11" xfId="31616" xr:uid="{00000000-0005-0000-0000-0000E29B0000}"/>
    <cellStyle name="Normal 4 5 6 12" xfId="13788" xr:uid="{00000000-0005-0000-0000-0000E39B0000}"/>
    <cellStyle name="Normal 4 5 6 2" xfId="576" xr:uid="{00000000-0005-0000-0000-0000E49B0000}"/>
    <cellStyle name="Normal 4 5 6 2 10" xfId="14016" xr:uid="{00000000-0005-0000-0000-0000E59B0000}"/>
    <cellStyle name="Normal 4 5 6 2 2" xfId="1010" xr:uid="{00000000-0005-0000-0000-0000E69B0000}"/>
    <cellStyle name="Normal 4 5 6 2 2 2" xfId="3046" xr:uid="{00000000-0005-0000-0000-0000E79B0000}"/>
    <cellStyle name="Normal 4 5 6 2 2 2 2" xfId="7463" xr:uid="{00000000-0005-0000-0000-0000E89B0000}"/>
    <cellStyle name="Normal 4 5 6 2 2 2 2 2" xfId="13496" xr:uid="{00000000-0005-0000-0000-0000E99B0000}"/>
    <cellStyle name="Normal 4 5 6 2 2 2 2 2 2" xfId="44781" xr:uid="{00000000-0005-0000-0000-0000EA9B0000}"/>
    <cellStyle name="Normal 4 5 6 2 2 2 2 2 3" xfId="31371" xr:uid="{00000000-0005-0000-0000-0000EB9B0000}"/>
    <cellStyle name="Normal 4 5 6 2 2 2 2 3" xfId="38809" xr:uid="{00000000-0005-0000-0000-0000EC9B0000}"/>
    <cellStyle name="Normal 4 5 6 2 2 2 2 4" xfId="25399" xr:uid="{00000000-0005-0000-0000-0000ED9B0000}"/>
    <cellStyle name="Normal 4 5 6 2 2 2 3" xfId="10449" xr:uid="{00000000-0005-0000-0000-0000EE9B0000}"/>
    <cellStyle name="Normal 4 5 6 2 2 2 3 2" xfId="41795" xr:uid="{00000000-0005-0000-0000-0000EF9B0000}"/>
    <cellStyle name="Normal 4 5 6 2 2 2 3 3" xfId="28385" xr:uid="{00000000-0005-0000-0000-0000F09B0000}"/>
    <cellStyle name="Normal 4 5 6 2 2 2 4" xfId="20983" xr:uid="{00000000-0005-0000-0000-0000F19B0000}"/>
    <cellStyle name="Normal 4 5 6 2 2 2 5" xfId="35825" xr:uid="{00000000-0005-0000-0000-0000F29B0000}"/>
    <cellStyle name="Normal 4 5 6 2 2 2 6" xfId="17997" xr:uid="{00000000-0005-0000-0000-0000F39B0000}"/>
    <cellStyle name="Normal 4 5 6 2 2 3" xfId="5471" xr:uid="{00000000-0005-0000-0000-0000F49B0000}"/>
    <cellStyle name="Normal 4 5 6 2 2 3 2" xfId="11505" xr:uid="{00000000-0005-0000-0000-0000F59B0000}"/>
    <cellStyle name="Normal 4 5 6 2 2 3 2 2" xfId="42790" xr:uid="{00000000-0005-0000-0000-0000F69B0000}"/>
    <cellStyle name="Normal 4 5 6 2 2 3 2 3" xfId="29380" xr:uid="{00000000-0005-0000-0000-0000F79B0000}"/>
    <cellStyle name="Normal 4 5 6 2 2 3 3" xfId="23408" xr:uid="{00000000-0005-0000-0000-0000F89B0000}"/>
    <cellStyle name="Normal 4 5 6 2 2 3 4" xfId="33834" xr:uid="{00000000-0005-0000-0000-0000F99B0000}"/>
    <cellStyle name="Normal 4 5 6 2 2 3 5" xfId="16006" xr:uid="{00000000-0005-0000-0000-0000FA9B0000}"/>
    <cellStyle name="Normal 4 5 6 2 2 4" xfId="4476" xr:uid="{00000000-0005-0000-0000-0000FB9B0000}"/>
    <cellStyle name="Normal 4 5 6 2 2 4 2" xfId="37255" xr:uid="{00000000-0005-0000-0000-0000FC9B0000}"/>
    <cellStyle name="Normal 4 5 6 2 2 4 3" xfId="22413" xr:uid="{00000000-0005-0000-0000-0000FD9B0000}"/>
    <cellStyle name="Normal 4 5 6 2 2 5" xfId="8458" xr:uid="{00000000-0005-0000-0000-0000FE9B0000}"/>
    <cellStyle name="Normal 4 5 6 2 2 5 2" xfId="39804" xr:uid="{00000000-0005-0000-0000-0000FF9B0000}"/>
    <cellStyle name="Normal 4 5 6 2 2 5 3" xfId="26394" xr:uid="{00000000-0005-0000-0000-0000009C0000}"/>
    <cellStyle name="Normal 4 5 6 2 2 6" xfId="18992" xr:uid="{00000000-0005-0000-0000-0000019C0000}"/>
    <cellStyle name="Normal 4 5 6 2 2 7" xfId="32839" xr:uid="{00000000-0005-0000-0000-0000029C0000}"/>
    <cellStyle name="Normal 4 5 6 2 2 8" xfId="15011" xr:uid="{00000000-0005-0000-0000-0000039C0000}"/>
    <cellStyle name="Normal 4 5 6 2 3" xfId="1615" xr:uid="{00000000-0005-0000-0000-0000049C0000}"/>
    <cellStyle name="Normal 4 5 6 2 3 2" xfId="2612" xr:uid="{00000000-0005-0000-0000-0000059C0000}"/>
    <cellStyle name="Normal 4 5 6 2 3 2 2" xfId="7029" xr:uid="{00000000-0005-0000-0000-0000069C0000}"/>
    <cellStyle name="Normal 4 5 6 2 3 2 2 2" xfId="13062" xr:uid="{00000000-0005-0000-0000-0000079C0000}"/>
    <cellStyle name="Normal 4 5 6 2 3 2 2 2 2" xfId="44347" xr:uid="{00000000-0005-0000-0000-0000089C0000}"/>
    <cellStyle name="Normal 4 5 6 2 3 2 2 2 3" xfId="30937" xr:uid="{00000000-0005-0000-0000-0000099C0000}"/>
    <cellStyle name="Normal 4 5 6 2 3 2 2 3" xfId="38375" xr:uid="{00000000-0005-0000-0000-00000A9C0000}"/>
    <cellStyle name="Normal 4 5 6 2 3 2 2 4" xfId="24965" xr:uid="{00000000-0005-0000-0000-00000B9C0000}"/>
    <cellStyle name="Normal 4 5 6 2 3 2 3" xfId="10015" xr:uid="{00000000-0005-0000-0000-00000C9C0000}"/>
    <cellStyle name="Normal 4 5 6 2 3 2 3 2" xfId="41361" xr:uid="{00000000-0005-0000-0000-00000D9C0000}"/>
    <cellStyle name="Normal 4 5 6 2 3 2 3 3" xfId="27951" xr:uid="{00000000-0005-0000-0000-00000E9C0000}"/>
    <cellStyle name="Normal 4 5 6 2 3 2 4" xfId="20549" xr:uid="{00000000-0005-0000-0000-00000F9C0000}"/>
    <cellStyle name="Normal 4 5 6 2 3 2 5" xfId="35391" xr:uid="{00000000-0005-0000-0000-0000109C0000}"/>
    <cellStyle name="Normal 4 5 6 2 3 2 6" xfId="17563" xr:uid="{00000000-0005-0000-0000-0000119C0000}"/>
    <cellStyle name="Normal 4 5 6 2 3 3" xfId="6033" xr:uid="{00000000-0005-0000-0000-0000129C0000}"/>
    <cellStyle name="Normal 4 5 6 2 3 3 2" xfId="12066" xr:uid="{00000000-0005-0000-0000-0000139C0000}"/>
    <cellStyle name="Normal 4 5 6 2 3 3 2 2" xfId="43351" xr:uid="{00000000-0005-0000-0000-0000149C0000}"/>
    <cellStyle name="Normal 4 5 6 2 3 3 2 3" xfId="29941" xr:uid="{00000000-0005-0000-0000-0000159C0000}"/>
    <cellStyle name="Normal 4 5 6 2 3 3 3" xfId="23969" xr:uid="{00000000-0005-0000-0000-0000169C0000}"/>
    <cellStyle name="Normal 4 5 6 2 3 3 4" xfId="34395" xr:uid="{00000000-0005-0000-0000-0000179C0000}"/>
    <cellStyle name="Normal 4 5 6 2 3 3 5" xfId="16567" xr:uid="{00000000-0005-0000-0000-0000189C0000}"/>
    <cellStyle name="Normal 4 5 6 2 3 4" xfId="4042" xr:uid="{00000000-0005-0000-0000-0000199C0000}"/>
    <cellStyle name="Normal 4 5 6 2 3 4 2" xfId="36821" xr:uid="{00000000-0005-0000-0000-00001A9C0000}"/>
    <cellStyle name="Normal 4 5 6 2 3 4 3" xfId="21979" xr:uid="{00000000-0005-0000-0000-00001B9C0000}"/>
    <cellStyle name="Normal 4 5 6 2 3 5" xfId="9019" xr:uid="{00000000-0005-0000-0000-00001C9C0000}"/>
    <cellStyle name="Normal 4 5 6 2 3 5 2" xfId="40365" xr:uid="{00000000-0005-0000-0000-00001D9C0000}"/>
    <cellStyle name="Normal 4 5 6 2 3 5 3" xfId="26955" xr:uid="{00000000-0005-0000-0000-00001E9C0000}"/>
    <cellStyle name="Normal 4 5 6 2 3 6" xfId="19553" xr:uid="{00000000-0005-0000-0000-00001F9C0000}"/>
    <cellStyle name="Normal 4 5 6 2 3 7" xfId="32405" xr:uid="{00000000-0005-0000-0000-0000209C0000}"/>
    <cellStyle name="Normal 4 5 6 2 3 8" xfId="14577" xr:uid="{00000000-0005-0000-0000-0000219C0000}"/>
    <cellStyle name="Normal 4 5 6 2 4" xfId="2050" xr:uid="{00000000-0005-0000-0000-0000229C0000}"/>
    <cellStyle name="Normal 4 5 6 2 4 2" xfId="6468" xr:uid="{00000000-0005-0000-0000-0000239C0000}"/>
    <cellStyle name="Normal 4 5 6 2 4 2 2" xfId="12501" xr:uid="{00000000-0005-0000-0000-0000249C0000}"/>
    <cellStyle name="Normal 4 5 6 2 4 2 2 2" xfId="43786" xr:uid="{00000000-0005-0000-0000-0000259C0000}"/>
    <cellStyle name="Normal 4 5 6 2 4 2 2 3" xfId="30376" xr:uid="{00000000-0005-0000-0000-0000269C0000}"/>
    <cellStyle name="Normal 4 5 6 2 4 2 3" xfId="37814" xr:uid="{00000000-0005-0000-0000-0000279C0000}"/>
    <cellStyle name="Normal 4 5 6 2 4 2 4" xfId="24404" xr:uid="{00000000-0005-0000-0000-0000289C0000}"/>
    <cellStyle name="Normal 4 5 6 2 4 3" xfId="9454" xr:uid="{00000000-0005-0000-0000-0000299C0000}"/>
    <cellStyle name="Normal 4 5 6 2 4 3 2" xfId="40800" xr:uid="{00000000-0005-0000-0000-00002A9C0000}"/>
    <cellStyle name="Normal 4 5 6 2 4 3 3" xfId="27390" xr:uid="{00000000-0005-0000-0000-00002B9C0000}"/>
    <cellStyle name="Normal 4 5 6 2 4 4" xfId="19988" xr:uid="{00000000-0005-0000-0000-00002C9C0000}"/>
    <cellStyle name="Normal 4 5 6 2 4 5" xfId="34830" xr:uid="{00000000-0005-0000-0000-00002D9C0000}"/>
    <cellStyle name="Normal 4 5 6 2 4 6" xfId="17002" xr:uid="{00000000-0005-0000-0000-00002E9C0000}"/>
    <cellStyle name="Normal 4 5 6 2 5" xfId="5037" xr:uid="{00000000-0005-0000-0000-00002F9C0000}"/>
    <cellStyle name="Normal 4 5 6 2 5 2" xfId="11072" xr:uid="{00000000-0005-0000-0000-0000309C0000}"/>
    <cellStyle name="Normal 4 5 6 2 5 2 2" xfId="42357" xr:uid="{00000000-0005-0000-0000-0000319C0000}"/>
    <cellStyle name="Normal 4 5 6 2 5 2 3" xfId="28947" xr:uid="{00000000-0005-0000-0000-0000329C0000}"/>
    <cellStyle name="Normal 4 5 6 2 5 3" xfId="22974" xr:uid="{00000000-0005-0000-0000-0000339C0000}"/>
    <cellStyle name="Normal 4 5 6 2 5 4" xfId="33400" xr:uid="{00000000-0005-0000-0000-0000349C0000}"/>
    <cellStyle name="Normal 4 5 6 2 5 5" xfId="15572" xr:uid="{00000000-0005-0000-0000-0000359C0000}"/>
    <cellStyle name="Normal 4 5 6 2 6" xfId="3481" xr:uid="{00000000-0005-0000-0000-0000369C0000}"/>
    <cellStyle name="Normal 4 5 6 2 6 2" xfId="36260" xr:uid="{00000000-0005-0000-0000-0000379C0000}"/>
    <cellStyle name="Normal 4 5 6 2 6 3" xfId="21418" xr:uid="{00000000-0005-0000-0000-0000389C0000}"/>
    <cellStyle name="Normal 4 5 6 2 7" xfId="8024" xr:uid="{00000000-0005-0000-0000-0000399C0000}"/>
    <cellStyle name="Normal 4 5 6 2 7 2" xfId="39370" xr:uid="{00000000-0005-0000-0000-00003A9C0000}"/>
    <cellStyle name="Normal 4 5 6 2 7 3" xfId="25960" xr:uid="{00000000-0005-0000-0000-00003B9C0000}"/>
    <cellStyle name="Normal 4 5 6 2 8" xfId="18558" xr:uid="{00000000-0005-0000-0000-00003C9C0000}"/>
    <cellStyle name="Normal 4 5 6 2 9" xfId="31844" xr:uid="{00000000-0005-0000-0000-00003D9C0000}"/>
    <cellStyle name="Normal 4 5 6 3" xfId="348" xr:uid="{00000000-0005-0000-0000-00003E9C0000}"/>
    <cellStyle name="Normal 4 5 6 3 2" xfId="1387" xr:uid="{00000000-0005-0000-0000-00003F9C0000}"/>
    <cellStyle name="Normal 4 5 6 3 2 2" xfId="5805" xr:uid="{00000000-0005-0000-0000-0000409C0000}"/>
    <cellStyle name="Normal 4 5 6 3 2 2 2" xfId="11838" xr:uid="{00000000-0005-0000-0000-0000419C0000}"/>
    <cellStyle name="Normal 4 5 6 3 2 2 2 2" xfId="43123" xr:uid="{00000000-0005-0000-0000-0000429C0000}"/>
    <cellStyle name="Normal 4 5 6 3 2 2 2 3" xfId="29713" xr:uid="{00000000-0005-0000-0000-0000439C0000}"/>
    <cellStyle name="Normal 4 5 6 3 2 2 3" xfId="37458" xr:uid="{00000000-0005-0000-0000-0000449C0000}"/>
    <cellStyle name="Normal 4 5 6 3 2 2 4" xfId="23741" xr:uid="{00000000-0005-0000-0000-0000459C0000}"/>
    <cellStyle name="Normal 4 5 6 3 2 3" xfId="8791" xr:uid="{00000000-0005-0000-0000-0000469C0000}"/>
    <cellStyle name="Normal 4 5 6 3 2 3 2" xfId="40137" xr:uid="{00000000-0005-0000-0000-0000479C0000}"/>
    <cellStyle name="Normal 4 5 6 3 2 3 3" xfId="26727" xr:uid="{00000000-0005-0000-0000-0000489C0000}"/>
    <cellStyle name="Normal 4 5 6 3 2 4" xfId="19325" xr:uid="{00000000-0005-0000-0000-0000499C0000}"/>
    <cellStyle name="Normal 4 5 6 3 2 5" xfId="34167" xr:uid="{00000000-0005-0000-0000-00004A9C0000}"/>
    <cellStyle name="Normal 4 5 6 3 2 6" xfId="16339" xr:uid="{00000000-0005-0000-0000-00004B9C0000}"/>
    <cellStyle name="Normal 4 5 6 3 3" xfId="2384" xr:uid="{00000000-0005-0000-0000-00004C9C0000}"/>
    <cellStyle name="Normal 4 5 6 3 3 2" xfId="6801" xr:uid="{00000000-0005-0000-0000-00004D9C0000}"/>
    <cellStyle name="Normal 4 5 6 3 3 2 2" xfId="12834" xr:uid="{00000000-0005-0000-0000-00004E9C0000}"/>
    <cellStyle name="Normal 4 5 6 3 3 2 2 2" xfId="44119" xr:uid="{00000000-0005-0000-0000-00004F9C0000}"/>
    <cellStyle name="Normal 4 5 6 3 3 2 2 3" xfId="30709" xr:uid="{00000000-0005-0000-0000-0000509C0000}"/>
    <cellStyle name="Normal 4 5 6 3 3 2 3" xfId="38147" xr:uid="{00000000-0005-0000-0000-0000519C0000}"/>
    <cellStyle name="Normal 4 5 6 3 3 2 4" xfId="24737" xr:uid="{00000000-0005-0000-0000-0000529C0000}"/>
    <cellStyle name="Normal 4 5 6 3 3 3" xfId="9787" xr:uid="{00000000-0005-0000-0000-0000539C0000}"/>
    <cellStyle name="Normal 4 5 6 3 3 3 2" xfId="41133" xr:uid="{00000000-0005-0000-0000-0000549C0000}"/>
    <cellStyle name="Normal 4 5 6 3 3 3 3" xfId="27723" xr:uid="{00000000-0005-0000-0000-0000559C0000}"/>
    <cellStyle name="Normal 4 5 6 3 3 4" xfId="20321" xr:uid="{00000000-0005-0000-0000-0000569C0000}"/>
    <cellStyle name="Normal 4 5 6 3 3 5" xfId="35163" xr:uid="{00000000-0005-0000-0000-0000579C0000}"/>
    <cellStyle name="Normal 4 5 6 3 3 6" xfId="17335" xr:uid="{00000000-0005-0000-0000-0000589C0000}"/>
    <cellStyle name="Normal 4 5 6 3 4" xfId="4809" xr:uid="{00000000-0005-0000-0000-0000599C0000}"/>
    <cellStyle name="Normal 4 5 6 3 4 2" xfId="10844" xr:uid="{00000000-0005-0000-0000-00005A9C0000}"/>
    <cellStyle name="Normal 4 5 6 3 4 2 2" xfId="42129" xr:uid="{00000000-0005-0000-0000-00005B9C0000}"/>
    <cellStyle name="Normal 4 5 6 3 4 2 3" xfId="28719" xr:uid="{00000000-0005-0000-0000-00005C9C0000}"/>
    <cellStyle name="Normal 4 5 6 3 4 3" xfId="22746" xr:uid="{00000000-0005-0000-0000-00005D9C0000}"/>
    <cellStyle name="Normal 4 5 6 3 4 4" xfId="33172" xr:uid="{00000000-0005-0000-0000-00005E9C0000}"/>
    <cellStyle name="Normal 4 5 6 3 4 5" xfId="15344" xr:uid="{00000000-0005-0000-0000-00005F9C0000}"/>
    <cellStyle name="Normal 4 5 6 3 5" xfId="3814" xr:uid="{00000000-0005-0000-0000-0000609C0000}"/>
    <cellStyle name="Normal 4 5 6 3 5 2" xfId="36593" xr:uid="{00000000-0005-0000-0000-0000619C0000}"/>
    <cellStyle name="Normal 4 5 6 3 5 3" xfId="21751" xr:uid="{00000000-0005-0000-0000-0000629C0000}"/>
    <cellStyle name="Normal 4 5 6 3 6" xfId="7796" xr:uid="{00000000-0005-0000-0000-0000639C0000}"/>
    <cellStyle name="Normal 4 5 6 3 6 2" xfId="39142" xr:uid="{00000000-0005-0000-0000-0000649C0000}"/>
    <cellStyle name="Normal 4 5 6 3 6 3" xfId="25732" xr:uid="{00000000-0005-0000-0000-0000659C0000}"/>
    <cellStyle name="Normal 4 5 6 3 7" xfId="18330" xr:uid="{00000000-0005-0000-0000-0000669C0000}"/>
    <cellStyle name="Normal 4 5 6 3 8" xfId="32177" xr:uid="{00000000-0005-0000-0000-0000679C0000}"/>
    <cellStyle name="Normal 4 5 6 3 9" xfId="14349" xr:uid="{00000000-0005-0000-0000-0000689C0000}"/>
    <cellStyle name="Normal 4 5 6 4" xfId="782" xr:uid="{00000000-0005-0000-0000-0000699C0000}"/>
    <cellStyle name="Normal 4 5 6 4 2" xfId="2818" xr:uid="{00000000-0005-0000-0000-00006A9C0000}"/>
    <cellStyle name="Normal 4 5 6 4 2 2" xfId="7235" xr:uid="{00000000-0005-0000-0000-00006B9C0000}"/>
    <cellStyle name="Normal 4 5 6 4 2 2 2" xfId="13268" xr:uid="{00000000-0005-0000-0000-00006C9C0000}"/>
    <cellStyle name="Normal 4 5 6 4 2 2 2 2" xfId="44553" xr:uid="{00000000-0005-0000-0000-00006D9C0000}"/>
    <cellStyle name="Normal 4 5 6 4 2 2 2 3" xfId="31143" xr:uid="{00000000-0005-0000-0000-00006E9C0000}"/>
    <cellStyle name="Normal 4 5 6 4 2 2 3" xfId="38581" xr:uid="{00000000-0005-0000-0000-00006F9C0000}"/>
    <cellStyle name="Normal 4 5 6 4 2 2 4" xfId="25171" xr:uid="{00000000-0005-0000-0000-0000709C0000}"/>
    <cellStyle name="Normal 4 5 6 4 2 3" xfId="10221" xr:uid="{00000000-0005-0000-0000-0000719C0000}"/>
    <cellStyle name="Normal 4 5 6 4 2 3 2" xfId="41567" xr:uid="{00000000-0005-0000-0000-0000729C0000}"/>
    <cellStyle name="Normal 4 5 6 4 2 3 3" xfId="28157" xr:uid="{00000000-0005-0000-0000-0000739C0000}"/>
    <cellStyle name="Normal 4 5 6 4 2 4" xfId="20755" xr:uid="{00000000-0005-0000-0000-0000749C0000}"/>
    <cellStyle name="Normal 4 5 6 4 2 5" xfId="35597" xr:uid="{00000000-0005-0000-0000-0000759C0000}"/>
    <cellStyle name="Normal 4 5 6 4 2 6" xfId="17769" xr:uid="{00000000-0005-0000-0000-0000769C0000}"/>
    <cellStyle name="Normal 4 5 6 4 3" xfId="5243" xr:uid="{00000000-0005-0000-0000-0000779C0000}"/>
    <cellStyle name="Normal 4 5 6 4 3 2" xfId="11277" xr:uid="{00000000-0005-0000-0000-0000789C0000}"/>
    <cellStyle name="Normal 4 5 6 4 3 2 2" xfId="42562" xr:uid="{00000000-0005-0000-0000-0000799C0000}"/>
    <cellStyle name="Normal 4 5 6 4 3 2 3" xfId="29152" xr:uid="{00000000-0005-0000-0000-00007A9C0000}"/>
    <cellStyle name="Normal 4 5 6 4 3 3" xfId="23180" xr:uid="{00000000-0005-0000-0000-00007B9C0000}"/>
    <cellStyle name="Normal 4 5 6 4 3 4" xfId="33606" xr:uid="{00000000-0005-0000-0000-00007C9C0000}"/>
    <cellStyle name="Normal 4 5 6 4 3 5" xfId="15778" xr:uid="{00000000-0005-0000-0000-00007D9C0000}"/>
    <cellStyle name="Normal 4 5 6 4 4" xfId="4248" xr:uid="{00000000-0005-0000-0000-00007E9C0000}"/>
    <cellStyle name="Normal 4 5 6 4 4 2" xfId="37027" xr:uid="{00000000-0005-0000-0000-00007F9C0000}"/>
    <cellStyle name="Normal 4 5 6 4 4 3" xfId="22185" xr:uid="{00000000-0005-0000-0000-0000809C0000}"/>
    <cellStyle name="Normal 4 5 6 4 5" xfId="8230" xr:uid="{00000000-0005-0000-0000-0000819C0000}"/>
    <cellStyle name="Normal 4 5 6 4 5 2" xfId="39576" xr:uid="{00000000-0005-0000-0000-0000829C0000}"/>
    <cellStyle name="Normal 4 5 6 4 5 3" xfId="26166" xr:uid="{00000000-0005-0000-0000-0000839C0000}"/>
    <cellStyle name="Normal 4 5 6 4 6" xfId="18764" xr:uid="{00000000-0005-0000-0000-0000849C0000}"/>
    <cellStyle name="Normal 4 5 6 4 7" xfId="32611" xr:uid="{00000000-0005-0000-0000-0000859C0000}"/>
    <cellStyle name="Normal 4 5 6 4 8" xfId="14783" xr:uid="{00000000-0005-0000-0000-0000869C0000}"/>
    <cellStyle name="Normal 4 5 6 5" xfId="1181" xr:uid="{00000000-0005-0000-0000-0000879C0000}"/>
    <cellStyle name="Normal 4 5 6 5 2" xfId="2178" xr:uid="{00000000-0005-0000-0000-0000889C0000}"/>
    <cellStyle name="Normal 4 5 6 5 2 2" xfId="6595" xr:uid="{00000000-0005-0000-0000-0000899C0000}"/>
    <cellStyle name="Normal 4 5 6 5 2 2 2" xfId="12628" xr:uid="{00000000-0005-0000-0000-00008A9C0000}"/>
    <cellStyle name="Normal 4 5 6 5 2 2 2 2" xfId="43913" xr:uid="{00000000-0005-0000-0000-00008B9C0000}"/>
    <cellStyle name="Normal 4 5 6 5 2 2 2 3" xfId="30503" xr:uid="{00000000-0005-0000-0000-00008C9C0000}"/>
    <cellStyle name="Normal 4 5 6 5 2 2 3" xfId="37941" xr:uid="{00000000-0005-0000-0000-00008D9C0000}"/>
    <cellStyle name="Normal 4 5 6 5 2 2 4" xfId="24531" xr:uid="{00000000-0005-0000-0000-00008E9C0000}"/>
    <cellStyle name="Normal 4 5 6 5 2 3" xfId="9581" xr:uid="{00000000-0005-0000-0000-00008F9C0000}"/>
    <cellStyle name="Normal 4 5 6 5 2 3 2" xfId="40927" xr:uid="{00000000-0005-0000-0000-0000909C0000}"/>
    <cellStyle name="Normal 4 5 6 5 2 3 3" xfId="27517" xr:uid="{00000000-0005-0000-0000-0000919C0000}"/>
    <cellStyle name="Normal 4 5 6 5 2 4" xfId="20115" xr:uid="{00000000-0005-0000-0000-0000929C0000}"/>
    <cellStyle name="Normal 4 5 6 5 2 5" xfId="34957" xr:uid="{00000000-0005-0000-0000-0000939C0000}"/>
    <cellStyle name="Normal 4 5 6 5 2 6" xfId="17129" xr:uid="{00000000-0005-0000-0000-0000949C0000}"/>
    <cellStyle name="Normal 4 5 6 5 3" xfId="5599" xr:uid="{00000000-0005-0000-0000-0000959C0000}"/>
    <cellStyle name="Normal 4 5 6 5 3 2" xfId="11632" xr:uid="{00000000-0005-0000-0000-0000969C0000}"/>
    <cellStyle name="Normal 4 5 6 5 3 2 2" xfId="42917" xr:uid="{00000000-0005-0000-0000-0000979C0000}"/>
    <cellStyle name="Normal 4 5 6 5 3 2 3" xfId="29507" xr:uid="{00000000-0005-0000-0000-0000989C0000}"/>
    <cellStyle name="Normal 4 5 6 5 3 3" xfId="23535" xr:uid="{00000000-0005-0000-0000-0000999C0000}"/>
    <cellStyle name="Normal 4 5 6 5 3 4" xfId="33961" xr:uid="{00000000-0005-0000-0000-00009A9C0000}"/>
    <cellStyle name="Normal 4 5 6 5 3 5" xfId="16133" xr:uid="{00000000-0005-0000-0000-00009B9C0000}"/>
    <cellStyle name="Normal 4 5 6 5 4" xfId="3608" xr:uid="{00000000-0005-0000-0000-00009C9C0000}"/>
    <cellStyle name="Normal 4 5 6 5 4 2" xfId="36387" xr:uid="{00000000-0005-0000-0000-00009D9C0000}"/>
    <cellStyle name="Normal 4 5 6 5 4 3" xfId="21545" xr:uid="{00000000-0005-0000-0000-00009E9C0000}"/>
    <cellStyle name="Normal 4 5 6 5 5" xfId="8585" xr:uid="{00000000-0005-0000-0000-00009F9C0000}"/>
    <cellStyle name="Normal 4 5 6 5 5 2" xfId="39931" xr:uid="{00000000-0005-0000-0000-0000A09C0000}"/>
    <cellStyle name="Normal 4 5 6 5 5 3" xfId="26521" xr:uid="{00000000-0005-0000-0000-0000A19C0000}"/>
    <cellStyle name="Normal 4 5 6 5 6" xfId="19119" xr:uid="{00000000-0005-0000-0000-0000A29C0000}"/>
    <cellStyle name="Normal 4 5 6 5 7" xfId="31971" xr:uid="{00000000-0005-0000-0000-0000A39C0000}"/>
    <cellStyle name="Normal 4 5 6 5 8" xfId="14143" xr:uid="{00000000-0005-0000-0000-0000A49C0000}"/>
    <cellStyle name="Normal 4 5 6 6" xfId="1822" xr:uid="{00000000-0005-0000-0000-0000A59C0000}"/>
    <cellStyle name="Normal 4 5 6 6 2" xfId="6240" xr:uid="{00000000-0005-0000-0000-0000A69C0000}"/>
    <cellStyle name="Normal 4 5 6 6 2 2" xfId="12273" xr:uid="{00000000-0005-0000-0000-0000A79C0000}"/>
    <cellStyle name="Normal 4 5 6 6 2 2 2" xfId="43558" xr:uid="{00000000-0005-0000-0000-0000A89C0000}"/>
    <cellStyle name="Normal 4 5 6 6 2 2 3" xfId="30148" xr:uid="{00000000-0005-0000-0000-0000A99C0000}"/>
    <cellStyle name="Normal 4 5 6 6 2 3" xfId="37586" xr:uid="{00000000-0005-0000-0000-0000AA9C0000}"/>
    <cellStyle name="Normal 4 5 6 6 2 4" xfId="24176" xr:uid="{00000000-0005-0000-0000-0000AB9C0000}"/>
    <cellStyle name="Normal 4 5 6 6 3" xfId="9226" xr:uid="{00000000-0005-0000-0000-0000AC9C0000}"/>
    <cellStyle name="Normal 4 5 6 6 3 2" xfId="40572" xr:uid="{00000000-0005-0000-0000-0000AD9C0000}"/>
    <cellStyle name="Normal 4 5 6 6 3 3" xfId="27162" xr:uid="{00000000-0005-0000-0000-0000AE9C0000}"/>
    <cellStyle name="Normal 4 5 6 6 4" xfId="19760" xr:uid="{00000000-0005-0000-0000-0000AF9C0000}"/>
    <cellStyle name="Normal 4 5 6 6 5" xfId="34602" xr:uid="{00000000-0005-0000-0000-0000B09C0000}"/>
    <cellStyle name="Normal 4 5 6 6 6" xfId="16774" xr:uid="{00000000-0005-0000-0000-0000B19C0000}"/>
    <cellStyle name="Normal 4 5 6 7" xfId="4603" xr:uid="{00000000-0005-0000-0000-0000B29C0000}"/>
    <cellStyle name="Normal 4 5 6 7 2" xfId="10637" xr:uid="{00000000-0005-0000-0000-0000B39C0000}"/>
    <cellStyle name="Normal 4 5 6 7 2 2" xfId="41924" xr:uid="{00000000-0005-0000-0000-0000B49C0000}"/>
    <cellStyle name="Normal 4 5 6 7 2 3" xfId="28514" xr:uid="{00000000-0005-0000-0000-0000B59C0000}"/>
    <cellStyle name="Normal 4 5 6 7 3" xfId="22540" xr:uid="{00000000-0005-0000-0000-0000B69C0000}"/>
    <cellStyle name="Normal 4 5 6 7 4" xfId="32966" xr:uid="{00000000-0005-0000-0000-0000B79C0000}"/>
    <cellStyle name="Normal 4 5 6 7 5" xfId="15138" xr:uid="{00000000-0005-0000-0000-0000B89C0000}"/>
    <cellStyle name="Normal 4 5 6 8" xfId="3253" xr:uid="{00000000-0005-0000-0000-0000B99C0000}"/>
    <cellStyle name="Normal 4 5 6 8 2" xfId="36032" xr:uid="{00000000-0005-0000-0000-0000BA9C0000}"/>
    <cellStyle name="Normal 4 5 6 8 3" xfId="21190" xr:uid="{00000000-0005-0000-0000-0000BB9C0000}"/>
    <cellStyle name="Normal 4 5 6 9" xfId="7590" xr:uid="{00000000-0005-0000-0000-0000BC9C0000}"/>
    <cellStyle name="Normal 4 5 6 9 2" xfId="38936" xr:uid="{00000000-0005-0000-0000-0000BD9C0000}"/>
    <cellStyle name="Normal 4 5 6 9 3" xfId="25526" xr:uid="{00000000-0005-0000-0000-0000BE9C0000}"/>
    <cellStyle name="Normal 4 5 7" xfId="450" xr:uid="{00000000-0005-0000-0000-0000BF9C0000}"/>
    <cellStyle name="Normal 4 5 7 10" xfId="13890" xr:uid="{00000000-0005-0000-0000-0000C09C0000}"/>
    <cellStyle name="Normal 4 5 7 2" xfId="884" xr:uid="{00000000-0005-0000-0000-0000C19C0000}"/>
    <cellStyle name="Normal 4 5 7 2 2" xfId="2920" xr:uid="{00000000-0005-0000-0000-0000C29C0000}"/>
    <cellStyle name="Normal 4 5 7 2 2 2" xfId="7337" xr:uid="{00000000-0005-0000-0000-0000C39C0000}"/>
    <cellStyle name="Normal 4 5 7 2 2 2 2" xfId="13370" xr:uid="{00000000-0005-0000-0000-0000C49C0000}"/>
    <cellStyle name="Normal 4 5 7 2 2 2 2 2" xfId="44655" xr:uid="{00000000-0005-0000-0000-0000C59C0000}"/>
    <cellStyle name="Normal 4 5 7 2 2 2 2 3" xfId="31245" xr:uid="{00000000-0005-0000-0000-0000C69C0000}"/>
    <cellStyle name="Normal 4 5 7 2 2 2 3" xfId="38683" xr:uid="{00000000-0005-0000-0000-0000C79C0000}"/>
    <cellStyle name="Normal 4 5 7 2 2 2 4" xfId="25273" xr:uid="{00000000-0005-0000-0000-0000C89C0000}"/>
    <cellStyle name="Normal 4 5 7 2 2 3" xfId="10323" xr:uid="{00000000-0005-0000-0000-0000C99C0000}"/>
    <cellStyle name="Normal 4 5 7 2 2 3 2" xfId="41669" xr:uid="{00000000-0005-0000-0000-0000CA9C0000}"/>
    <cellStyle name="Normal 4 5 7 2 2 3 3" xfId="28259" xr:uid="{00000000-0005-0000-0000-0000CB9C0000}"/>
    <cellStyle name="Normal 4 5 7 2 2 4" xfId="20857" xr:uid="{00000000-0005-0000-0000-0000CC9C0000}"/>
    <cellStyle name="Normal 4 5 7 2 2 5" xfId="35699" xr:uid="{00000000-0005-0000-0000-0000CD9C0000}"/>
    <cellStyle name="Normal 4 5 7 2 2 6" xfId="17871" xr:uid="{00000000-0005-0000-0000-0000CE9C0000}"/>
    <cellStyle name="Normal 4 5 7 2 3" xfId="5345" xr:uid="{00000000-0005-0000-0000-0000CF9C0000}"/>
    <cellStyle name="Normal 4 5 7 2 3 2" xfId="11379" xr:uid="{00000000-0005-0000-0000-0000D09C0000}"/>
    <cellStyle name="Normal 4 5 7 2 3 2 2" xfId="42664" xr:uid="{00000000-0005-0000-0000-0000D19C0000}"/>
    <cellStyle name="Normal 4 5 7 2 3 2 3" xfId="29254" xr:uid="{00000000-0005-0000-0000-0000D29C0000}"/>
    <cellStyle name="Normal 4 5 7 2 3 3" xfId="23282" xr:uid="{00000000-0005-0000-0000-0000D39C0000}"/>
    <cellStyle name="Normal 4 5 7 2 3 4" xfId="33708" xr:uid="{00000000-0005-0000-0000-0000D49C0000}"/>
    <cellStyle name="Normal 4 5 7 2 3 5" xfId="15880" xr:uid="{00000000-0005-0000-0000-0000D59C0000}"/>
    <cellStyle name="Normal 4 5 7 2 4" xfId="4350" xr:uid="{00000000-0005-0000-0000-0000D69C0000}"/>
    <cellStyle name="Normal 4 5 7 2 4 2" xfId="37129" xr:uid="{00000000-0005-0000-0000-0000D79C0000}"/>
    <cellStyle name="Normal 4 5 7 2 4 3" xfId="22287" xr:uid="{00000000-0005-0000-0000-0000D89C0000}"/>
    <cellStyle name="Normal 4 5 7 2 5" xfId="8332" xr:uid="{00000000-0005-0000-0000-0000D99C0000}"/>
    <cellStyle name="Normal 4 5 7 2 5 2" xfId="39678" xr:uid="{00000000-0005-0000-0000-0000DA9C0000}"/>
    <cellStyle name="Normal 4 5 7 2 5 3" xfId="26268" xr:uid="{00000000-0005-0000-0000-0000DB9C0000}"/>
    <cellStyle name="Normal 4 5 7 2 6" xfId="18866" xr:uid="{00000000-0005-0000-0000-0000DC9C0000}"/>
    <cellStyle name="Normal 4 5 7 2 7" xfId="32713" xr:uid="{00000000-0005-0000-0000-0000DD9C0000}"/>
    <cellStyle name="Normal 4 5 7 2 8" xfId="14885" xr:uid="{00000000-0005-0000-0000-0000DE9C0000}"/>
    <cellStyle name="Normal 4 5 7 3" xfId="1489" xr:uid="{00000000-0005-0000-0000-0000DF9C0000}"/>
    <cellStyle name="Normal 4 5 7 3 2" xfId="2486" xr:uid="{00000000-0005-0000-0000-0000E09C0000}"/>
    <cellStyle name="Normal 4 5 7 3 2 2" xfId="6903" xr:uid="{00000000-0005-0000-0000-0000E19C0000}"/>
    <cellStyle name="Normal 4 5 7 3 2 2 2" xfId="12936" xr:uid="{00000000-0005-0000-0000-0000E29C0000}"/>
    <cellStyle name="Normal 4 5 7 3 2 2 2 2" xfId="44221" xr:uid="{00000000-0005-0000-0000-0000E39C0000}"/>
    <cellStyle name="Normal 4 5 7 3 2 2 2 3" xfId="30811" xr:uid="{00000000-0005-0000-0000-0000E49C0000}"/>
    <cellStyle name="Normal 4 5 7 3 2 2 3" xfId="38249" xr:uid="{00000000-0005-0000-0000-0000E59C0000}"/>
    <cellStyle name="Normal 4 5 7 3 2 2 4" xfId="24839" xr:uid="{00000000-0005-0000-0000-0000E69C0000}"/>
    <cellStyle name="Normal 4 5 7 3 2 3" xfId="9889" xr:uid="{00000000-0005-0000-0000-0000E79C0000}"/>
    <cellStyle name="Normal 4 5 7 3 2 3 2" xfId="41235" xr:uid="{00000000-0005-0000-0000-0000E89C0000}"/>
    <cellStyle name="Normal 4 5 7 3 2 3 3" xfId="27825" xr:uid="{00000000-0005-0000-0000-0000E99C0000}"/>
    <cellStyle name="Normal 4 5 7 3 2 4" xfId="20423" xr:uid="{00000000-0005-0000-0000-0000EA9C0000}"/>
    <cellStyle name="Normal 4 5 7 3 2 5" xfId="35265" xr:uid="{00000000-0005-0000-0000-0000EB9C0000}"/>
    <cellStyle name="Normal 4 5 7 3 2 6" xfId="17437" xr:uid="{00000000-0005-0000-0000-0000EC9C0000}"/>
    <cellStyle name="Normal 4 5 7 3 3" xfId="5907" xr:uid="{00000000-0005-0000-0000-0000ED9C0000}"/>
    <cellStyle name="Normal 4 5 7 3 3 2" xfId="11940" xr:uid="{00000000-0005-0000-0000-0000EE9C0000}"/>
    <cellStyle name="Normal 4 5 7 3 3 2 2" xfId="43225" xr:uid="{00000000-0005-0000-0000-0000EF9C0000}"/>
    <cellStyle name="Normal 4 5 7 3 3 2 3" xfId="29815" xr:uid="{00000000-0005-0000-0000-0000F09C0000}"/>
    <cellStyle name="Normal 4 5 7 3 3 3" xfId="23843" xr:uid="{00000000-0005-0000-0000-0000F19C0000}"/>
    <cellStyle name="Normal 4 5 7 3 3 4" xfId="34269" xr:uid="{00000000-0005-0000-0000-0000F29C0000}"/>
    <cellStyle name="Normal 4 5 7 3 3 5" xfId="16441" xr:uid="{00000000-0005-0000-0000-0000F39C0000}"/>
    <cellStyle name="Normal 4 5 7 3 4" xfId="3916" xr:uid="{00000000-0005-0000-0000-0000F49C0000}"/>
    <cellStyle name="Normal 4 5 7 3 4 2" xfId="36695" xr:uid="{00000000-0005-0000-0000-0000F59C0000}"/>
    <cellStyle name="Normal 4 5 7 3 4 3" xfId="21853" xr:uid="{00000000-0005-0000-0000-0000F69C0000}"/>
    <cellStyle name="Normal 4 5 7 3 5" xfId="8893" xr:uid="{00000000-0005-0000-0000-0000F79C0000}"/>
    <cellStyle name="Normal 4 5 7 3 5 2" xfId="40239" xr:uid="{00000000-0005-0000-0000-0000F89C0000}"/>
    <cellStyle name="Normal 4 5 7 3 5 3" xfId="26829" xr:uid="{00000000-0005-0000-0000-0000F99C0000}"/>
    <cellStyle name="Normal 4 5 7 3 6" xfId="19427" xr:uid="{00000000-0005-0000-0000-0000FA9C0000}"/>
    <cellStyle name="Normal 4 5 7 3 7" xfId="32279" xr:uid="{00000000-0005-0000-0000-0000FB9C0000}"/>
    <cellStyle name="Normal 4 5 7 3 8" xfId="14451" xr:uid="{00000000-0005-0000-0000-0000FC9C0000}"/>
    <cellStyle name="Normal 4 5 7 4" xfId="1924" xr:uid="{00000000-0005-0000-0000-0000FD9C0000}"/>
    <cellStyle name="Normal 4 5 7 4 2" xfId="6342" xr:uid="{00000000-0005-0000-0000-0000FE9C0000}"/>
    <cellStyle name="Normal 4 5 7 4 2 2" xfId="12375" xr:uid="{00000000-0005-0000-0000-0000FF9C0000}"/>
    <cellStyle name="Normal 4 5 7 4 2 2 2" xfId="43660" xr:uid="{00000000-0005-0000-0000-0000009D0000}"/>
    <cellStyle name="Normal 4 5 7 4 2 2 3" xfId="30250" xr:uid="{00000000-0005-0000-0000-0000019D0000}"/>
    <cellStyle name="Normal 4 5 7 4 2 3" xfId="37688" xr:uid="{00000000-0005-0000-0000-0000029D0000}"/>
    <cellStyle name="Normal 4 5 7 4 2 4" xfId="24278" xr:uid="{00000000-0005-0000-0000-0000039D0000}"/>
    <cellStyle name="Normal 4 5 7 4 3" xfId="9328" xr:uid="{00000000-0005-0000-0000-0000049D0000}"/>
    <cellStyle name="Normal 4 5 7 4 3 2" xfId="40674" xr:uid="{00000000-0005-0000-0000-0000059D0000}"/>
    <cellStyle name="Normal 4 5 7 4 3 3" xfId="27264" xr:uid="{00000000-0005-0000-0000-0000069D0000}"/>
    <cellStyle name="Normal 4 5 7 4 4" xfId="19862" xr:uid="{00000000-0005-0000-0000-0000079D0000}"/>
    <cellStyle name="Normal 4 5 7 4 5" xfId="34704" xr:uid="{00000000-0005-0000-0000-0000089D0000}"/>
    <cellStyle name="Normal 4 5 7 4 6" xfId="16876" xr:uid="{00000000-0005-0000-0000-0000099D0000}"/>
    <cellStyle name="Normal 4 5 7 5" xfId="4911" xr:uid="{00000000-0005-0000-0000-00000A9D0000}"/>
    <cellStyle name="Normal 4 5 7 5 2" xfId="10946" xr:uid="{00000000-0005-0000-0000-00000B9D0000}"/>
    <cellStyle name="Normal 4 5 7 5 2 2" xfId="42231" xr:uid="{00000000-0005-0000-0000-00000C9D0000}"/>
    <cellStyle name="Normal 4 5 7 5 2 3" xfId="28821" xr:uid="{00000000-0005-0000-0000-00000D9D0000}"/>
    <cellStyle name="Normal 4 5 7 5 3" xfId="22848" xr:uid="{00000000-0005-0000-0000-00000E9D0000}"/>
    <cellStyle name="Normal 4 5 7 5 4" xfId="33274" xr:uid="{00000000-0005-0000-0000-00000F9D0000}"/>
    <cellStyle name="Normal 4 5 7 5 5" xfId="15446" xr:uid="{00000000-0005-0000-0000-0000109D0000}"/>
    <cellStyle name="Normal 4 5 7 6" xfId="3355" xr:uid="{00000000-0005-0000-0000-0000119D0000}"/>
    <cellStyle name="Normal 4 5 7 6 2" xfId="36134" xr:uid="{00000000-0005-0000-0000-0000129D0000}"/>
    <cellStyle name="Normal 4 5 7 6 3" xfId="21292" xr:uid="{00000000-0005-0000-0000-0000139D0000}"/>
    <cellStyle name="Normal 4 5 7 7" xfId="7898" xr:uid="{00000000-0005-0000-0000-0000149D0000}"/>
    <cellStyle name="Normal 4 5 7 7 2" xfId="39244" xr:uid="{00000000-0005-0000-0000-0000159D0000}"/>
    <cellStyle name="Normal 4 5 7 7 3" xfId="25834" xr:uid="{00000000-0005-0000-0000-0000169D0000}"/>
    <cellStyle name="Normal 4 5 7 8" xfId="18432" xr:uid="{00000000-0005-0000-0000-0000179D0000}"/>
    <cellStyle name="Normal 4 5 7 9" xfId="31718" xr:uid="{00000000-0005-0000-0000-0000189D0000}"/>
    <cellStyle name="Normal 4 5 8" xfId="558" xr:uid="{00000000-0005-0000-0000-0000199D0000}"/>
    <cellStyle name="Normal 4 5 8 10" xfId="13998" xr:uid="{00000000-0005-0000-0000-00001A9D0000}"/>
    <cellStyle name="Normal 4 5 8 2" xfId="992" xr:uid="{00000000-0005-0000-0000-00001B9D0000}"/>
    <cellStyle name="Normal 4 5 8 2 2" xfId="3028" xr:uid="{00000000-0005-0000-0000-00001C9D0000}"/>
    <cellStyle name="Normal 4 5 8 2 2 2" xfId="7445" xr:uid="{00000000-0005-0000-0000-00001D9D0000}"/>
    <cellStyle name="Normal 4 5 8 2 2 2 2" xfId="13478" xr:uid="{00000000-0005-0000-0000-00001E9D0000}"/>
    <cellStyle name="Normal 4 5 8 2 2 2 2 2" xfId="44763" xr:uid="{00000000-0005-0000-0000-00001F9D0000}"/>
    <cellStyle name="Normal 4 5 8 2 2 2 2 3" xfId="31353" xr:uid="{00000000-0005-0000-0000-0000209D0000}"/>
    <cellStyle name="Normal 4 5 8 2 2 2 3" xfId="38791" xr:uid="{00000000-0005-0000-0000-0000219D0000}"/>
    <cellStyle name="Normal 4 5 8 2 2 2 4" xfId="25381" xr:uid="{00000000-0005-0000-0000-0000229D0000}"/>
    <cellStyle name="Normal 4 5 8 2 2 3" xfId="10431" xr:uid="{00000000-0005-0000-0000-0000239D0000}"/>
    <cellStyle name="Normal 4 5 8 2 2 3 2" xfId="41777" xr:uid="{00000000-0005-0000-0000-0000249D0000}"/>
    <cellStyle name="Normal 4 5 8 2 2 3 3" xfId="28367" xr:uid="{00000000-0005-0000-0000-0000259D0000}"/>
    <cellStyle name="Normal 4 5 8 2 2 4" xfId="20965" xr:uid="{00000000-0005-0000-0000-0000269D0000}"/>
    <cellStyle name="Normal 4 5 8 2 2 5" xfId="35807" xr:uid="{00000000-0005-0000-0000-0000279D0000}"/>
    <cellStyle name="Normal 4 5 8 2 2 6" xfId="17979" xr:uid="{00000000-0005-0000-0000-0000289D0000}"/>
    <cellStyle name="Normal 4 5 8 2 3" xfId="5453" xr:uid="{00000000-0005-0000-0000-0000299D0000}"/>
    <cellStyle name="Normal 4 5 8 2 3 2" xfId="11487" xr:uid="{00000000-0005-0000-0000-00002A9D0000}"/>
    <cellStyle name="Normal 4 5 8 2 3 2 2" xfId="42772" xr:uid="{00000000-0005-0000-0000-00002B9D0000}"/>
    <cellStyle name="Normal 4 5 8 2 3 2 3" xfId="29362" xr:uid="{00000000-0005-0000-0000-00002C9D0000}"/>
    <cellStyle name="Normal 4 5 8 2 3 3" xfId="23390" xr:uid="{00000000-0005-0000-0000-00002D9D0000}"/>
    <cellStyle name="Normal 4 5 8 2 3 4" xfId="33816" xr:uid="{00000000-0005-0000-0000-00002E9D0000}"/>
    <cellStyle name="Normal 4 5 8 2 3 5" xfId="15988" xr:uid="{00000000-0005-0000-0000-00002F9D0000}"/>
    <cellStyle name="Normal 4 5 8 2 4" xfId="4458" xr:uid="{00000000-0005-0000-0000-0000309D0000}"/>
    <cellStyle name="Normal 4 5 8 2 4 2" xfId="37237" xr:uid="{00000000-0005-0000-0000-0000319D0000}"/>
    <cellStyle name="Normal 4 5 8 2 4 3" xfId="22395" xr:uid="{00000000-0005-0000-0000-0000329D0000}"/>
    <cellStyle name="Normal 4 5 8 2 5" xfId="8440" xr:uid="{00000000-0005-0000-0000-0000339D0000}"/>
    <cellStyle name="Normal 4 5 8 2 5 2" xfId="39786" xr:uid="{00000000-0005-0000-0000-0000349D0000}"/>
    <cellStyle name="Normal 4 5 8 2 5 3" xfId="26376" xr:uid="{00000000-0005-0000-0000-0000359D0000}"/>
    <cellStyle name="Normal 4 5 8 2 6" xfId="18974" xr:uid="{00000000-0005-0000-0000-0000369D0000}"/>
    <cellStyle name="Normal 4 5 8 2 7" xfId="32821" xr:uid="{00000000-0005-0000-0000-0000379D0000}"/>
    <cellStyle name="Normal 4 5 8 2 8" xfId="14993" xr:uid="{00000000-0005-0000-0000-0000389D0000}"/>
    <cellStyle name="Normal 4 5 8 3" xfId="1597" xr:uid="{00000000-0005-0000-0000-0000399D0000}"/>
    <cellStyle name="Normal 4 5 8 3 2" xfId="2594" xr:uid="{00000000-0005-0000-0000-00003A9D0000}"/>
    <cellStyle name="Normal 4 5 8 3 2 2" xfId="7011" xr:uid="{00000000-0005-0000-0000-00003B9D0000}"/>
    <cellStyle name="Normal 4 5 8 3 2 2 2" xfId="13044" xr:uid="{00000000-0005-0000-0000-00003C9D0000}"/>
    <cellStyle name="Normal 4 5 8 3 2 2 2 2" xfId="44329" xr:uid="{00000000-0005-0000-0000-00003D9D0000}"/>
    <cellStyle name="Normal 4 5 8 3 2 2 2 3" xfId="30919" xr:uid="{00000000-0005-0000-0000-00003E9D0000}"/>
    <cellStyle name="Normal 4 5 8 3 2 2 3" xfId="38357" xr:uid="{00000000-0005-0000-0000-00003F9D0000}"/>
    <cellStyle name="Normal 4 5 8 3 2 2 4" xfId="24947" xr:uid="{00000000-0005-0000-0000-0000409D0000}"/>
    <cellStyle name="Normal 4 5 8 3 2 3" xfId="9997" xr:uid="{00000000-0005-0000-0000-0000419D0000}"/>
    <cellStyle name="Normal 4 5 8 3 2 3 2" xfId="41343" xr:uid="{00000000-0005-0000-0000-0000429D0000}"/>
    <cellStyle name="Normal 4 5 8 3 2 3 3" xfId="27933" xr:uid="{00000000-0005-0000-0000-0000439D0000}"/>
    <cellStyle name="Normal 4 5 8 3 2 4" xfId="20531" xr:uid="{00000000-0005-0000-0000-0000449D0000}"/>
    <cellStyle name="Normal 4 5 8 3 2 5" xfId="35373" xr:uid="{00000000-0005-0000-0000-0000459D0000}"/>
    <cellStyle name="Normal 4 5 8 3 2 6" xfId="17545" xr:uid="{00000000-0005-0000-0000-0000469D0000}"/>
    <cellStyle name="Normal 4 5 8 3 3" xfId="6015" xr:uid="{00000000-0005-0000-0000-0000479D0000}"/>
    <cellStyle name="Normal 4 5 8 3 3 2" xfId="12048" xr:uid="{00000000-0005-0000-0000-0000489D0000}"/>
    <cellStyle name="Normal 4 5 8 3 3 2 2" xfId="43333" xr:uid="{00000000-0005-0000-0000-0000499D0000}"/>
    <cellStyle name="Normal 4 5 8 3 3 2 3" xfId="29923" xr:uid="{00000000-0005-0000-0000-00004A9D0000}"/>
    <cellStyle name="Normal 4 5 8 3 3 3" xfId="23951" xr:uid="{00000000-0005-0000-0000-00004B9D0000}"/>
    <cellStyle name="Normal 4 5 8 3 3 4" xfId="34377" xr:uid="{00000000-0005-0000-0000-00004C9D0000}"/>
    <cellStyle name="Normal 4 5 8 3 3 5" xfId="16549" xr:uid="{00000000-0005-0000-0000-00004D9D0000}"/>
    <cellStyle name="Normal 4 5 8 3 4" xfId="4024" xr:uid="{00000000-0005-0000-0000-00004E9D0000}"/>
    <cellStyle name="Normal 4 5 8 3 4 2" xfId="36803" xr:uid="{00000000-0005-0000-0000-00004F9D0000}"/>
    <cellStyle name="Normal 4 5 8 3 4 3" xfId="21961" xr:uid="{00000000-0005-0000-0000-0000509D0000}"/>
    <cellStyle name="Normal 4 5 8 3 5" xfId="9001" xr:uid="{00000000-0005-0000-0000-0000519D0000}"/>
    <cellStyle name="Normal 4 5 8 3 5 2" xfId="40347" xr:uid="{00000000-0005-0000-0000-0000529D0000}"/>
    <cellStyle name="Normal 4 5 8 3 5 3" xfId="26937" xr:uid="{00000000-0005-0000-0000-0000539D0000}"/>
    <cellStyle name="Normal 4 5 8 3 6" xfId="19535" xr:uid="{00000000-0005-0000-0000-0000549D0000}"/>
    <cellStyle name="Normal 4 5 8 3 7" xfId="32387" xr:uid="{00000000-0005-0000-0000-0000559D0000}"/>
    <cellStyle name="Normal 4 5 8 3 8" xfId="14559" xr:uid="{00000000-0005-0000-0000-0000569D0000}"/>
    <cellStyle name="Normal 4 5 8 4" xfId="2032" xr:uid="{00000000-0005-0000-0000-0000579D0000}"/>
    <cellStyle name="Normal 4 5 8 4 2" xfId="6450" xr:uid="{00000000-0005-0000-0000-0000589D0000}"/>
    <cellStyle name="Normal 4 5 8 4 2 2" xfId="12483" xr:uid="{00000000-0005-0000-0000-0000599D0000}"/>
    <cellStyle name="Normal 4 5 8 4 2 2 2" xfId="43768" xr:uid="{00000000-0005-0000-0000-00005A9D0000}"/>
    <cellStyle name="Normal 4 5 8 4 2 2 3" xfId="30358" xr:uid="{00000000-0005-0000-0000-00005B9D0000}"/>
    <cellStyle name="Normal 4 5 8 4 2 3" xfId="37796" xr:uid="{00000000-0005-0000-0000-00005C9D0000}"/>
    <cellStyle name="Normal 4 5 8 4 2 4" xfId="24386" xr:uid="{00000000-0005-0000-0000-00005D9D0000}"/>
    <cellStyle name="Normal 4 5 8 4 3" xfId="9436" xr:uid="{00000000-0005-0000-0000-00005E9D0000}"/>
    <cellStyle name="Normal 4 5 8 4 3 2" xfId="40782" xr:uid="{00000000-0005-0000-0000-00005F9D0000}"/>
    <cellStyle name="Normal 4 5 8 4 3 3" xfId="27372" xr:uid="{00000000-0005-0000-0000-0000609D0000}"/>
    <cellStyle name="Normal 4 5 8 4 4" xfId="19970" xr:uid="{00000000-0005-0000-0000-0000619D0000}"/>
    <cellStyle name="Normal 4 5 8 4 5" xfId="34812" xr:uid="{00000000-0005-0000-0000-0000629D0000}"/>
    <cellStyle name="Normal 4 5 8 4 6" xfId="16984" xr:uid="{00000000-0005-0000-0000-0000639D0000}"/>
    <cellStyle name="Normal 4 5 8 5" xfId="5019" xr:uid="{00000000-0005-0000-0000-0000649D0000}"/>
    <cellStyle name="Normal 4 5 8 5 2" xfId="11054" xr:uid="{00000000-0005-0000-0000-0000659D0000}"/>
    <cellStyle name="Normal 4 5 8 5 2 2" xfId="42339" xr:uid="{00000000-0005-0000-0000-0000669D0000}"/>
    <cellStyle name="Normal 4 5 8 5 2 3" xfId="28929" xr:uid="{00000000-0005-0000-0000-0000679D0000}"/>
    <cellStyle name="Normal 4 5 8 5 3" xfId="22956" xr:uid="{00000000-0005-0000-0000-0000689D0000}"/>
    <cellStyle name="Normal 4 5 8 5 4" xfId="33382" xr:uid="{00000000-0005-0000-0000-0000699D0000}"/>
    <cellStyle name="Normal 4 5 8 5 5" xfId="15554" xr:uid="{00000000-0005-0000-0000-00006A9D0000}"/>
    <cellStyle name="Normal 4 5 8 6" xfId="3463" xr:uid="{00000000-0005-0000-0000-00006B9D0000}"/>
    <cellStyle name="Normal 4 5 8 6 2" xfId="36242" xr:uid="{00000000-0005-0000-0000-00006C9D0000}"/>
    <cellStyle name="Normal 4 5 8 6 3" xfId="21400" xr:uid="{00000000-0005-0000-0000-00006D9D0000}"/>
    <cellStyle name="Normal 4 5 8 7" xfId="8006" xr:uid="{00000000-0005-0000-0000-00006E9D0000}"/>
    <cellStyle name="Normal 4 5 8 7 2" xfId="39352" xr:uid="{00000000-0005-0000-0000-00006F9D0000}"/>
    <cellStyle name="Normal 4 5 8 7 3" xfId="25942" xr:uid="{00000000-0005-0000-0000-0000709D0000}"/>
    <cellStyle name="Normal 4 5 8 8" xfId="18540" xr:uid="{00000000-0005-0000-0000-0000719D0000}"/>
    <cellStyle name="Normal 4 5 8 9" xfId="31826" xr:uid="{00000000-0005-0000-0000-0000729D0000}"/>
    <cellStyle name="Normal 4 5 9" xfId="228" xr:uid="{00000000-0005-0000-0000-0000739D0000}"/>
    <cellStyle name="Normal 4 5 9 2" xfId="1283" xr:uid="{00000000-0005-0000-0000-0000749D0000}"/>
    <cellStyle name="Normal 4 5 9 2 2" xfId="5701" xr:uid="{00000000-0005-0000-0000-0000759D0000}"/>
    <cellStyle name="Normal 4 5 9 2 2 2" xfId="11734" xr:uid="{00000000-0005-0000-0000-0000769D0000}"/>
    <cellStyle name="Normal 4 5 9 2 2 2 2" xfId="43019" xr:uid="{00000000-0005-0000-0000-0000779D0000}"/>
    <cellStyle name="Normal 4 5 9 2 2 2 3" xfId="29609" xr:uid="{00000000-0005-0000-0000-0000789D0000}"/>
    <cellStyle name="Normal 4 5 9 2 2 3" xfId="37358" xr:uid="{00000000-0005-0000-0000-0000799D0000}"/>
    <cellStyle name="Normal 4 5 9 2 2 4" xfId="23637" xr:uid="{00000000-0005-0000-0000-00007A9D0000}"/>
    <cellStyle name="Normal 4 5 9 2 3" xfId="8687" xr:uid="{00000000-0005-0000-0000-00007B9D0000}"/>
    <cellStyle name="Normal 4 5 9 2 3 2" xfId="40033" xr:uid="{00000000-0005-0000-0000-00007C9D0000}"/>
    <cellStyle name="Normal 4 5 9 2 3 3" xfId="26623" xr:uid="{00000000-0005-0000-0000-00007D9D0000}"/>
    <cellStyle name="Normal 4 5 9 2 4" xfId="19221" xr:uid="{00000000-0005-0000-0000-00007E9D0000}"/>
    <cellStyle name="Normal 4 5 9 2 5" xfId="34063" xr:uid="{00000000-0005-0000-0000-00007F9D0000}"/>
    <cellStyle name="Normal 4 5 9 2 6" xfId="16235" xr:uid="{00000000-0005-0000-0000-0000809D0000}"/>
    <cellStyle name="Normal 4 5 9 3" xfId="2280" xr:uid="{00000000-0005-0000-0000-0000819D0000}"/>
    <cellStyle name="Normal 4 5 9 3 2" xfId="6697" xr:uid="{00000000-0005-0000-0000-0000829D0000}"/>
    <cellStyle name="Normal 4 5 9 3 2 2" xfId="12730" xr:uid="{00000000-0005-0000-0000-0000839D0000}"/>
    <cellStyle name="Normal 4 5 9 3 2 2 2" xfId="44015" xr:uid="{00000000-0005-0000-0000-0000849D0000}"/>
    <cellStyle name="Normal 4 5 9 3 2 2 3" xfId="30605" xr:uid="{00000000-0005-0000-0000-0000859D0000}"/>
    <cellStyle name="Normal 4 5 9 3 2 3" xfId="38043" xr:uid="{00000000-0005-0000-0000-0000869D0000}"/>
    <cellStyle name="Normal 4 5 9 3 2 4" xfId="24633" xr:uid="{00000000-0005-0000-0000-0000879D0000}"/>
    <cellStyle name="Normal 4 5 9 3 3" xfId="9683" xr:uid="{00000000-0005-0000-0000-0000889D0000}"/>
    <cellStyle name="Normal 4 5 9 3 3 2" xfId="41029" xr:uid="{00000000-0005-0000-0000-0000899D0000}"/>
    <cellStyle name="Normal 4 5 9 3 3 3" xfId="27619" xr:uid="{00000000-0005-0000-0000-00008A9D0000}"/>
    <cellStyle name="Normal 4 5 9 3 4" xfId="20217" xr:uid="{00000000-0005-0000-0000-00008B9D0000}"/>
    <cellStyle name="Normal 4 5 9 3 5" xfId="35059" xr:uid="{00000000-0005-0000-0000-00008C9D0000}"/>
    <cellStyle name="Normal 4 5 9 3 6" xfId="17231" xr:uid="{00000000-0005-0000-0000-00008D9D0000}"/>
    <cellStyle name="Normal 4 5 9 4" xfId="4705" xr:uid="{00000000-0005-0000-0000-00008E9D0000}"/>
    <cellStyle name="Normal 4 5 9 4 2" xfId="10739" xr:uid="{00000000-0005-0000-0000-00008F9D0000}"/>
    <cellStyle name="Normal 4 5 9 4 2 2" xfId="42026" xr:uid="{00000000-0005-0000-0000-0000909D0000}"/>
    <cellStyle name="Normal 4 5 9 4 2 3" xfId="28616" xr:uid="{00000000-0005-0000-0000-0000919D0000}"/>
    <cellStyle name="Normal 4 5 9 4 3" xfId="22642" xr:uid="{00000000-0005-0000-0000-0000929D0000}"/>
    <cellStyle name="Normal 4 5 9 4 4" xfId="33068" xr:uid="{00000000-0005-0000-0000-0000939D0000}"/>
    <cellStyle name="Normal 4 5 9 4 5" xfId="15240" xr:uid="{00000000-0005-0000-0000-0000949D0000}"/>
    <cellStyle name="Normal 4 5 9 5" xfId="3710" xr:uid="{00000000-0005-0000-0000-0000959D0000}"/>
    <cellStyle name="Normal 4 5 9 5 2" xfId="36489" xr:uid="{00000000-0005-0000-0000-0000969D0000}"/>
    <cellStyle name="Normal 4 5 9 5 3" xfId="21647" xr:uid="{00000000-0005-0000-0000-0000979D0000}"/>
    <cellStyle name="Normal 4 5 9 6" xfId="7692" xr:uid="{00000000-0005-0000-0000-0000989D0000}"/>
    <cellStyle name="Normal 4 5 9 6 2" xfId="39038" xr:uid="{00000000-0005-0000-0000-0000999D0000}"/>
    <cellStyle name="Normal 4 5 9 6 3" xfId="25628" xr:uid="{00000000-0005-0000-0000-00009A9D0000}"/>
    <cellStyle name="Normal 4 5 9 7" xfId="18226" xr:uid="{00000000-0005-0000-0000-00009B9D0000}"/>
    <cellStyle name="Normal 4 5 9 8" xfId="32073" xr:uid="{00000000-0005-0000-0000-00009C9D0000}"/>
    <cellStyle name="Normal 4 5 9 9" xfId="14245" xr:uid="{00000000-0005-0000-0000-00009D9D0000}"/>
    <cellStyle name="Normal 4 6" xfId="114" xr:uid="{00000000-0005-0000-0000-00009E9D0000}"/>
    <cellStyle name="Normal 4 6 10" xfId="1169" xr:uid="{00000000-0005-0000-0000-00009F9D0000}"/>
    <cellStyle name="Normal 4 6 10 2" xfId="2166" xr:uid="{00000000-0005-0000-0000-0000A09D0000}"/>
    <cellStyle name="Normal 4 6 10 2 2" xfId="6583" xr:uid="{00000000-0005-0000-0000-0000A19D0000}"/>
    <cellStyle name="Normal 4 6 10 2 2 2" xfId="12616" xr:uid="{00000000-0005-0000-0000-0000A29D0000}"/>
    <cellStyle name="Normal 4 6 10 2 2 2 2" xfId="43901" xr:uid="{00000000-0005-0000-0000-0000A39D0000}"/>
    <cellStyle name="Normal 4 6 10 2 2 2 3" xfId="30491" xr:uid="{00000000-0005-0000-0000-0000A49D0000}"/>
    <cellStyle name="Normal 4 6 10 2 2 3" xfId="37929" xr:uid="{00000000-0005-0000-0000-0000A59D0000}"/>
    <cellStyle name="Normal 4 6 10 2 2 4" xfId="24519" xr:uid="{00000000-0005-0000-0000-0000A69D0000}"/>
    <cellStyle name="Normal 4 6 10 2 3" xfId="9569" xr:uid="{00000000-0005-0000-0000-0000A79D0000}"/>
    <cellStyle name="Normal 4 6 10 2 3 2" xfId="40915" xr:uid="{00000000-0005-0000-0000-0000A89D0000}"/>
    <cellStyle name="Normal 4 6 10 2 3 3" xfId="27505" xr:uid="{00000000-0005-0000-0000-0000A99D0000}"/>
    <cellStyle name="Normal 4 6 10 2 4" xfId="20103" xr:uid="{00000000-0005-0000-0000-0000AA9D0000}"/>
    <cellStyle name="Normal 4 6 10 2 5" xfId="34945" xr:uid="{00000000-0005-0000-0000-0000AB9D0000}"/>
    <cellStyle name="Normal 4 6 10 2 6" xfId="17117" xr:uid="{00000000-0005-0000-0000-0000AC9D0000}"/>
    <cellStyle name="Normal 4 6 10 3" xfId="5587" xr:uid="{00000000-0005-0000-0000-0000AD9D0000}"/>
    <cellStyle name="Normal 4 6 10 3 2" xfId="11620" xr:uid="{00000000-0005-0000-0000-0000AE9D0000}"/>
    <cellStyle name="Normal 4 6 10 3 2 2" xfId="42905" xr:uid="{00000000-0005-0000-0000-0000AF9D0000}"/>
    <cellStyle name="Normal 4 6 10 3 2 3" xfId="29495" xr:uid="{00000000-0005-0000-0000-0000B09D0000}"/>
    <cellStyle name="Normal 4 6 10 3 3" xfId="23523" xr:uid="{00000000-0005-0000-0000-0000B19D0000}"/>
    <cellStyle name="Normal 4 6 10 3 4" xfId="33949" xr:uid="{00000000-0005-0000-0000-0000B29D0000}"/>
    <cellStyle name="Normal 4 6 10 3 5" xfId="16121" xr:uid="{00000000-0005-0000-0000-0000B39D0000}"/>
    <cellStyle name="Normal 4 6 10 4" xfId="3596" xr:uid="{00000000-0005-0000-0000-0000B49D0000}"/>
    <cellStyle name="Normal 4 6 10 4 2" xfId="36375" xr:uid="{00000000-0005-0000-0000-0000B59D0000}"/>
    <cellStyle name="Normal 4 6 10 4 3" xfId="21533" xr:uid="{00000000-0005-0000-0000-0000B69D0000}"/>
    <cellStyle name="Normal 4 6 10 5" xfId="8573" xr:uid="{00000000-0005-0000-0000-0000B79D0000}"/>
    <cellStyle name="Normal 4 6 10 5 2" xfId="39919" xr:uid="{00000000-0005-0000-0000-0000B89D0000}"/>
    <cellStyle name="Normal 4 6 10 5 3" xfId="26509" xr:uid="{00000000-0005-0000-0000-0000B99D0000}"/>
    <cellStyle name="Normal 4 6 10 6" xfId="19107" xr:uid="{00000000-0005-0000-0000-0000BA9D0000}"/>
    <cellStyle name="Normal 4 6 10 7" xfId="31959" xr:uid="{00000000-0005-0000-0000-0000BB9D0000}"/>
    <cellStyle name="Normal 4 6 10 8" xfId="14131" xr:uid="{00000000-0005-0000-0000-0000BC9D0000}"/>
    <cellStyle name="Normal 4 6 11" xfId="1724" xr:uid="{00000000-0005-0000-0000-0000BD9D0000}"/>
    <cellStyle name="Normal 4 6 11 2" xfId="6142" xr:uid="{00000000-0005-0000-0000-0000BE9D0000}"/>
    <cellStyle name="Normal 4 6 11 2 2" xfId="12175" xr:uid="{00000000-0005-0000-0000-0000BF9D0000}"/>
    <cellStyle name="Normal 4 6 11 2 2 2" xfId="43460" xr:uid="{00000000-0005-0000-0000-0000C09D0000}"/>
    <cellStyle name="Normal 4 6 11 2 2 3" xfId="30050" xr:uid="{00000000-0005-0000-0000-0000C19D0000}"/>
    <cellStyle name="Normal 4 6 11 2 3" xfId="37488" xr:uid="{00000000-0005-0000-0000-0000C29D0000}"/>
    <cellStyle name="Normal 4 6 11 2 4" xfId="24078" xr:uid="{00000000-0005-0000-0000-0000C39D0000}"/>
    <cellStyle name="Normal 4 6 11 3" xfId="9128" xr:uid="{00000000-0005-0000-0000-0000C49D0000}"/>
    <cellStyle name="Normal 4 6 11 3 2" xfId="40474" xr:uid="{00000000-0005-0000-0000-0000C59D0000}"/>
    <cellStyle name="Normal 4 6 11 3 3" xfId="27064" xr:uid="{00000000-0005-0000-0000-0000C69D0000}"/>
    <cellStyle name="Normal 4 6 11 4" xfId="19662" xr:uid="{00000000-0005-0000-0000-0000C79D0000}"/>
    <cellStyle name="Normal 4 6 11 5" xfId="34504" xr:uid="{00000000-0005-0000-0000-0000C89D0000}"/>
    <cellStyle name="Normal 4 6 11 6" xfId="16676" xr:uid="{00000000-0005-0000-0000-0000C99D0000}"/>
    <cellStyle name="Normal 4 6 12" xfId="4591" xr:uid="{00000000-0005-0000-0000-0000CA9D0000}"/>
    <cellStyle name="Normal 4 6 12 2" xfId="10625" xr:uid="{00000000-0005-0000-0000-0000CB9D0000}"/>
    <cellStyle name="Normal 4 6 12 2 2" xfId="41912" xr:uid="{00000000-0005-0000-0000-0000CC9D0000}"/>
    <cellStyle name="Normal 4 6 12 2 3" xfId="28502" xr:uid="{00000000-0005-0000-0000-0000CD9D0000}"/>
    <cellStyle name="Normal 4 6 12 3" xfId="22528" xr:uid="{00000000-0005-0000-0000-0000CE9D0000}"/>
    <cellStyle name="Normal 4 6 12 4" xfId="32954" xr:uid="{00000000-0005-0000-0000-0000CF9D0000}"/>
    <cellStyle name="Normal 4 6 12 5" xfId="15126" xr:uid="{00000000-0005-0000-0000-0000D09D0000}"/>
    <cellStyle name="Normal 4 6 13" xfId="3155" xr:uid="{00000000-0005-0000-0000-0000D19D0000}"/>
    <cellStyle name="Normal 4 6 13 2" xfId="35934" xr:uid="{00000000-0005-0000-0000-0000D29D0000}"/>
    <cellStyle name="Normal 4 6 13 3" xfId="21092" xr:uid="{00000000-0005-0000-0000-0000D39D0000}"/>
    <cellStyle name="Normal 4 6 14" xfId="7578" xr:uid="{00000000-0005-0000-0000-0000D49D0000}"/>
    <cellStyle name="Normal 4 6 14 2" xfId="38924" xr:uid="{00000000-0005-0000-0000-0000D59D0000}"/>
    <cellStyle name="Normal 4 6 14 3" xfId="25514" xr:uid="{00000000-0005-0000-0000-0000D69D0000}"/>
    <cellStyle name="Normal 4 6 15" xfId="18112" xr:uid="{00000000-0005-0000-0000-0000D79D0000}"/>
    <cellStyle name="Normal 4 6 16" xfId="31518" xr:uid="{00000000-0005-0000-0000-0000D89D0000}"/>
    <cellStyle name="Normal 4 6 17" xfId="13690" xr:uid="{00000000-0005-0000-0000-0000D99D0000}"/>
    <cellStyle name="Normal 4 6 2" xfId="168" xr:uid="{00000000-0005-0000-0000-0000DA9D0000}"/>
    <cellStyle name="Normal 4 6 2 10" xfId="3191" xr:uid="{00000000-0005-0000-0000-0000DB9D0000}"/>
    <cellStyle name="Normal 4 6 2 10 2" xfId="35970" xr:uid="{00000000-0005-0000-0000-0000DC9D0000}"/>
    <cellStyle name="Normal 4 6 2 10 3" xfId="21128" xr:uid="{00000000-0005-0000-0000-0000DD9D0000}"/>
    <cellStyle name="Normal 4 6 2 11" xfId="7632" xr:uid="{00000000-0005-0000-0000-0000DE9D0000}"/>
    <cellStyle name="Normal 4 6 2 11 2" xfId="38978" xr:uid="{00000000-0005-0000-0000-0000DF9D0000}"/>
    <cellStyle name="Normal 4 6 2 11 3" xfId="25568" xr:uid="{00000000-0005-0000-0000-0000E09D0000}"/>
    <cellStyle name="Normal 4 6 2 12" xfId="18166" xr:uid="{00000000-0005-0000-0000-0000E19D0000}"/>
    <cellStyle name="Normal 4 6 2 13" xfId="31554" xr:uid="{00000000-0005-0000-0000-0000E29D0000}"/>
    <cellStyle name="Normal 4 6 2 14" xfId="13726" xr:uid="{00000000-0005-0000-0000-0000E39D0000}"/>
    <cellStyle name="Normal 4 6 2 2" xfId="390" xr:uid="{00000000-0005-0000-0000-0000E49D0000}"/>
    <cellStyle name="Normal 4 6 2 2 10" xfId="13830" xr:uid="{00000000-0005-0000-0000-0000E59D0000}"/>
    <cellStyle name="Normal 4 6 2 2 2" xfId="824" xr:uid="{00000000-0005-0000-0000-0000E69D0000}"/>
    <cellStyle name="Normal 4 6 2 2 2 2" xfId="2860" xr:uid="{00000000-0005-0000-0000-0000E79D0000}"/>
    <cellStyle name="Normal 4 6 2 2 2 2 2" xfId="7277" xr:uid="{00000000-0005-0000-0000-0000E89D0000}"/>
    <cellStyle name="Normal 4 6 2 2 2 2 2 2" xfId="13310" xr:uid="{00000000-0005-0000-0000-0000E99D0000}"/>
    <cellStyle name="Normal 4 6 2 2 2 2 2 2 2" xfId="44595" xr:uid="{00000000-0005-0000-0000-0000EA9D0000}"/>
    <cellStyle name="Normal 4 6 2 2 2 2 2 2 3" xfId="31185" xr:uid="{00000000-0005-0000-0000-0000EB9D0000}"/>
    <cellStyle name="Normal 4 6 2 2 2 2 2 3" xfId="38623" xr:uid="{00000000-0005-0000-0000-0000EC9D0000}"/>
    <cellStyle name="Normal 4 6 2 2 2 2 2 4" xfId="25213" xr:uid="{00000000-0005-0000-0000-0000ED9D0000}"/>
    <cellStyle name="Normal 4 6 2 2 2 2 3" xfId="10263" xr:uid="{00000000-0005-0000-0000-0000EE9D0000}"/>
    <cellStyle name="Normal 4 6 2 2 2 2 3 2" xfId="41609" xr:uid="{00000000-0005-0000-0000-0000EF9D0000}"/>
    <cellStyle name="Normal 4 6 2 2 2 2 3 3" xfId="28199" xr:uid="{00000000-0005-0000-0000-0000F09D0000}"/>
    <cellStyle name="Normal 4 6 2 2 2 2 4" xfId="20797" xr:uid="{00000000-0005-0000-0000-0000F19D0000}"/>
    <cellStyle name="Normal 4 6 2 2 2 2 5" xfId="35639" xr:uid="{00000000-0005-0000-0000-0000F29D0000}"/>
    <cellStyle name="Normal 4 6 2 2 2 2 6" xfId="17811" xr:uid="{00000000-0005-0000-0000-0000F39D0000}"/>
    <cellStyle name="Normal 4 6 2 2 2 3" xfId="5285" xr:uid="{00000000-0005-0000-0000-0000F49D0000}"/>
    <cellStyle name="Normal 4 6 2 2 2 3 2" xfId="11319" xr:uid="{00000000-0005-0000-0000-0000F59D0000}"/>
    <cellStyle name="Normal 4 6 2 2 2 3 2 2" xfId="42604" xr:uid="{00000000-0005-0000-0000-0000F69D0000}"/>
    <cellStyle name="Normal 4 6 2 2 2 3 2 3" xfId="29194" xr:uid="{00000000-0005-0000-0000-0000F79D0000}"/>
    <cellStyle name="Normal 4 6 2 2 2 3 3" xfId="23222" xr:uid="{00000000-0005-0000-0000-0000F89D0000}"/>
    <cellStyle name="Normal 4 6 2 2 2 3 4" xfId="33648" xr:uid="{00000000-0005-0000-0000-0000F99D0000}"/>
    <cellStyle name="Normal 4 6 2 2 2 3 5" xfId="15820" xr:uid="{00000000-0005-0000-0000-0000FA9D0000}"/>
    <cellStyle name="Normal 4 6 2 2 2 4" xfId="4290" xr:uid="{00000000-0005-0000-0000-0000FB9D0000}"/>
    <cellStyle name="Normal 4 6 2 2 2 4 2" xfId="37069" xr:uid="{00000000-0005-0000-0000-0000FC9D0000}"/>
    <cellStyle name="Normal 4 6 2 2 2 4 3" xfId="22227" xr:uid="{00000000-0005-0000-0000-0000FD9D0000}"/>
    <cellStyle name="Normal 4 6 2 2 2 5" xfId="8272" xr:uid="{00000000-0005-0000-0000-0000FE9D0000}"/>
    <cellStyle name="Normal 4 6 2 2 2 5 2" xfId="39618" xr:uid="{00000000-0005-0000-0000-0000FF9D0000}"/>
    <cellStyle name="Normal 4 6 2 2 2 5 3" xfId="26208" xr:uid="{00000000-0005-0000-0000-0000009E0000}"/>
    <cellStyle name="Normal 4 6 2 2 2 6" xfId="18806" xr:uid="{00000000-0005-0000-0000-0000019E0000}"/>
    <cellStyle name="Normal 4 6 2 2 2 7" xfId="32653" xr:uid="{00000000-0005-0000-0000-0000029E0000}"/>
    <cellStyle name="Normal 4 6 2 2 2 8" xfId="14825" xr:uid="{00000000-0005-0000-0000-0000039E0000}"/>
    <cellStyle name="Normal 4 6 2 2 3" xfId="1429" xr:uid="{00000000-0005-0000-0000-0000049E0000}"/>
    <cellStyle name="Normal 4 6 2 2 3 2" xfId="2426" xr:uid="{00000000-0005-0000-0000-0000059E0000}"/>
    <cellStyle name="Normal 4 6 2 2 3 2 2" xfId="6843" xr:uid="{00000000-0005-0000-0000-0000069E0000}"/>
    <cellStyle name="Normal 4 6 2 2 3 2 2 2" xfId="12876" xr:uid="{00000000-0005-0000-0000-0000079E0000}"/>
    <cellStyle name="Normal 4 6 2 2 3 2 2 2 2" xfId="44161" xr:uid="{00000000-0005-0000-0000-0000089E0000}"/>
    <cellStyle name="Normal 4 6 2 2 3 2 2 2 3" xfId="30751" xr:uid="{00000000-0005-0000-0000-0000099E0000}"/>
    <cellStyle name="Normal 4 6 2 2 3 2 2 3" xfId="38189" xr:uid="{00000000-0005-0000-0000-00000A9E0000}"/>
    <cellStyle name="Normal 4 6 2 2 3 2 2 4" xfId="24779" xr:uid="{00000000-0005-0000-0000-00000B9E0000}"/>
    <cellStyle name="Normal 4 6 2 2 3 2 3" xfId="9829" xr:uid="{00000000-0005-0000-0000-00000C9E0000}"/>
    <cellStyle name="Normal 4 6 2 2 3 2 3 2" xfId="41175" xr:uid="{00000000-0005-0000-0000-00000D9E0000}"/>
    <cellStyle name="Normal 4 6 2 2 3 2 3 3" xfId="27765" xr:uid="{00000000-0005-0000-0000-00000E9E0000}"/>
    <cellStyle name="Normal 4 6 2 2 3 2 4" xfId="20363" xr:uid="{00000000-0005-0000-0000-00000F9E0000}"/>
    <cellStyle name="Normal 4 6 2 2 3 2 5" xfId="35205" xr:uid="{00000000-0005-0000-0000-0000109E0000}"/>
    <cellStyle name="Normal 4 6 2 2 3 2 6" xfId="17377" xr:uid="{00000000-0005-0000-0000-0000119E0000}"/>
    <cellStyle name="Normal 4 6 2 2 3 3" xfId="5847" xr:uid="{00000000-0005-0000-0000-0000129E0000}"/>
    <cellStyle name="Normal 4 6 2 2 3 3 2" xfId="11880" xr:uid="{00000000-0005-0000-0000-0000139E0000}"/>
    <cellStyle name="Normal 4 6 2 2 3 3 2 2" xfId="43165" xr:uid="{00000000-0005-0000-0000-0000149E0000}"/>
    <cellStyle name="Normal 4 6 2 2 3 3 2 3" xfId="29755" xr:uid="{00000000-0005-0000-0000-0000159E0000}"/>
    <cellStyle name="Normal 4 6 2 2 3 3 3" xfId="23783" xr:uid="{00000000-0005-0000-0000-0000169E0000}"/>
    <cellStyle name="Normal 4 6 2 2 3 3 4" xfId="34209" xr:uid="{00000000-0005-0000-0000-0000179E0000}"/>
    <cellStyle name="Normal 4 6 2 2 3 3 5" xfId="16381" xr:uid="{00000000-0005-0000-0000-0000189E0000}"/>
    <cellStyle name="Normal 4 6 2 2 3 4" xfId="3856" xr:uid="{00000000-0005-0000-0000-0000199E0000}"/>
    <cellStyle name="Normal 4 6 2 2 3 4 2" xfId="36635" xr:uid="{00000000-0005-0000-0000-00001A9E0000}"/>
    <cellStyle name="Normal 4 6 2 2 3 4 3" xfId="21793" xr:uid="{00000000-0005-0000-0000-00001B9E0000}"/>
    <cellStyle name="Normal 4 6 2 2 3 5" xfId="8833" xr:uid="{00000000-0005-0000-0000-00001C9E0000}"/>
    <cellStyle name="Normal 4 6 2 2 3 5 2" xfId="40179" xr:uid="{00000000-0005-0000-0000-00001D9E0000}"/>
    <cellStyle name="Normal 4 6 2 2 3 5 3" xfId="26769" xr:uid="{00000000-0005-0000-0000-00001E9E0000}"/>
    <cellStyle name="Normal 4 6 2 2 3 6" xfId="19367" xr:uid="{00000000-0005-0000-0000-00001F9E0000}"/>
    <cellStyle name="Normal 4 6 2 2 3 7" xfId="32219" xr:uid="{00000000-0005-0000-0000-0000209E0000}"/>
    <cellStyle name="Normal 4 6 2 2 3 8" xfId="14391" xr:uid="{00000000-0005-0000-0000-0000219E0000}"/>
    <cellStyle name="Normal 4 6 2 2 4" xfId="1864" xr:uid="{00000000-0005-0000-0000-0000229E0000}"/>
    <cellStyle name="Normal 4 6 2 2 4 2" xfId="6282" xr:uid="{00000000-0005-0000-0000-0000239E0000}"/>
    <cellStyle name="Normal 4 6 2 2 4 2 2" xfId="12315" xr:uid="{00000000-0005-0000-0000-0000249E0000}"/>
    <cellStyle name="Normal 4 6 2 2 4 2 2 2" xfId="43600" xr:uid="{00000000-0005-0000-0000-0000259E0000}"/>
    <cellStyle name="Normal 4 6 2 2 4 2 2 3" xfId="30190" xr:uid="{00000000-0005-0000-0000-0000269E0000}"/>
    <cellStyle name="Normal 4 6 2 2 4 2 3" xfId="37628" xr:uid="{00000000-0005-0000-0000-0000279E0000}"/>
    <cellStyle name="Normal 4 6 2 2 4 2 4" xfId="24218" xr:uid="{00000000-0005-0000-0000-0000289E0000}"/>
    <cellStyle name="Normal 4 6 2 2 4 3" xfId="9268" xr:uid="{00000000-0005-0000-0000-0000299E0000}"/>
    <cellStyle name="Normal 4 6 2 2 4 3 2" xfId="40614" xr:uid="{00000000-0005-0000-0000-00002A9E0000}"/>
    <cellStyle name="Normal 4 6 2 2 4 3 3" xfId="27204" xr:uid="{00000000-0005-0000-0000-00002B9E0000}"/>
    <cellStyle name="Normal 4 6 2 2 4 4" xfId="19802" xr:uid="{00000000-0005-0000-0000-00002C9E0000}"/>
    <cellStyle name="Normal 4 6 2 2 4 5" xfId="34644" xr:uid="{00000000-0005-0000-0000-00002D9E0000}"/>
    <cellStyle name="Normal 4 6 2 2 4 6" xfId="16816" xr:uid="{00000000-0005-0000-0000-00002E9E0000}"/>
    <cellStyle name="Normal 4 6 2 2 5" xfId="4851" xr:uid="{00000000-0005-0000-0000-00002F9E0000}"/>
    <cellStyle name="Normal 4 6 2 2 5 2" xfId="10886" xr:uid="{00000000-0005-0000-0000-0000309E0000}"/>
    <cellStyle name="Normal 4 6 2 2 5 2 2" xfId="42171" xr:uid="{00000000-0005-0000-0000-0000319E0000}"/>
    <cellStyle name="Normal 4 6 2 2 5 2 3" xfId="28761" xr:uid="{00000000-0005-0000-0000-0000329E0000}"/>
    <cellStyle name="Normal 4 6 2 2 5 3" xfId="22788" xr:uid="{00000000-0005-0000-0000-0000339E0000}"/>
    <cellStyle name="Normal 4 6 2 2 5 4" xfId="33214" xr:uid="{00000000-0005-0000-0000-0000349E0000}"/>
    <cellStyle name="Normal 4 6 2 2 5 5" xfId="15386" xr:uid="{00000000-0005-0000-0000-0000359E0000}"/>
    <cellStyle name="Normal 4 6 2 2 6" xfId="3295" xr:uid="{00000000-0005-0000-0000-0000369E0000}"/>
    <cellStyle name="Normal 4 6 2 2 6 2" xfId="36074" xr:uid="{00000000-0005-0000-0000-0000379E0000}"/>
    <cellStyle name="Normal 4 6 2 2 6 3" xfId="21232" xr:uid="{00000000-0005-0000-0000-0000389E0000}"/>
    <cellStyle name="Normal 4 6 2 2 7" xfId="7838" xr:uid="{00000000-0005-0000-0000-0000399E0000}"/>
    <cellStyle name="Normal 4 6 2 2 7 2" xfId="39184" xr:uid="{00000000-0005-0000-0000-00003A9E0000}"/>
    <cellStyle name="Normal 4 6 2 2 7 3" xfId="25774" xr:uid="{00000000-0005-0000-0000-00003B9E0000}"/>
    <cellStyle name="Normal 4 6 2 2 8" xfId="18372" xr:uid="{00000000-0005-0000-0000-00003C9E0000}"/>
    <cellStyle name="Normal 4 6 2 2 9" xfId="31658" xr:uid="{00000000-0005-0000-0000-00003D9E0000}"/>
    <cellStyle name="Normal 4 6 2 3" xfId="492" xr:uid="{00000000-0005-0000-0000-00003E9E0000}"/>
    <cellStyle name="Normal 4 6 2 3 10" xfId="13932" xr:uid="{00000000-0005-0000-0000-00003F9E0000}"/>
    <cellStyle name="Normal 4 6 2 3 2" xfId="926" xr:uid="{00000000-0005-0000-0000-0000409E0000}"/>
    <cellStyle name="Normal 4 6 2 3 2 2" xfId="2962" xr:uid="{00000000-0005-0000-0000-0000419E0000}"/>
    <cellStyle name="Normal 4 6 2 3 2 2 2" xfId="7379" xr:uid="{00000000-0005-0000-0000-0000429E0000}"/>
    <cellStyle name="Normal 4 6 2 3 2 2 2 2" xfId="13412" xr:uid="{00000000-0005-0000-0000-0000439E0000}"/>
    <cellStyle name="Normal 4 6 2 3 2 2 2 2 2" xfId="44697" xr:uid="{00000000-0005-0000-0000-0000449E0000}"/>
    <cellStyle name="Normal 4 6 2 3 2 2 2 2 3" xfId="31287" xr:uid="{00000000-0005-0000-0000-0000459E0000}"/>
    <cellStyle name="Normal 4 6 2 3 2 2 2 3" xfId="38725" xr:uid="{00000000-0005-0000-0000-0000469E0000}"/>
    <cellStyle name="Normal 4 6 2 3 2 2 2 4" xfId="25315" xr:uid="{00000000-0005-0000-0000-0000479E0000}"/>
    <cellStyle name="Normal 4 6 2 3 2 2 3" xfId="10365" xr:uid="{00000000-0005-0000-0000-0000489E0000}"/>
    <cellStyle name="Normal 4 6 2 3 2 2 3 2" xfId="41711" xr:uid="{00000000-0005-0000-0000-0000499E0000}"/>
    <cellStyle name="Normal 4 6 2 3 2 2 3 3" xfId="28301" xr:uid="{00000000-0005-0000-0000-00004A9E0000}"/>
    <cellStyle name="Normal 4 6 2 3 2 2 4" xfId="20899" xr:uid="{00000000-0005-0000-0000-00004B9E0000}"/>
    <cellStyle name="Normal 4 6 2 3 2 2 5" xfId="35741" xr:uid="{00000000-0005-0000-0000-00004C9E0000}"/>
    <cellStyle name="Normal 4 6 2 3 2 2 6" xfId="17913" xr:uid="{00000000-0005-0000-0000-00004D9E0000}"/>
    <cellStyle name="Normal 4 6 2 3 2 3" xfId="5387" xr:uid="{00000000-0005-0000-0000-00004E9E0000}"/>
    <cellStyle name="Normal 4 6 2 3 2 3 2" xfId="11421" xr:uid="{00000000-0005-0000-0000-00004F9E0000}"/>
    <cellStyle name="Normal 4 6 2 3 2 3 2 2" xfId="42706" xr:uid="{00000000-0005-0000-0000-0000509E0000}"/>
    <cellStyle name="Normal 4 6 2 3 2 3 2 3" xfId="29296" xr:uid="{00000000-0005-0000-0000-0000519E0000}"/>
    <cellStyle name="Normal 4 6 2 3 2 3 3" xfId="23324" xr:uid="{00000000-0005-0000-0000-0000529E0000}"/>
    <cellStyle name="Normal 4 6 2 3 2 3 4" xfId="33750" xr:uid="{00000000-0005-0000-0000-0000539E0000}"/>
    <cellStyle name="Normal 4 6 2 3 2 3 5" xfId="15922" xr:uid="{00000000-0005-0000-0000-0000549E0000}"/>
    <cellStyle name="Normal 4 6 2 3 2 4" xfId="4392" xr:uid="{00000000-0005-0000-0000-0000559E0000}"/>
    <cellStyle name="Normal 4 6 2 3 2 4 2" xfId="37171" xr:uid="{00000000-0005-0000-0000-0000569E0000}"/>
    <cellStyle name="Normal 4 6 2 3 2 4 3" xfId="22329" xr:uid="{00000000-0005-0000-0000-0000579E0000}"/>
    <cellStyle name="Normal 4 6 2 3 2 5" xfId="8374" xr:uid="{00000000-0005-0000-0000-0000589E0000}"/>
    <cellStyle name="Normal 4 6 2 3 2 5 2" xfId="39720" xr:uid="{00000000-0005-0000-0000-0000599E0000}"/>
    <cellStyle name="Normal 4 6 2 3 2 5 3" xfId="26310" xr:uid="{00000000-0005-0000-0000-00005A9E0000}"/>
    <cellStyle name="Normal 4 6 2 3 2 6" xfId="18908" xr:uid="{00000000-0005-0000-0000-00005B9E0000}"/>
    <cellStyle name="Normal 4 6 2 3 2 7" xfId="32755" xr:uid="{00000000-0005-0000-0000-00005C9E0000}"/>
    <cellStyle name="Normal 4 6 2 3 2 8" xfId="14927" xr:uid="{00000000-0005-0000-0000-00005D9E0000}"/>
    <cellStyle name="Normal 4 6 2 3 3" xfId="1531" xr:uid="{00000000-0005-0000-0000-00005E9E0000}"/>
    <cellStyle name="Normal 4 6 2 3 3 2" xfId="2528" xr:uid="{00000000-0005-0000-0000-00005F9E0000}"/>
    <cellStyle name="Normal 4 6 2 3 3 2 2" xfId="6945" xr:uid="{00000000-0005-0000-0000-0000609E0000}"/>
    <cellStyle name="Normal 4 6 2 3 3 2 2 2" xfId="12978" xr:uid="{00000000-0005-0000-0000-0000619E0000}"/>
    <cellStyle name="Normal 4 6 2 3 3 2 2 2 2" xfId="44263" xr:uid="{00000000-0005-0000-0000-0000629E0000}"/>
    <cellStyle name="Normal 4 6 2 3 3 2 2 2 3" xfId="30853" xr:uid="{00000000-0005-0000-0000-0000639E0000}"/>
    <cellStyle name="Normal 4 6 2 3 3 2 2 3" xfId="38291" xr:uid="{00000000-0005-0000-0000-0000649E0000}"/>
    <cellStyle name="Normal 4 6 2 3 3 2 2 4" xfId="24881" xr:uid="{00000000-0005-0000-0000-0000659E0000}"/>
    <cellStyle name="Normal 4 6 2 3 3 2 3" xfId="9931" xr:uid="{00000000-0005-0000-0000-0000669E0000}"/>
    <cellStyle name="Normal 4 6 2 3 3 2 3 2" xfId="41277" xr:uid="{00000000-0005-0000-0000-0000679E0000}"/>
    <cellStyle name="Normal 4 6 2 3 3 2 3 3" xfId="27867" xr:uid="{00000000-0005-0000-0000-0000689E0000}"/>
    <cellStyle name="Normal 4 6 2 3 3 2 4" xfId="20465" xr:uid="{00000000-0005-0000-0000-0000699E0000}"/>
    <cellStyle name="Normal 4 6 2 3 3 2 5" xfId="35307" xr:uid="{00000000-0005-0000-0000-00006A9E0000}"/>
    <cellStyle name="Normal 4 6 2 3 3 2 6" xfId="17479" xr:uid="{00000000-0005-0000-0000-00006B9E0000}"/>
    <cellStyle name="Normal 4 6 2 3 3 3" xfId="5949" xr:uid="{00000000-0005-0000-0000-00006C9E0000}"/>
    <cellStyle name="Normal 4 6 2 3 3 3 2" xfId="11982" xr:uid="{00000000-0005-0000-0000-00006D9E0000}"/>
    <cellStyle name="Normal 4 6 2 3 3 3 2 2" xfId="43267" xr:uid="{00000000-0005-0000-0000-00006E9E0000}"/>
    <cellStyle name="Normal 4 6 2 3 3 3 2 3" xfId="29857" xr:uid="{00000000-0005-0000-0000-00006F9E0000}"/>
    <cellStyle name="Normal 4 6 2 3 3 3 3" xfId="23885" xr:uid="{00000000-0005-0000-0000-0000709E0000}"/>
    <cellStyle name="Normal 4 6 2 3 3 3 4" xfId="34311" xr:uid="{00000000-0005-0000-0000-0000719E0000}"/>
    <cellStyle name="Normal 4 6 2 3 3 3 5" xfId="16483" xr:uid="{00000000-0005-0000-0000-0000729E0000}"/>
    <cellStyle name="Normal 4 6 2 3 3 4" xfId="3958" xr:uid="{00000000-0005-0000-0000-0000739E0000}"/>
    <cellStyle name="Normal 4 6 2 3 3 4 2" xfId="36737" xr:uid="{00000000-0005-0000-0000-0000749E0000}"/>
    <cellStyle name="Normal 4 6 2 3 3 4 3" xfId="21895" xr:uid="{00000000-0005-0000-0000-0000759E0000}"/>
    <cellStyle name="Normal 4 6 2 3 3 5" xfId="8935" xr:uid="{00000000-0005-0000-0000-0000769E0000}"/>
    <cellStyle name="Normal 4 6 2 3 3 5 2" xfId="40281" xr:uid="{00000000-0005-0000-0000-0000779E0000}"/>
    <cellStyle name="Normal 4 6 2 3 3 5 3" xfId="26871" xr:uid="{00000000-0005-0000-0000-0000789E0000}"/>
    <cellStyle name="Normal 4 6 2 3 3 6" xfId="19469" xr:uid="{00000000-0005-0000-0000-0000799E0000}"/>
    <cellStyle name="Normal 4 6 2 3 3 7" xfId="32321" xr:uid="{00000000-0005-0000-0000-00007A9E0000}"/>
    <cellStyle name="Normal 4 6 2 3 3 8" xfId="14493" xr:uid="{00000000-0005-0000-0000-00007B9E0000}"/>
    <cellStyle name="Normal 4 6 2 3 4" xfId="1966" xr:uid="{00000000-0005-0000-0000-00007C9E0000}"/>
    <cellStyle name="Normal 4 6 2 3 4 2" xfId="6384" xr:uid="{00000000-0005-0000-0000-00007D9E0000}"/>
    <cellStyle name="Normal 4 6 2 3 4 2 2" xfId="12417" xr:uid="{00000000-0005-0000-0000-00007E9E0000}"/>
    <cellStyle name="Normal 4 6 2 3 4 2 2 2" xfId="43702" xr:uid="{00000000-0005-0000-0000-00007F9E0000}"/>
    <cellStyle name="Normal 4 6 2 3 4 2 2 3" xfId="30292" xr:uid="{00000000-0005-0000-0000-0000809E0000}"/>
    <cellStyle name="Normal 4 6 2 3 4 2 3" xfId="37730" xr:uid="{00000000-0005-0000-0000-0000819E0000}"/>
    <cellStyle name="Normal 4 6 2 3 4 2 4" xfId="24320" xr:uid="{00000000-0005-0000-0000-0000829E0000}"/>
    <cellStyle name="Normal 4 6 2 3 4 3" xfId="9370" xr:uid="{00000000-0005-0000-0000-0000839E0000}"/>
    <cellStyle name="Normal 4 6 2 3 4 3 2" xfId="40716" xr:uid="{00000000-0005-0000-0000-0000849E0000}"/>
    <cellStyle name="Normal 4 6 2 3 4 3 3" xfId="27306" xr:uid="{00000000-0005-0000-0000-0000859E0000}"/>
    <cellStyle name="Normal 4 6 2 3 4 4" xfId="19904" xr:uid="{00000000-0005-0000-0000-0000869E0000}"/>
    <cellStyle name="Normal 4 6 2 3 4 5" xfId="34746" xr:uid="{00000000-0005-0000-0000-0000879E0000}"/>
    <cellStyle name="Normal 4 6 2 3 4 6" xfId="16918" xr:uid="{00000000-0005-0000-0000-0000889E0000}"/>
    <cellStyle name="Normal 4 6 2 3 5" xfId="4953" xr:uid="{00000000-0005-0000-0000-0000899E0000}"/>
    <cellStyle name="Normal 4 6 2 3 5 2" xfId="10988" xr:uid="{00000000-0005-0000-0000-00008A9E0000}"/>
    <cellStyle name="Normal 4 6 2 3 5 2 2" xfId="42273" xr:uid="{00000000-0005-0000-0000-00008B9E0000}"/>
    <cellStyle name="Normal 4 6 2 3 5 2 3" xfId="28863" xr:uid="{00000000-0005-0000-0000-00008C9E0000}"/>
    <cellStyle name="Normal 4 6 2 3 5 3" xfId="22890" xr:uid="{00000000-0005-0000-0000-00008D9E0000}"/>
    <cellStyle name="Normal 4 6 2 3 5 4" xfId="33316" xr:uid="{00000000-0005-0000-0000-00008E9E0000}"/>
    <cellStyle name="Normal 4 6 2 3 5 5" xfId="15488" xr:uid="{00000000-0005-0000-0000-00008F9E0000}"/>
    <cellStyle name="Normal 4 6 2 3 6" xfId="3397" xr:uid="{00000000-0005-0000-0000-0000909E0000}"/>
    <cellStyle name="Normal 4 6 2 3 6 2" xfId="36176" xr:uid="{00000000-0005-0000-0000-0000919E0000}"/>
    <cellStyle name="Normal 4 6 2 3 6 3" xfId="21334" xr:uid="{00000000-0005-0000-0000-0000929E0000}"/>
    <cellStyle name="Normal 4 6 2 3 7" xfId="7940" xr:uid="{00000000-0005-0000-0000-0000939E0000}"/>
    <cellStyle name="Normal 4 6 2 3 7 2" xfId="39286" xr:uid="{00000000-0005-0000-0000-0000949E0000}"/>
    <cellStyle name="Normal 4 6 2 3 7 3" xfId="25876" xr:uid="{00000000-0005-0000-0000-0000959E0000}"/>
    <cellStyle name="Normal 4 6 2 3 8" xfId="18474" xr:uid="{00000000-0005-0000-0000-0000969E0000}"/>
    <cellStyle name="Normal 4 6 2 3 9" xfId="31760" xr:uid="{00000000-0005-0000-0000-0000979E0000}"/>
    <cellStyle name="Normal 4 6 2 4" xfId="618" xr:uid="{00000000-0005-0000-0000-0000989E0000}"/>
    <cellStyle name="Normal 4 6 2 4 10" xfId="14058" xr:uid="{00000000-0005-0000-0000-0000999E0000}"/>
    <cellStyle name="Normal 4 6 2 4 2" xfId="1052" xr:uid="{00000000-0005-0000-0000-00009A9E0000}"/>
    <cellStyle name="Normal 4 6 2 4 2 2" xfId="3088" xr:uid="{00000000-0005-0000-0000-00009B9E0000}"/>
    <cellStyle name="Normal 4 6 2 4 2 2 2" xfId="7505" xr:uid="{00000000-0005-0000-0000-00009C9E0000}"/>
    <cellStyle name="Normal 4 6 2 4 2 2 2 2" xfId="13538" xr:uid="{00000000-0005-0000-0000-00009D9E0000}"/>
    <cellStyle name="Normal 4 6 2 4 2 2 2 2 2" xfId="44823" xr:uid="{00000000-0005-0000-0000-00009E9E0000}"/>
    <cellStyle name="Normal 4 6 2 4 2 2 2 2 3" xfId="31413" xr:uid="{00000000-0005-0000-0000-00009F9E0000}"/>
    <cellStyle name="Normal 4 6 2 4 2 2 2 3" xfId="38851" xr:uid="{00000000-0005-0000-0000-0000A09E0000}"/>
    <cellStyle name="Normal 4 6 2 4 2 2 2 4" xfId="25441" xr:uid="{00000000-0005-0000-0000-0000A19E0000}"/>
    <cellStyle name="Normal 4 6 2 4 2 2 3" xfId="10491" xr:uid="{00000000-0005-0000-0000-0000A29E0000}"/>
    <cellStyle name="Normal 4 6 2 4 2 2 3 2" xfId="41837" xr:uid="{00000000-0005-0000-0000-0000A39E0000}"/>
    <cellStyle name="Normal 4 6 2 4 2 2 3 3" xfId="28427" xr:uid="{00000000-0005-0000-0000-0000A49E0000}"/>
    <cellStyle name="Normal 4 6 2 4 2 2 4" xfId="21025" xr:uid="{00000000-0005-0000-0000-0000A59E0000}"/>
    <cellStyle name="Normal 4 6 2 4 2 2 5" xfId="35867" xr:uid="{00000000-0005-0000-0000-0000A69E0000}"/>
    <cellStyle name="Normal 4 6 2 4 2 2 6" xfId="18039" xr:uid="{00000000-0005-0000-0000-0000A79E0000}"/>
    <cellStyle name="Normal 4 6 2 4 2 3" xfId="5513" xr:uid="{00000000-0005-0000-0000-0000A89E0000}"/>
    <cellStyle name="Normal 4 6 2 4 2 3 2" xfId="11547" xr:uid="{00000000-0005-0000-0000-0000A99E0000}"/>
    <cellStyle name="Normal 4 6 2 4 2 3 2 2" xfId="42832" xr:uid="{00000000-0005-0000-0000-0000AA9E0000}"/>
    <cellStyle name="Normal 4 6 2 4 2 3 2 3" xfId="29422" xr:uid="{00000000-0005-0000-0000-0000AB9E0000}"/>
    <cellStyle name="Normal 4 6 2 4 2 3 3" xfId="23450" xr:uid="{00000000-0005-0000-0000-0000AC9E0000}"/>
    <cellStyle name="Normal 4 6 2 4 2 3 4" xfId="33876" xr:uid="{00000000-0005-0000-0000-0000AD9E0000}"/>
    <cellStyle name="Normal 4 6 2 4 2 3 5" xfId="16048" xr:uid="{00000000-0005-0000-0000-0000AE9E0000}"/>
    <cellStyle name="Normal 4 6 2 4 2 4" xfId="4518" xr:uid="{00000000-0005-0000-0000-0000AF9E0000}"/>
    <cellStyle name="Normal 4 6 2 4 2 4 2" xfId="37297" xr:uid="{00000000-0005-0000-0000-0000B09E0000}"/>
    <cellStyle name="Normal 4 6 2 4 2 4 3" xfId="22455" xr:uid="{00000000-0005-0000-0000-0000B19E0000}"/>
    <cellStyle name="Normal 4 6 2 4 2 5" xfId="8500" xr:uid="{00000000-0005-0000-0000-0000B29E0000}"/>
    <cellStyle name="Normal 4 6 2 4 2 5 2" xfId="39846" xr:uid="{00000000-0005-0000-0000-0000B39E0000}"/>
    <cellStyle name="Normal 4 6 2 4 2 5 3" xfId="26436" xr:uid="{00000000-0005-0000-0000-0000B49E0000}"/>
    <cellStyle name="Normal 4 6 2 4 2 6" xfId="19034" xr:uid="{00000000-0005-0000-0000-0000B59E0000}"/>
    <cellStyle name="Normal 4 6 2 4 2 7" xfId="32881" xr:uid="{00000000-0005-0000-0000-0000B69E0000}"/>
    <cellStyle name="Normal 4 6 2 4 2 8" xfId="15053" xr:uid="{00000000-0005-0000-0000-0000B79E0000}"/>
    <cellStyle name="Normal 4 6 2 4 3" xfId="1657" xr:uid="{00000000-0005-0000-0000-0000B89E0000}"/>
    <cellStyle name="Normal 4 6 2 4 3 2" xfId="2654" xr:uid="{00000000-0005-0000-0000-0000B99E0000}"/>
    <cellStyle name="Normal 4 6 2 4 3 2 2" xfId="7071" xr:uid="{00000000-0005-0000-0000-0000BA9E0000}"/>
    <cellStyle name="Normal 4 6 2 4 3 2 2 2" xfId="13104" xr:uid="{00000000-0005-0000-0000-0000BB9E0000}"/>
    <cellStyle name="Normal 4 6 2 4 3 2 2 2 2" xfId="44389" xr:uid="{00000000-0005-0000-0000-0000BC9E0000}"/>
    <cellStyle name="Normal 4 6 2 4 3 2 2 2 3" xfId="30979" xr:uid="{00000000-0005-0000-0000-0000BD9E0000}"/>
    <cellStyle name="Normal 4 6 2 4 3 2 2 3" xfId="38417" xr:uid="{00000000-0005-0000-0000-0000BE9E0000}"/>
    <cellStyle name="Normal 4 6 2 4 3 2 2 4" xfId="25007" xr:uid="{00000000-0005-0000-0000-0000BF9E0000}"/>
    <cellStyle name="Normal 4 6 2 4 3 2 3" xfId="10057" xr:uid="{00000000-0005-0000-0000-0000C09E0000}"/>
    <cellStyle name="Normal 4 6 2 4 3 2 3 2" xfId="41403" xr:uid="{00000000-0005-0000-0000-0000C19E0000}"/>
    <cellStyle name="Normal 4 6 2 4 3 2 3 3" xfId="27993" xr:uid="{00000000-0005-0000-0000-0000C29E0000}"/>
    <cellStyle name="Normal 4 6 2 4 3 2 4" xfId="20591" xr:uid="{00000000-0005-0000-0000-0000C39E0000}"/>
    <cellStyle name="Normal 4 6 2 4 3 2 5" xfId="35433" xr:uid="{00000000-0005-0000-0000-0000C49E0000}"/>
    <cellStyle name="Normal 4 6 2 4 3 2 6" xfId="17605" xr:uid="{00000000-0005-0000-0000-0000C59E0000}"/>
    <cellStyle name="Normal 4 6 2 4 3 3" xfId="6075" xr:uid="{00000000-0005-0000-0000-0000C69E0000}"/>
    <cellStyle name="Normal 4 6 2 4 3 3 2" xfId="12108" xr:uid="{00000000-0005-0000-0000-0000C79E0000}"/>
    <cellStyle name="Normal 4 6 2 4 3 3 2 2" xfId="43393" xr:uid="{00000000-0005-0000-0000-0000C89E0000}"/>
    <cellStyle name="Normal 4 6 2 4 3 3 2 3" xfId="29983" xr:uid="{00000000-0005-0000-0000-0000C99E0000}"/>
    <cellStyle name="Normal 4 6 2 4 3 3 3" xfId="24011" xr:uid="{00000000-0005-0000-0000-0000CA9E0000}"/>
    <cellStyle name="Normal 4 6 2 4 3 3 4" xfId="34437" xr:uid="{00000000-0005-0000-0000-0000CB9E0000}"/>
    <cellStyle name="Normal 4 6 2 4 3 3 5" xfId="16609" xr:uid="{00000000-0005-0000-0000-0000CC9E0000}"/>
    <cellStyle name="Normal 4 6 2 4 3 4" xfId="4084" xr:uid="{00000000-0005-0000-0000-0000CD9E0000}"/>
    <cellStyle name="Normal 4 6 2 4 3 4 2" xfId="36863" xr:uid="{00000000-0005-0000-0000-0000CE9E0000}"/>
    <cellStyle name="Normal 4 6 2 4 3 4 3" xfId="22021" xr:uid="{00000000-0005-0000-0000-0000CF9E0000}"/>
    <cellStyle name="Normal 4 6 2 4 3 5" xfId="9061" xr:uid="{00000000-0005-0000-0000-0000D09E0000}"/>
    <cellStyle name="Normal 4 6 2 4 3 5 2" xfId="40407" xr:uid="{00000000-0005-0000-0000-0000D19E0000}"/>
    <cellStyle name="Normal 4 6 2 4 3 5 3" xfId="26997" xr:uid="{00000000-0005-0000-0000-0000D29E0000}"/>
    <cellStyle name="Normal 4 6 2 4 3 6" xfId="19595" xr:uid="{00000000-0005-0000-0000-0000D39E0000}"/>
    <cellStyle name="Normal 4 6 2 4 3 7" xfId="32447" xr:uid="{00000000-0005-0000-0000-0000D49E0000}"/>
    <cellStyle name="Normal 4 6 2 4 3 8" xfId="14619" xr:uid="{00000000-0005-0000-0000-0000D59E0000}"/>
    <cellStyle name="Normal 4 6 2 4 4" xfId="2092" xr:uid="{00000000-0005-0000-0000-0000D69E0000}"/>
    <cellStyle name="Normal 4 6 2 4 4 2" xfId="6510" xr:uid="{00000000-0005-0000-0000-0000D79E0000}"/>
    <cellStyle name="Normal 4 6 2 4 4 2 2" xfId="12543" xr:uid="{00000000-0005-0000-0000-0000D89E0000}"/>
    <cellStyle name="Normal 4 6 2 4 4 2 2 2" xfId="43828" xr:uid="{00000000-0005-0000-0000-0000D99E0000}"/>
    <cellStyle name="Normal 4 6 2 4 4 2 2 3" xfId="30418" xr:uid="{00000000-0005-0000-0000-0000DA9E0000}"/>
    <cellStyle name="Normal 4 6 2 4 4 2 3" xfId="37856" xr:uid="{00000000-0005-0000-0000-0000DB9E0000}"/>
    <cellStyle name="Normal 4 6 2 4 4 2 4" xfId="24446" xr:uid="{00000000-0005-0000-0000-0000DC9E0000}"/>
    <cellStyle name="Normal 4 6 2 4 4 3" xfId="9496" xr:uid="{00000000-0005-0000-0000-0000DD9E0000}"/>
    <cellStyle name="Normal 4 6 2 4 4 3 2" xfId="40842" xr:uid="{00000000-0005-0000-0000-0000DE9E0000}"/>
    <cellStyle name="Normal 4 6 2 4 4 3 3" xfId="27432" xr:uid="{00000000-0005-0000-0000-0000DF9E0000}"/>
    <cellStyle name="Normal 4 6 2 4 4 4" xfId="20030" xr:uid="{00000000-0005-0000-0000-0000E09E0000}"/>
    <cellStyle name="Normal 4 6 2 4 4 5" xfId="34872" xr:uid="{00000000-0005-0000-0000-0000E19E0000}"/>
    <cellStyle name="Normal 4 6 2 4 4 6" xfId="17044" xr:uid="{00000000-0005-0000-0000-0000E29E0000}"/>
    <cellStyle name="Normal 4 6 2 4 5" xfId="5079" xr:uid="{00000000-0005-0000-0000-0000E39E0000}"/>
    <cellStyle name="Normal 4 6 2 4 5 2" xfId="11114" xr:uid="{00000000-0005-0000-0000-0000E49E0000}"/>
    <cellStyle name="Normal 4 6 2 4 5 2 2" xfId="42399" xr:uid="{00000000-0005-0000-0000-0000E59E0000}"/>
    <cellStyle name="Normal 4 6 2 4 5 2 3" xfId="28989" xr:uid="{00000000-0005-0000-0000-0000E69E0000}"/>
    <cellStyle name="Normal 4 6 2 4 5 3" xfId="23016" xr:uid="{00000000-0005-0000-0000-0000E79E0000}"/>
    <cellStyle name="Normal 4 6 2 4 5 4" xfId="33442" xr:uid="{00000000-0005-0000-0000-0000E89E0000}"/>
    <cellStyle name="Normal 4 6 2 4 5 5" xfId="15614" xr:uid="{00000000-0005-0000-0000-0000E99E0000}"/>
    <cellStyle name="Normal 4 6 2 4 6" xfId="3523" xr:uid="{00000000-0005-0000-0000-0000EA9E0000}"/>
    <cellStyle name="Normal 4 6 2 4 6 2" xfId="36302" xr:uid="{00000000-0005-0000-0000-0000EB9E0000}"/>
    <cellStyle name="Normal 4 6 2 4 6 3" xfId="21460" xr:uid="{00000000-0005-0000-0000-0000EC9E0000}"/>
    <cellStyle name="Normal 4 6 2 4 7" xfId="8066" xr:uid="{00000000-0005-0000-0000-0000ED9E0000}"/>
    <cellStyle name="Normal 4 6 2 4 7 2" xfId="39412" xr:uid="{00000000-0005-0000-0000-0000EE9E0000}"/>
    <cellStyle name="Normal 4 6 2 4 7 3" xfId="26002" xr:uid="{00000000-0005-0000-0000-0000EF9E0000}"/>
    <cellStyle name="Normal 4 6 2 4 8" xfId="18600" xr:uid="{00000000-0005-0000-0000-0000F09E0000}"/>
    <cellStyle name="Normal 4 6 2 4 9" xfId="31886" xr:uid="{00000000-0005-0000-0000-0000F19E0000}"/>
    <cellStyle name="Normal 4 6 2 5" xfId="270" xr:uid="{00000000-0005-0000-0000-0000F29E0000}"/>
    <cellStyle name="Normal 4 6 2 5 2" xfId="1325" xr:uid="{00000000-0005-0000-0000-0000F39E0000}"/>
    <cellStyle name="Normal 4 6 2 5 2 2" xfId="5743" xr:uid="{00000000-0005-0000-0000-0000F49E0000}"/>
    <cellStyle name="Normal 4 6 2 5 2 2 2" xfId="11776" xr:uid="{00000000-0005-0000-0000-0000F59E0000}"/>
    <cellStyle name="Normal 4 6 2 5 2 2 2 2" xfId="43061" xr:uid="{00000000-0005-0000-0000-0000F69E0000}"/>
    <cellStyle name="Normal 4 6 2 5 2 2 2 3" xfId="29651" xr:uid="{00000000-0005-0000-0000-0000F79E0000}"/>
    <cellStyle name="Normal 4 6 2 5 2 2 3" xfId="37400" xr:uid="{00000000-0005-0000-0000-0000F89E0000}"/>
    <cellStyle name="Normal 4 6 2 5 2 2 4" xfId="23679" xr:uid="{00000000-0005-0000-0000-0000F99E0000}"/>
    <cellStyle name="Normal 4 6 2 5 2 3" xfId="8729" xr:uid="{00000000-0005-0000-0000-0000FA9E0000}"/>
    <cellStyle name="Normal 4 6 2 5 2 3 2" xfId="40075" xr:uid="{00000000-0005-0000-0000-0000FB9E0000}"/>
    <cellStyle name="Normal 4 6 2 5 2 3 3" xfId="26665" xr:uid="{00000000-0005-0000-0000-0000FC9E0000}"/>
    <cellStyle name="Normal 4 6 2 5 2 4" xfId="19263" xr:uid="{00000000-0005-0000-0000-0000FD9E0000}"/>
    <cellStyle name="Normal 4 6 2 5 2 5" xfId="34105" xr:uid="{00000000-0005-0000-0000-0000FE9E0000}"/>
    <cellStyle name="Normal 4 6 2 5 2 6" xfId="16277" xr:uid="{00000000-0005-0000-0000-0000FF9E0000}"/>
    <cellStyle name="Normal 4 6 2 5 3" xfId="2322" xr:uid="{00000000-0005-0000-0000-0000009F0000}"/>
    <cellStyle name="Normal 4 6 2 5 3 2" xfId="6739" xr:uid="{00000000-0005-0000-0000-0000019F0000}"/>
    <cellStyle name="Normal 4 6 2 5 3 2 2" xfId="12772" xr:uid="{00000000-0005-0000-0000-0000029F0000}"/>
    <cellStyle name="Normal 4 6 2 5 3 2 2 2" xfId="44057" xr:uid="{00000000-0005-0000-0000-0000039F0000}"/>
    <cellStyle name="Normal 4 6 2 5 3 2 2 3" xfId="30647" xr:uid="{00000000-0005-0000-0000-0000049F0000}"/>
    <cellStyle name="Normal 4 6 2 5 3 2 3" xfId="38085" xr:uid="{00000000-0005-0000-0000-0000059F0000}"/>
    <cellStyle name="Normal 4 6 2 5 3 2 4" xfId="24675" xr:uid="{00000000-0005-0000-0000-0000069F0000}"/>
    <cellStyle name="Normal 4 6 2 5 3 3" xfId="9725" xr:uid="{00000000-0005-0000-0000-0000079F0000}"/>
    <cellStyle name="Normal 4 6 2 5 3 3 2" xfId="41071" xr:uid="{00000000-0005-0000-0000-0000089F0000}"/>
    <cellStyle name="Normal 4 6 2 5 3 3 3" xfId="27661" xr:uid="{00000000-0005-0000-0000-0000099F0000}"/>
    <cellStyle name="Normal 4 6 2 5 3 4" xfId="20259" xr:uid="{00000000-0005-0000-0000-00000A9F0000}"/>
    <cellStyle name="Normal 4 6 2 5 3 5" xfId="35101" xr:uid="{00000000-0005-0000-0000-00000B9F0000}"/>
    <cellStyle name="Normal 4 6 2 5 3 6" xfId="17273" xr:uid="{00000000-0005-0000-0000-00000C9F0000}"/>
    <cellStyle name="Normal 4 6 2 5 4" xfId="4747" xr:uid="{00000000-0005-0000-0000-00000D9F0000}"/>
    <cellStyle name="Normal 4 6 2 5 4 2" xfId="10781" xr:uid="{00000000-0005-0000-0000-00000E9F0000}"/>
    <cellStyle name="Normal 4 6 2 5 4 2 2" xfId="42068" xr:uid="{00000000-0005-0000-0000-00000F9F0000}"/>
    <cellStyle name="Normal 4 6 2 5 4 2 3" xfId="28658" xr:uid="{00000000-0005-0000-0000-0000109F0000}"/>
    <cellStyle name="Normal 4 6 2 5 4 3" xfId="22684" xr:uid="{00000000-0005-0000-0000-0000119F0000}"/>
    <cellStyle name="Normal 4 6 2 5 4 4" xfId="33110" xr:uid="{00000000-0005-0000-0000-0000129F0000}"/>
    <cellStyle name="Normal 4 6 2 5 4 5" xfId="15282" xr:uid="{00000000-0005-0000-0000-0000139F0000}"/>
    <cellStyle name="Normal 4 6 2 5 5" xfId="3752" xr:uid="{00000000-0005-0000-0000-0000149F0000}"/>
    <cellStyle name="Normal 4 6 2 5 5 2" xfId="36531" xr:uid="{00000000-0005-0000-0000-0000159F0000}"/>
    <cellStyle name="Normal 4 6 2 5 5 3" xfId="21689" xr:uid="{00000000-0005-0000-0000-0000169F0000}"/>
    <cellStyle name="Normal 4 6 2 5 6" xfId="7734" xr:uid="{00000000-0005-0000-0000-0000179F0000}"/>
    <cellStyle name="Normal 4 6 2 5 6 2" xfId="39080" xr:uid="{00000000-0005-0000-0000-0000189F0000}"/>
    <cellStyle name="Normal 4 6 2 5 6 3" xfId="25670" xr:uid="{00000000-0005-0000-0000-0000199F0000}"/>
    <cellStyle name="Normal 4 6 2 5 7" xfId="18268" xr:uid="{00000000-0005-0000-0000-00001A9F0000}"/>
    <cellStyle name="Normal 4 6 2 5 8" xfId="32115" xr:uid="{00000000-0005-0000-0000-00001B9F0000}"/>
    <cellStyle name="Normal 4 6 2 5 9" xfId="14287" xr:uid="{00000000-0005-0000-0000-00001C9F0000}"/>
    <cellStyle name="Normal 4 6 2 6" xfId="720" xr:uid="{00000000-0005-0000-0000-00001D9F0000}"/>
    <cellStyle name="Normal 4 6 2 6 2" xfId="2756" xr:uid="{00000000-0005-0000-0000-00001E9F0000}"/>
    <cellStyle name="Normal 4 6 2 6 2 2" xfId="7173" xr:uid="{00000000-0005-0000-0000-00001F9F0000}"/>
    <cellStyle name="Normal 4 6 2 6 2 2 2" xfId="13206" xr:uid="{00000000-0005-0000-0000-0000209F0000}"/>
    <cellStyle name="Normal 4 6 2 6 2 2 2 2" xfId="44491" xr:uid="{00000000-0005-0000-0000-0000219F0000}"/>
    <cellStyle name="Normal 4 6 2 6 2 2 2 3" xfId="31081" xr:uid="{00000000-0005-0000-0000-0000229F0000}"/>
    <cellStyle name="Normal 4 6 2 6 2 2 3" xfId="38519" xr:uid="{00000000-0005-0000-0000-0000239F0000}"/>
    <cellStyle name="Normal 4 6 2 6 2 2 4" xfId="25109" xr:uid="{00000000-0005-0000-0000-0000249F0000}"/>
    <cellStyle name="Normal 4 6 2 6 2 3" xfId="10159" xr:uid="{00000000-0005-0000-0000-0000259F0000}"/>
    <cellStyle name="Normal 4 6 2 6 2 3 2" xfId="41505" xr:uid="{00000000-0005-0000-0000-0000269F0000}"/>
    <cellStyle name="Normal 4 6 2 6 2 3 3" xfId="28095" xr:uid="{00000000-0005-0000-0000-0000279F0000}"/>
    <cellStyle name="Normal 4 6 2 6 2 4" xfId="20693" xr:uid="{00000000-0005-0000-0000-0000289F0000}"/>
    <cellStyle name="Normal 4 6 2 6 2 5" xfId="35535" xr:uid="{00000000-0005-0000-0000-0000299F0000}"/>
    <cellStyle name="Normal 4 6 2 6 2 6" xfId="17707" xr:uid="{00000000-0005-0000-0000-00002A9F0000}"/>
    <cellStyle name="Normal 4 6 2 6 3" xfId="5181" xr:uid="{00000000-0005-0000-0000-00002B9F0000}"/>
    <cellStyle name="Normal 4 6 2 6 3 2" xfId="11216" xr:uid="{00000000-0005-0000-0000-00002C9F0000}"/>
    <cellStyle name="Normal 4 6 2 6 3 2 2" xfId="42501" xr:uid="{00000000-0005-0000-0000-00002D9F0000}"/>
    <cellStyle name="Normal 4 6 2 6 3 2 3" xfId="29091" xr:uid="{00000000-0005-0000-0000-00002E9F0000}"/>
    <cellStyle name="Normal 4 6 2 6 3 3" xfId="23118" xr:uid="{00000000-0005-0000-0000-00002F9F0000}"/>
    <cellStyle name="Normal 4 6 2 6 3 4" xfId="33544" xr:uid="{00000000-0005-0000-0000-0000309F0000}"/>
    <cellStyle name="Normal 4 6 2 6 3 5" xfId="15716" xr:uid="{00000000-0005-0000-0000-0000319F0000}"/>
    <cellStyle name="Normal 4 6 2 6 4" xfId="4186" xr:uid="{00000000-0005-0000-0000-0000329F0000}"/>
    <cellStyle name="Normal 4 6 2 6 4 2" xfId="36965" xr:uid="{00000000-0005-0000-0000-0000339F0000}"/>
    <cellStyle name="Normal 4 6 2 6 4 3" xfId="22123" xr:uid="{00000000-0005-0000-0000-0000349F0000}"/>
    <cellStyle name="Normal 4 6 2 6 5" xfId="8168" xr:uid="{00000000-0005-0000-0000-0000359F0000}"/>
    <cellStyle name="Normal 4 6 2 6 5 2" xfId="39514" xr:uid="{00000000-0005-0000-0000-0000369F0000}"/>
    <cellStyle name="Normal 4 6 2 6 5 3" xfId="26104" xr:uid="{00000000-0005-0000-0000-0000379F0000}"/>
    <cellStyle name="Normal 4 6 2 6 6" xfId="18702" xr:uid="{00000000-0005-0000-0000-0000389F0000}"/>
    <cellStyle name="Normal 4 6 2 6 7" xfId="32549" xr:uid="{00000000-0005-0000-0000-0000399F0000}"/>
    <cellStyle name="Normal 4 6 2 6 8" xfId="14721" xr:uid="{00000000-0005-0000-0000-00003A9F0000}"/>
    <cellStyle name="Normal 4 6 2 7" xfId="1223" xr:uid="{00000000-0005-0000-0000-00003B9F0000}"/>
    <cellStyle name="Normal 4 6 2 7 2" xfId="2220" xr:uid="{00000000-0005-0000-0000-00003C9F0000}"/>
    <cellStyle name="Normal 4 6 2 7 2 2" xfId="6637" xr:uid="{00000000-0005-0000-0000-00003D9F0000}"/>
    <cellStyle name="Normal 4 6 2 7 2 2 2" xfId="12670" xr:uid="{00000000-0005-0000-0000-00003E9F0000}"/>
    <cellStyle name="Normal 4 6 2 7 2 2 2 2" xfId="43955" xr:uid="{00000000-0005-0000-0000-00003F9F0000}"/>
    <cellStyle name="Normal 4 6 2 7 2 2 2 3" xfId="30545" xr:uid="{00000000-0005-0000-0000-0000409F0000}"/>
    <cellStyle name="Normal 4 6 2 7 2 2 3" xfId="37983" xr:uid="{00000000-0005-0000-0000-0000419F0000}"/>
    <cellStyle name="Normal 4 6 2 7 2 2 4" xfId="24573" xr:uid="{00000000-0005-0000-0000-0000429F0000}"/>
    <cellStyle name="Normal 4 6 2 7 2 3" xfId="9623" xr:uid="{00000000-0005-0000-0000-0000439F0000}"/>
    <cellStyle name="Normal 4 6 2 7 2 3 2" xfId="40969" xr:uid="{00000000-0005-0000-0000-0000449F0000}"/>
    <cellStyle name="Normal 4 6 2 7 2 3 3" xfId="27559" xr:uid="{00000000-0005-0000-0000-0000459F0000}"/>
    <cellStyle name="Normal 4 6 2 7 2 4" xfId="20157" xr:uid="{00000000-0005-0000-0000-0000469F0000}"/>
    <cellStyle name="Normal 4 6 2 7 2 5" xfId="34999" xr:uid="{00000000-0005-0000-0000-0000479F0000}"/>
    <cellStyle name="Normal 4 6 2 7 2 6" xfId="17171" xr:uid="{00000000-0005-0000-0000-0000489F0000}"/>
    <cellStyle name="Normal 4 6 2 7 3" xfId="5641" xr:uid="{00000000-0005-0000-0000-0000499F0000}"/>
    <cellStyle name="Normal 4 6 2 7 3 2" xfId="11674" xr:uid="{00000000-0005-0000-0000-00004A9F0000}"/>
    <cellStyle name="Normal 4 6 2 7 3 2 2" xfId="42959" xr:uid="{00000000-0005-0000-0000-00004B9F0000}"/>
    <cellStyle name="Normal 4 6 2 7 3 2 3" xfId="29549" xr:uid="{00000000-0005-0000-0000-00004C9F0000}"/>
    <cellStyle name="Normal 4 6 2 7 3 3" xfId="23577" xr:uid="{00000000-0005-0000-0000-00004D9F0000}"/>
    <cellStyle name="Normal 4 6 2 7 3 4" xfId="34003" xr:uid="{00000000-0005-0000-0000-00004E9F0000}"/>
    <cellStyle name="Normal 4 6 2 7 3 5" xfId="16175" xr:uid="{00000000-0005-0000-0000-00004F9F0000}"/>
    <cellStyle name="Normal 4 6 2 7 4" xfId="3650" xr:uid="{00000000-0005-0000-0000-0000509F0000}"/>
    <cellStyle name="Normal 4 6 2 7 4 2" xfId="36429" xr:uid="{00000000-0005-0000-0000-0000519F0000}"/>
    <cellStyle name="Normal 4 6 2 7 4 3" xfId="21587" xr:uid="{00000000-0005-0000-0000-0000529F0000}"/>
    <cellStyle name="Normal 4 6 2 7 5" xfId="8627" xr:uid="{00000000-0005-0000-0000-0000539F0000}"/>
    <cellStyle name="Normal 4 6 2 7 5 2" xfId="39973" xr:uid="{00000000-0005-0000-0000-0000549F0000}"/>
    <cellStyle name="Normal 4 6 2 7 5 3" xfId="26563" xr:uid="{00000000-0005-0000-0000-0000559F0000}"/>
    <cellStyle name="Normal 4 6 2 7 6" xfId="19161" xr:uid="{00000000-0005-0000-0000-0000569F0000}"/>
    <cellStyle name="Normal 4 6 2 7 7" xfId="32013" xr:uid="{00000000-0005-0000-0000-0000579F0000}"/>
    <cellStyle name="Normal 4 6 2 7 8" xfId="14185" xr:uid="{00000000-0005-0000-0000-0000589F0000}"/>
    <cellStyle name="Normal 4 6 2 8" xfId="1760" xr:uid="{00000000-0005-0000-0000-0000599F0000}"/>
    <cellStyle name="Normal 4 6 2 8 2" xfId="6178" xr:uid="{00000000-0005-0000-0000-00005A9F0000}"/>
    <cellStyle name="Normal 4 6 2 8 2 2" xfId="12211" xr:uid="{00000000-0005-0000-0000-00005B9F0000}"/>
    <cellStyle name="Normal 4 6 2 8 2 2 2" xfId="43496" xr:uid="{00000000-0005-0000-0000-00005C9F0000}"/>
    <cellStyle name="Normal 4 6 2 8 2 2 3" xfId="30086" xr:uid="{00000000-0005-0000-0000-00005D9F0000}"/>
    <cellStyle name="Normal 4 6 2 8 2 3" xfId="37524" xr:uid="{00000000-0005-0000-0000-00005E9F0000}"/>
    <cellStyle name="Normal 4 6 2 8 2 4" xfId="24114" xr:uid="{00000000-0005-0000-0000-00005F9F0000}"/>
    <cellStyle name="Normal 4 6 2 8 3" xfId="9164" xr:uid="{00000000-0005-0000-0000-0000609F0000}"/>
    <cellStyle name="Normal 4 6 2 8 3 2" xfId="40510" xr:uid="{00000000-0005-0000-0000-0000619F0000}"/>
    <cellStyle name="Normal 4 6 2 8 3 3" xfId="27100" xr:uid="{00000000-0005-0000-0000-0000629F0000}"/>
    <cellStyle name="Normal 4 6 2 8 4" xfId="19698" xr:uid="{00000000-0005-0000-0000-0000639F0000}"/>
    <cellStyle name="Normal 4 6 2 8 5" xfId="34540" xr:uid="{00000000-0005-0000-0000-0000649F0000}"/>
    <cellStyle name="Normal 4 6 2 8 6" xfId="16712" xr:uid="{00000000-0005-0000-0000-0000659F0000}"/>
    <cellStyle name="Normal 4 6 2 9" xfId="4645" xr:uid="{00000000-0005-0000-0000-0000669F0000}"/>
    <cellStyle name="Normal 4 6 2 9 2" xfId="10679" xr:uid="{00000000-0005-0000-0000-0000679F0000}"/>
    <cellStyle name="Normal 4 6 2 9 2 2" xfId="41966" xr:uid="{00000000-0005-0000-0000-0000689F0000}"/>
    <cellStyle name="Normal 4 6 2 9 2 3" xfId="28556" xr:uid="{00000000-0005-0000-0000-0000699F0000}"/>
    <cellStyle name="Normal 4 6 2 9 3" xfId="22582" xr:uid="{00000000-0005-0000-0000-00006A9F0000}"/>
    <cellStyle name="Normal 4 6 2 9 4" xfId="33008" xr:uid="{00000000-0005-0000-0000-00006B9F0000}"/>
    <cellStyle name="Normal 4 6 2 9 5" xfId="15180" xr:uid="{00000000-0005-0000-0000-00006C9F0000}"/>
    <cellStyle name="Normal 4 6 3" xfId="192" xr:uid="{00000000-0005-0000-0000-00006D9F0000}"/>
    <cellStyle name="Normal 4 6 3 10" xfId="3215" xr:uid="{00000000-0005-0000-0000-00006E9F0000}"/>
    <cellStyle name="Normal 4 6 3 10 2" xfId="35994" xr:uid="{00000000-0005-0000-0000-00006F9F0000}"/>
    <cellStyle name="Normal 4 6 3 10 3" xfId="21152" xr:uid="{00000000-0005-0000-0000-0000709F0000}"/>
    <cellStyle name="Normal 4 6 3 11" xfId="7656" xr:uid="{00000000-0005-0000-0000-0000719F0000}"/>
    <cellStyle name="Normal 4 6 3 11 2" xfId="39002" xr:uid="{00000000-0005-0000-0000-0000729F0000}"/>
    <cellStyle name="Normal 4 6 3 11 3" xfId="25592" xr:uid="{00000000-0005-0000-0000-0000739F0000}"/>
    <cellStyle name="Normal 4 6 3 12" xfId="18190" xr:uid="{00000000-0005-0000-0000-0000749F0000}"/>
    <cellStyle name="Normal 4 6 3 13" xfId="31578" xr:uid="{00000000-0005-0000-0000-0000759F0000}"/>
    <cellStyle name="Normal 4 6 3 14" xfId="13750" xr:uid="{00000000-0005-0000-0000-0000769F0000}"/>
    <cellStyle name="Normal 4 6 3 2" xfId="414" xr:uid="{00000000-0005-0000-0000-0000779F0000}"/>
    <cellStyle name="Normal 4 6 3 2 10" xfId="13854" xr:uid="{00000000-0005-0000-0000-0000789F0000}"/>
    <cellStyle name="Normal 4 6 3 2 2" xfId="848" xr:uid="{00000000-0005-0000-0000-0000799F0000}"/>
    <cellStyle name="Normal 4 6 3 2 2 2" xfId="2884" xr:uid="{00000000-0005-0000-0000-00007A9F0000}"/>
    <cellStyle name="Normal 4 6 3 2 2 2 2" xfId="7301" xr:uid="{00000000-0005-0000-0000-00007B9F0000}"/>
    <cellStyle name="Normal 4 6 3 2 2 2 2 2" xfId="13334" xr:uid="{00000000-0005-0000-0000-00007C9F0000}"/>
    <cellStyle name="Normal 4 6 3 2 2 2 2 2 2" xfId="44619" xr:uid="{00000000-0005-0000-0000-00007D9F0000}"/>
    <cellStyle name="Normal 4 6 3 2 2 2 2 2 3" xfId="31209" xr:uid="{00000000-0005-0000-0000-00007E9F0000}"/>
    <cellStyle name="Normal 4 6 3 2 2 2 2 3" xfId="38647" xr:uid="{00000000-0005-0000-0000-00007F9F0000}"/>
    <cellStyle name="Normal 4 6 3 2 2 2 2 4" xfId="25237" xr:uid="{00000000-0005-0000-0000-0000809F0000}"/>
    <cellStyle name="Normal 4 6 3 2 2 2 3" xfId="10287" xr:uid="{00000000-0005-0000-0000-0000819F0000}"/>
    <cellStyle name="Normal 4 6 3 2 2 2 3 2" xfId="41633" xr:uid="{00000000-0005-0000-0000-0000829F0000}"/>
    <cellStyle name="Normal 4 6 3 2 2 2 3 3" xfId="28223" xr:uid="{00000000-0005-0000-0000-0000839F0000}"/>
    <cellStyle name="Normal 4 6 3 2 2 2 4" xfId="20821" xr:uid="{00000000-0005-0000-0000-0000849F0000}"/>
    <cellStyle name="Normal 4 6 3 2 2 2 5" xfId="35663" xr:uid="{00000000-0005-0000-0000-0000859F0000}"/>
    <cellStyle name="Normal 4 6 3 2 2 2 6" xfId="17835" xr:uid="{00000000-0005-0000-0000-0000869F0000}"/>
    <cellStyle name="Normal 4 6 3 2 2 3" xfId="5309" xr:uid="{00000000-0005-0000-0000-0000879F0000}"/>
    <cellStyle name="Normal 4 6 3 2 2 3 2" xfId="11343" xr:uid="{00000000-0005-0000-0000-0000889F0000}"/>
    <cellStyle name="Normal 4 6 3 2 2 3 2 2" xfId="42628" xr:uid="{00000000-0005-0000-0000-0000899F0000}"/>
    <cellStyle name="Normal 4 6 3 2 2 3 2 3" xfId="29218" xr:uid="{00000000-0005-0000-0000-00008A9F0000}"/>
    <cellStyle name="Normal 4 6 3 2 2 3 3" xfId="23246" xr:uid="{00000000-0005-0000-0000-00008B9F0000}"/>
    <cellStyle name="Normal 4 6 3 2 2 3 4" xfId="33672" xr:uid="{00000000-0005-0000-0000-00008C9F0000}"/>
    <cellStyle name="Normal 4 6 3 2 2 3 5" xfId="15844" xr:uid="{00000000-0005-0000-0000-00008D9F0000}"/>
    <cellStyle name="Normal 4 6 3 2 2 4" xfId="4314" xr:uid="{00000000-0005-0000-0000-00008E9F0000}"/>
    <cellStyle name="Normal 4 6 3 2 2 4 2" xfId="37093" xr:uid="{00000000-0005-0000-0000-00008F9F0000}"/>
    <cellStyle name="Normal 4 6 3 2 2 4 3" xfId="22251" xr:uid="{00000000-0005-0000-0000-0000909F0000}"/>
    <cellStyle name="Normal 4 6 3 2 2 5" xfId="8296" xr:uid="{00000000-0005-0000-0000-0000919F0000}"/>
    <cellStyle name="Normal 4 6 3 2 2 5 2" xfId="39642" xr:uid="{00000000-0005-0000-0000-0000929F0000}"/>
    <cellStyle name="Normal 4 6 3 2 2 5 3" xfId="26232" xr:uid="{00000000-0005-0000-0000-0000939F0000}"/>
    <cellStyle name="Normal 4 6 3 2 2 6" xfId="18830" xr:uid="{00000000-0005-0000-0000-0000949F0000}"/>
    <cellStyle name="Normal 4 6 3 2 2 7" xfId="32677" xr:uid="{00000000-0005-0000-0000-0000959F0000}"/>
    <cellStyle name="Normal 4 6 3 2 2 8" xfId="14849" xr:uid="{00000000-0005-0000-0000-0000969F0000}"/>
    <cellStyle name="Normal 4 6 3 2 3" xfId="1453" xr:uid="{00000000-0005-0000-0000-0000979F0000}"/>
    <cellStyle name="Normal 4 6 3 2 3 2" xfId="2450" xr:uid="{00000000-0005-0000-0000-0000989F0000}"/>
    <cellStyle name="Normal 4 6 3 2 3 2 2" xfId="6867" xr:uid="{00000000-0005-0000-0000-0000999F0000}"/>
    <cellStyle name="Normal 4 6 3 2 3 2 2 2" xfId="12900" xr:uid="{00000000-0005-0000-0000-00009A9F0000}"/>
    <cellStyle name="Normal 4 6 3 2 3 2 2 2 2" xfId="44185" xr:uid="{00000000-0005-0000-0000-00009B9F0000}"/>
    <cellStyle name="Normal 4 6 3 2 3 2 2 2 3" xfId="30775" xr:uid="{00000000-0005-0000-0000-00009C9F0000}"/>
    <cellStyle name="Normal 4 6 3 2 3 2 2 3" xfId="38213" xr:uid="{00000000-0005-0000-0000-00009D9F0000}"/>
    <cellStyle name="Normal 4 6 3 2 3 2 2 4" xfId="24803" xr:uid="{00000000-0005-0000-0000-00009E9F0000}"/>
    <cellStyle name="Normal 4 6 3 2 3 2 3" xfId="9853" xr:uid="{00000000-0005-0000-0000-00009F9F0000}"/>
    <cellStyle name="Normal 4 6 3 2 3 2 3 2" xfId="41199" xr:uid="{00000000-0005-0000-0000-0000A09F0000}"/>
    <cellStyle name="Normal 4 6 3 2 3 2 3 3" xfId="27789" xr:uid="{00000000-0005-0000-0000-0000A19F0000}"/>
    <cellStyle name="Normal 4 6 3 2 3 2 4" xfId="20387" xr:uid="{00000000-0005-0000-0000-0000A29F0000}"/>
    <cellStyle name="Normal 4 6 3 2 3 2 5" xfId="35229" xr:uid="{00000000-0005-0000-0000-0000A39F0000}"/>
    <cellStyle name="Normal 4 6 3 2 3 2 6" xfId="17401" xr:uid="{00000000-0005-0000-0000-0000A49F0000}"/>
    <cellStyle name="Normal 4 6 3 2 3 3" xfId="5871" xr:uid="{00000000-0005-0000-0000-0000A59F0000}"/>
    <cellStyle name="Normal 4 6 3 2 3 3 2" xfId="11904" xr:uid="{00000000-0005-0000-0000-0000A69F0000}"/>
    <cellStyle name="Normal 4 6 3 2 3 3 2 2" xfId="43189" xr:uid="{00000000-0005-0000-0000-0000A79F0000}"/>
    <cellStyle name="Normal 4 6 3 2 3 3 2 3" xfId="29779" xr:uid="{00000000-0005-0000-0000-0000A89F0000}"/>
    <cellStyle name="Normal 4 6 3 2 3 3 3" xfId="23807" xr:uid="{00000000-0005-0000-0000-0000A99F0000}"/>
    <cellStyle name="Normal 4 6 3 2 3 3 4" xfId="34233" xr:uid="{00000000-0005-0000-0000-0000AA9F0000}"/>
    <cellStyle name="Normal 4 6 3 2 3 3 5" xfId="16405" xr:uid="{00000000-0005-0000-0000-0000AB9F0000}"/>
    <cellStyle name="Normal 4 6 3 2 3 4" xfId="3880" xr:uid="{00000000-0005-0000-0000-0000AC9F0000}"/>
    <cellStyle name="Normal 4 6 3 2 3 4 2" xfId="36659" xr:uid="{00000000-0005-0000-0000-0000AD9F0000}"/>
    <cellStyle name="Normal 4 6 3 2 3 4 3" xfId="21817" xr:uid="{00000000-0005-0000-0000-0000AE9F0000}"/>
    <cellStyle name="Normal 4 6 3 2 3 5" xfId="8857" xr:uid="{00000000-0005-0000-0000-0000AF9F0000}"/>
    <cellStyle name="Normal 4 6 3 2 3 5 2" xfId="40203" xr:uid="{00000000-0005-0000-0000-0000B09F0000}"/>
    <cellStyle name="Normal 4 6 3 2 3 5 3" xfId="26793" xr:uid="{00000000-0005-0000-0000-0000B19F0000}"/>
    <cellStyle name="Normal 4 6 3 2 3 6" xfId="19391" xr:uid="{00000000-0005-0000-0000-0000B29F0000}"/>
    <cellStyle name="Normal 4 6 3 2 3 7" xfId="32243" xr:uid="{00000000-0005-0000-0000-0000B39F0000}"/>
    <cellStyle name="Normal 4 6 3 2 3 8" xfId="14415" xr:uid="{00000000-0005-0000-0000-0000B49F0000}"/>
    <cellStyle name="Normal 4 6 3 2 4" xfId="1888" xr:uid="{00000000-0005-0000-0000-0000B59F0000}"/>
    <cellStyle name="Normal 4 6 3 2 4 2" xfId="6306" xr:uid="{00000000-0005-0000-0000-0000B69F0000}"/>
    <cellStyle name="Normal 4 6 3 2 4 2 2" xfId="12339" xr:uid="{00000000-0005-0000-0000-0000B79F0000}"/>
    <cellStyle name="Normal 4 6 3 2 4 2 2 2" xfId="43624" xr:uid="{00000000-0005-0000-0000-0000B89F0000}"/>
    <cellStyle name="Normal 4 6 3 2 4 2 2 3" xfId="30214" xr:uid="{00000000-0005-0000-0000-0000B99F0000}"/>
    <cellStyle name="Normal 4 6 3 2 4 2 3" xfId="37652" xr:uid="{00000000-0005-0000-0000-0000BA9F0000}"/>
    <cellStyle name="Normal 4 6 3 2 4 2 4" xfId="24242" xr:uid="{00000000-0005-0000-0000-0000BB9F0000}"/>
    <cellStyle name="Normal 4 6 3 2 4 3" xfId="9292" xr:uid="{00000000-0005-0000-0000-0000BC9F0000}"/>
    <cellStyle name="Normal 4 6 3 2 4 3 2" xfId="40638" xr:uid="{00000000-0005-0000-0000-0000BD9F0000}"/>
    <cellStyle name="Normal 4 6 3 2 4 3 3" xfId="27228" xr:uid="{00000000-0005-0000-0000-0000BE9F0000}"/>
    <cellStyle name="Normal 4 6 3 2 4 4" xfId="19826" xr:uid="{00000000-0005-0000-0000-0000BF9F0000}"/>
    <cellStyle name="Normal 4 6 3 2 4 5" xfId="34668" xr:uid="{00000000-0005-0000-0000-0000C09F0000}"/>
    <cellStyle name="Normal 4 6 3 2 4 6" xfId="16840" xr:uid="{00000000-0005-0000-0000-0000C19F0000}"/>
    <cellStyle name="Normal 4 6 3 2 5" xfId="4875" xr:uid="{00000000-0005-0000-0000-0000C29F0000}"/>
    <cellStyle name="Normal 4 6 3 2 5 2" xfId="10910" xr:uid="{00000000-0005-0000-0000-0000C39F0000}"/>
    <cellStyle name="Normal 4 6 3 2 5 2 2" xfId="42195" xr:uid="{00000000-0005-0000-0000-0000C49F0000}"/>
    <cellStyle name="Normal 4 6 3 2 5 2 3" xfId="28785" xr:uid="{00000000-0005-0000-0000-0000C59F0000}"/>
    <cellStyle name="Normal 4 6 3 2 5 3" xfId="22812" xr:uid="{00000000-0005-0000-0000-0000C69F0000}"/>
    <cellStyle name="Normal 4 6 3 2 5 4" xfId="33238" xr:uid="{00000000-0005-0000-0000-0000C79F0000}"/>
    <cellStyle name="Normal 4 6 3 2 5 5" xfId="15410" xr:uid="{00000000-0005-0000-0000-0000C89F0000}"/>
    <cellStyle name="Normal 4 6 3 2 6" xfId="3319" xr:uid="{00000000-0005-0000-0000-0000C99F0000}"/>
    <cellStyle name="Normal 4 6 3 2 6 2" xfId="36098" xr:uid="{00000000-0005-0000-0000-0000CA9F0000}"/>
    <cellStyle name="Normal 4 6 3 2 6 3" xfId="21256" xr:uid="{00000000-0005-0000-0000-0000CB9F0000}"/>
    <cellStyle name="Normal 4 6 3 2 7" xfId="7862" xr:uid="{00000000-0005-0000-0000-0000CC9F0000}"/>
    <cellStyle name="Normal 4 6 3 2 7 2" xfId="39208" xr:uid="{00000000-0005-0000-0000-0000CD9F0000}"/>
    <cellStyle name="Normal 4 6 3 2 7 3" xfId="25798" xr:uid="{00000000-0005-0000-0000-0000CE9F0000}"/>
    <cellStyle name="Normal 4 6 3 2 8" xfId="18396" xr:uid="{00000000-0005-0000-0000-0000CF9F0000}"/>
    <cellStyle name="Normal 4 6 3 2 9" xfId="31682" xr:uid="{00000000-0005-0000-0000-0000D09F0000}"/>
    <cellStyle name="Normal 4 6 3 3" xfId="516" xr:uid="{00000000-0005-0000-0000-0000D19F0000}"/>
    <cellStyle name="Normal 4 6 3 3 10" xfId="13956" xr:uid="{00000000-0005-0000-0000-0000D29F0000}"/>
    <cellStyle name="Normal 4 6 3 3 2" xfId="950" xr:uid="{00000000-0005-0000-0000-0000D39F0000}"/>
    <cellStyle name="Normal 4 6 3 3 2 2" xfId="2986" xr:uid="{00000000-0005-0000-0000-0000D49F0000}"/>
    <cellStyle name="Normal 4 6 3 3 2 2 2" xfId="7403" xr:uid="{00000000-0005-0000-0000-0000D59F0000}"/>
    <cellStyle name="Normal 4 6 3 3 2 2 2 2" xfId="13436" xr:uid="{00000000-0005-0000-0000-0000D69F0000}"/>
    <cellStyle name="Normal 4 6 3 3 2 2 2 2 2" xfId="44721" xr:uid="{00000000-0005-0000-0000-0000D79F0000}"/>
    <cellStyle name="Normal 4 6 3 3 2 2 2 2 3" xfId="31311" xr:uid="{00000000-0005-0000-0000-0000D89F0000}"/>
    <cellStyle name="Normal 4 6 3 3 2 2 2 3" xfId="38749" xr:uid="{00000000-0005-0000-0000-0000D99F0000}"/>
    <cellStyle name="Normal 4 6 3 3 2 2 2 4" xfId="25339" xr:uid="{00000000-0005-0000-0000-0000DA9F0000}"/>
    <cellStyle name="Normal 4 6 3 3 2 2 3" xfId="10389" xr:uid="{00000000-0005-0000-0000-0000DB9F0000}"/>
    <cellStyle name="Normal 4 6 3 3 2 2 3 2" xfId="41735" xr:uid="{00000000-0005-0000-0000-0000DC9F0000}"/>
    <cellStyle name="Normal 4 6 3 3 2 2 3 3" xfId="28325" xr:uid="{00000000-0005-0000-0000-0000DD9F0000}"/>
    <cellStyle name="Normal 4 6 3 3 2 2 4" xfId="20923" xr:uid="{00000000-0005-0000-0000-0000DE9F0000}"/>
    <cellStyle name="Normal 4 6 3 3 2 2 5" xfId="35765" xr:uid="{00000000-0005-0000-0000-0000DF9F0000}"/>
    <cellStyle name="Normal 4 6 3 3 2 2 6" xfId="17937" xr:uid="{00000000-0005-0000-0000-0000E09F0000}"/>
    <cellStyle name="Normal 4 6 3 3 2 3" xfId="5411" xr:uid="{00000000-0005-0000-0000-0000E19F0000}"/>
    <cellStyle name="Normal 4 6 3 3 2 3 2" xfId="11445" xr:uid="{00000000-0005-0000-0000-0000E29F0000}"/>
    <cellStyle name="Normal 4 6 3 3 2 3 2 2" xfId="42730" xr:uid="{00000000-0005-0000-0000-0000E39F0000}"/>
    <cellStyle name="Normal 4 6 3 3 2 3 2 3" xfId="29320" xr:uid="{00000000-0005-0000-0000-0000E49F0000}"/>
    <cellStyle name="Normal 4 6 3 3 2 3 3" xfId="23348" xr:uid="{00000000-0005-0000-0000-0000E59F0000}"/>
    <cellStyle name="Normal 4 6 3 3 2 3 4" xfId="33774" xr:uid="{00000000-0005-0000-0000-0000E69F0000}"/>
    <cellStyle name="Normal 4 6 3 3 2 3 5" xfId="15946" xr:uid="{00000000-0005-0000-0000-0000E79F0000}"/>
    <cellStyle name="Normal 4 6 3 3 2 4" xfId="4416" xr:uid="{00000000-0005-0000-0000-0000E89F0000}"/>
    <cellStyle name="Normal 4 6 3 3 2 4 2" xfId="37195" xr:uid="{00000000-0005-0000-0000-0000E99F0000}"/>
    <cellStyle name="Normal 4 6 3 3 2 4 3" xfId="22353" xr:uid="{00000000-0005-0000-0000-0000EA9F0000}"/>
    <cellStyle name="Normal 4 6 3 3 2 5" xfId="8398" xr:uid="{00000000-0005-0000-0000-0000EB9F0000}"/>
    <cellStyle name="Normal 4 6 3 3 2 5 2" xfId="39744" xr:uid="{00000000-0005-0000-0000-0000EC9F0000}"/>
    <cellStyle name="Normal 4 6 3 3 2 5 3" xfId="26334" xr:uid="{00000000-0005-0000-0000-0000ED9F0000}"/>
    <cellStyle name="Normal 4 6 3 3 2 6" xfId="18932" xr:uid="{00000000-0005-0000-0000-0000EE9F0000}"/>
    <cellStyle name="Normal 4 6 3 3 2 7" xfId="32779" xr:uid="{00000000-0005-0000-0000-0000EF9F0000}"/>
    <cellStyle name="Normal 4 6 3 3 2 8" xfId="14951" xr:uid="{00000000-0005-0000-0000-0000F09F0000}"/>
    <cellStyle name="Normal 4 6 3 3 3" xfId="1555" xr:uid="{00000000-0005-0000-0000-0000F19F0000}"/>
    <cellStyle name="Normal 4 6 3 3 3 2" xfId="2552" xr:uid="{00000000-0005-0000-0000-0000F29F0000}"/>
    <cellStyle name="Normal 4 6 3 3 3 2 2" xfId="6969" xr:uid="{00000000-0005-0000-0000-0000F39F0000}"/>
    <cellStyle name="Normal 4 6 3 3 3 2 2 2" xfId="13002" xr:uid="{00000000-0005-0000-0000-0000F49F0000}"/>
    <cellStyle name="Normal 4 6 3 3 3 2 2 2 2" xfId="44287" xr:uid="{00000000-0005-0000-0000-0000F59F0000}"/>
    <cellStyle name="Normal 4 6 3 3 3 2 2 2 3" xfId="30877" xr:uid="{00000000-0005-0000-0000-0000F69F0000}"/>
    <cellStyle name="Normal 4 6 3 3 3 2 2 3" xfId="38315" xr:uid="{00000000-0005-0000-0000-0000F79F0000}"/>
    <cellStyle name="Normal 4 6 3 3 3 2 2 4" xfId="24905" xr:uid="{00000000-0005-0000-0000-0000F89F0000}"/>
    <cellStyle name="Normal 4 6 3 3 3 2 3" xfId="9955" xr:uid="{00000000-0005-0000-0000-0000F99F0000}"/>
    <cellStyle name="Normal 4 6 3 3 3 2 3 2" xfId="41301" xr:uid="{00000000-0005-0000-0000-0000FA9F0000}"/>
    <cellStyle name="Normal 4 6 3 3 3 2 3 3" xfId="27891" xr:uid="{00000000-0005-0000-0000-0000FB9F0000}"/>
    <cellStyle name="Normal 4 6 3 3 3 2 4" xfId="20489" xr:uid="{00000000-0005-0000-0000-0000FC9F0000}"/>
    <cellStyle name="Normal 4 6 3 3 3 2 5" xfId="35331" xr:uid="{00000000-0005-0000-0000-0000FD9F0000}"/>
    <cellStyle name="Normal 4 6 3 3 3 2 6" xfId="17503" xr:uid="{00000000-0005-0000-0000-0000FE9F0000}"/>
    <cellStyle name="Normal 4 6 3 3 3 3" xfId="5973" xr:uid="{00000000-0005-0000-0000-0000FF9F0000}"/>
    <cellStyle name="Normal 4 6 3 3 3 3 2" xfId="12006" xr:uid="{00000000-0005-0000-0000-000000A00000}"/>
    <cellStyle name="Normal 4 6 3 3 3 3 2 2" xfId="43291" xr:uid="{00000000-0005-0000-0000-000001A00000}"/>
    <cellStyle name="Normal 4 6 3 3 3 3 2 3" xfId="29881" xr:uid="{00000000-0005-0000-0000-000002A00000}"/>
    <cellStyle name="Normal 4 6 3 3 3 3 3" xfId="23909" xr:uid="{00000000-0005-0000-0000-000003A00000}"/>
    <cellStyle name="Normal 4 6 3 3 3 3 4" xfId="34335" xr:uid="{00000000-0005-0000-0000-000004A00000}"/>
    <cellStyle name="Normal 4 6 3 3 3 3 5" xfId="16507" xr:uid="{00000000-0005-0000-0000-000005A00000}"/>
    <cellStyle name="Normal 4 6 3 3 3 4" xfId="3982" xr:uid="{00000000-0005-0000-0000-000006A00000}"/>
    <cellStyle name="Normal 4 6 3 3 3 4 2" xfId="36761" xr:uid="{00000000-0005-0000-0000-000007A00000}"/>
    <cellStyle name="Normal 4 6 3 3 3 4 3" xfId="21919" xr:uid="{00000000-0005-0000-0000-000008A00000}"/>
    <cellStyle name="Normal 4 6 3 3 3 5" xfId="8959" xr:uid="{00000000-0005-0000-0000-000009A00000}"/>
    <cellStyle name="Normal 4 6 3 3 3 5 2" xfId="40305" xr:uid="{00000000-0005-0000-0000-00000AA00000}"/>
    <cellStyle name="Normal 4 6 3 3 3 5 3" xfId="26895" xr:uid="{00000000-0005-0000-0000-00000BA00000}"/>
    <cellStyle name="Normal 4 6 3 3 3 6" xfId="19493" xr:uid="{00000000-0005-0000-0000-00000CA00000}"/>
    <cellStyle name="Normal 4 6 3 3 3 7" xfId="32345" xr:uid="{00000000-0005-0000-0000-00000DA00000}"/>
    <cellStyle name="Normal 4 6 3 3 3 8" xfId="14517" xr:uid="{00000000-0005-0000-0000-00000EA00000}"/>
    <cellStyle name="Normal 4 6 3 3 4" xfId="1990" xr:uid="{00000000-0005-0000-0000-00000FA00000}"/>
    <cellStyle name="Normal 4 6 3 3 4 2" xfId="6408" xr:uid="{00000000-0005-0000-0000-000010A00000}"/>
    <cellStyle name="Normal 4 6 3 3 4 2 2" xfId="12441" xr:uid="{00000000-0005-0000-0000-000011A00000}"/>
    <cellStyle name="Normal 4 6 3 3 4 2 2 2" xfId="43726" xr:uid="{00000000-0005-0000-0000-000012A00000}"/>
    <cellStyle name="Normal 4 6 3 3 4 2 2 3" xfId="30316" xr:uid="{00000000-0005-0000-0000-000013A00000}"/>
    <cellStyle name="Normal 4 6 3 3 4 2 3" xfId="37754" xr:uid="{00000000-0005-0000-0000-000014A00000}"/>
    <cellStyle name="Normal 4 6 3 3 4 2 4" xfId="24344" xr:uid="{00000000-0005-0000-0000-000015A00000}"/>
    <cellStyle name="Normal 4 6 3 3 4 3" xfId="9394" xr:uid="{00000000-0005-0000-0000-000016A00000}"/>
    <cellStyle name="Normal 4 6 3 3 4 3 2" xfId="40740" xr:uid="{00000000-0005-0000-0000-000017A00000}"/>
    <cellStyle name="Normal 4 6 3 3 4 3 3" xfId="27330" xr:uid="{00000000-0005-0000-0000-000018A00000}"/>
    <cellStyle name="Normal 4 6 3 3 4 4" xfId="19928" xr:uid="{00000000-0005-0000-0000-000019A00000}"/>
    <cellStyle name="Normal 4 6 3 3 4 5" xfId="34770" xr:uid="{00000000-0005-0000-0000-00001AA00000}"/>
    <cellStyle name="Normal 4 6 3 3 4 6" xfId="16942" xr:uid="{00000000-0005-0000-0000-00001BA00000}"/>
    <cellStyle name="Normal 4 6 3 3 5" xfId="4977" xr:uid="{00000000-0005-0000-0000-00001CA00000}"/>
    <cellStyle name="Normal 4 6 3 3 5 2" xfId="11012" xr:uid="{00000000-0005-0000-0000-00001DA00000}"/>
    <cellStyle name="Normal 4 6 3 3 5 2 2" xfId="42297" xr:uid="{00000000-0005-0000-0000-00001EA00000}"/>
    <cellStyle name="Normal 4 6 3 3 5 2 3" xfId="28887" xr:uid="{00000000-0005-0000-0000-00001FA00000}"/>
    <cellStyle name="Normal 4 6 3 3 5 3" xfId="22914" xr:uid="{00000000-0005-0000-0000-000020A00000}"/>
    <cellStyle name="Normal 4 6 3 3 5 4" xfId="33340" xr:uid="{00000000-0005-0000-0000-000021A00000}"/>
    <cellStyle name="Normal 4 6 3 3 5 5" xfId="15512" xr:uid="{00000000-0005-0000-0000-000022A00000}"/>
    <cellStyle name="Normal 4 6 3 3 6" xfId="3421" xr:uid="{00000000-0005-0000-0000-000023A00000}"/>
    <cellStyle name="Normal 4 6 3 3 6 2" xfId="36200" xr:uid="{00000000-0005-0000-0000-000024A00000}"/>
    <cellStyle name="Normal 4 6 3 3 6 3" xfId="21358" xr:uid="{00000000-0005-0000-0000-000025A00000}"/>
    <cellStyle name="Normal 4 6 3 3 7" xfId="7964" xr:uid="{00000000-0005-0000-0000-000026A00000}"/>
    <cellStyle name="Normal 4 6 3 3 7 2" xfId="39310" xr:uid="{00000000-0005-0000-0000-000027A00000}"/>
    <cellStyle name="Normal 4 6 3 3 7 3" xfId="25900" xr:uid="{00000000-0005-0000-0000-000028A00000}"/>
    <cellStyle name="Normal 4 6 3 3 8" xfId="18498" xr:uid="{00000000-0005-0000-0000-000029A00000}"/>
    <cellStyle name="Normal 4 6 3 3 9" xfId="31784" xr:uid="{00000000-0005-0000-0000-00002AA00000}"/>
    <cellStyle name="Normal 4 6 3 4" xfId="642" xr:uid="{00000000-0005-0000-0000-00002BA00000}"/>
    <cellStyle name="Normal 4 6 3 4 10" xfId="14082" xr:uid="{00000000-0005-0000-0000-00002CA00000}"/>
    <cellStyle name="Normal 4 6 3 4 2" xfId="1076" xr:uid="{00000000-0005-0000-0000-00002DA00000}"/>
    <cellStyle name="Normal 4 6 3 4 2 2" xfId="3112" xr:uid="{00000000-0005-0000-0000-00002EA00000}"/>
    <cellStyle name="Normal 4 6 3 4 2 2 2" xfId="7529" xr:uid="{00000000-0005-0000-0000-00002FA00000}"/>
    <cellStyle name="Normal 4 6 3 4 2 2 2 2" xfId="13562" xr:uid="{00000000-0005-0000-0000-000030A00000}"/>
    <cellStyle name="Normal 4 6 3 4 2 2 2 2 2" xfId="44847" xr:uid="{00000000-0005-0000-0000-000031A00000}"/>
    <cellStyle name="Normal 4 6 3 4 2 2 2 2 3" xfId="31437" xr:uid="{00000000-0005-0000-0000-000032A00000}"/>
    <cellStyle name="Normal 4 6 3 4 2 2 2 3" xfId="38875" xr:uid="{00000000-0005-0000-0000-000033A00000}"/>
    <cellStyle name="Normal 4 6 3 4 2 2 2 4" xfId="25465" xr:uid="{00000000-0005-0000-0000-000034A00000}"/>
    <cellStyle name="Normal 4 6 3 4 2 2 3" xfId="10515" xr:uid="{00000000-0005-0000-0000-000035A00000}"/>
    <cellStyle name="Normal 4 6 3 4 2 2 3 2" xfId="41861" xr:uid="{00000000-0005-0000-0000-000036A00000}"/>
    <cellStyle name="Normal 4 6 3 4 2 2 3 3" xfId="28451" xr:uid="{00000000-0005-0000-0000-000037A00000}"/>
    <cellStyle name="Normal 4 6 3 4 2 2 4" xfId="21049" xr:uid="{00000000-0005-0000-0000-000038A00000}"/>
    <cellStyle name="Normal 4 6 3 4 2 2 5" xfId="35891" xr:uid="{00000000-0005-0000-0000-000039A00000}"/>
    <cellStyle name="Normal 4 6 3 4 2 2 6" xfId="18063" xr:uid="{00000000-0005-0000-0000-00003AA00000}"/>
    <cellStyle name="Normal 4 6 3 4 2 3" xfId="5537" xr:uid="{00000000-0005-0000-0000-00003BA00000}"/>
    <cellStyle name="Normal 4 6 3 4 2 3 2" xfId="11571" xr:uid="{00000000-0005-0000-0000-00003CA00000}"/>
    <cellStyle name="Normal 4 6 3 4 2 3 2 2" xfId="42856" xr:uid="{00000000-0005-0000-0000-00003DA00000}"/>
    <cellStyle name="Normal 4 6 3 4 2 3 2 3" xfId="29446" xr:uid="{00000000-0005-0000-0000-00003EA00000}"/>
    <cellStyle name="Normal 4 6 3 4 2 3 3" xfId="23474" xr:uid="{00000000-0005-0000-0000-00003FA00000}"/>
    <cellStyle name="Normal 4 6 3 4 2 3 4" xfId="33900" xr:uid="{00000000-0005-0000-0000-000040A00000}"/>
    <cellStyle name="Normal 4 6 3 4 2 3 5" xfId="16072" xr:uid="{00000000-0005-0000-0000-000041A00000}"/>
    <cellStyle name="Normal 4 6 3 4 2 4" xfId="4542" xr:uid="{00000000-0005-0000-0000-000042A00000}"/>
    <cellStyle name="Normal 4 6 3 4 2 4 2" xfId="37321" xr:uid="{00000000-0005-0000-0000-000043A00000}"/>
    <cellStyle name="Normal 4 6 3 4 2 4 3" xfId="22479" xr:uid="{00000000-0005-0000-0000-000044A00000}"/>
    <cellStyle name="Normal 4 6 3 4 2 5" xfId="8524" xr:uid="{00000000-0005-0000-0000-000045A00000}"/>
    <cellStyle name="Normal 4 6 3 4 2 5 2" xfId="39870" xr:uid="{00000000-0005-0000-0000-000046A00000}"/>
    <cellStyle name="Normal 4 6 3 4 2 5 3" xfId="26460" xr:uid="{00000000-0005-0000-0000-000047A00000}"/>
    <cellStyle name="Normal 4 6 3 4 2 6" xfId="19058" xr:uid="{00000000-0005-0000-0000-000048A00000}"/>
    <cellStyle name="Normal 4 6 3 4 2 7" xfId="32905" xr:uid="{00000000-0005-0000-0000-000049A00000}"/>
    <cellStyle name="Normal 4 6 3 4 2 8" xfId="15077" xr:uid="{00000000-0005-0000-0000-00004AA00000}"/>
    <cellStyle name="Normal 4 6 3 4 3" xfId="1681" xr:uid="{00000000-0005-0000-0000-00004BA00000}"/>
    <cellStyle name="Normal 4 6 3 4 3 2" xfId="2678" xr:uid="{00000000-0005-0000-0000-00004CA00000}"/>
    <cellStyle name="Normal 4 6 3 4 3 2 2" xfId="7095" xr:uid="{00000000-0005-0000-0000-00004DA00000}"/>
    <cellStyle name="Normal 4 6 3 4 3 2 2 2" xfId="13128" xr:uid="{00000000-0005-0000-0000-00004EA00000}"/>
    <cellStyle name="Normal 4 6 3 4 3 2 2 2 2" xfId="44413" xr:uid="{00000000-0005-0000-0000-00004FA00000}"/>
    <cellStyle name="Normal 4 6 3 4 3 2 2 2 3" xfId="31003" xr:uid="{00000000-0005-0000-0000-000050A00000}"/>
    <cellStyle name="Normal 4 6 3 4 3 2 2 3" xfId="38441" xr:uid="{00000000-0005-0000-0000-000051A00000}"/>
    <cellStyle name="Normal 4 6 3 4 3 2 2 4" xfId="25031" xr:uid="{00000000-0005-0000-0000-000052A00000}"/>
    <cellStyle name="Normal 4 6 3 4 3 2 3" xfId="10081" xr:uid="{00000000-0005-0000-0000-000053A00000}"/>
    <cellStyle name="Normal 4 6 3 4 3 2 3 2" xfId="41427" xr:uid="{00000000-0005-0000-0000-000054A00000}"/>
    <cellStyle name="Normal 4 6 3 4 3 2 3 3" xfId="28017" xr:uid="{00000000-0005-0000-0000-000055A00000}"/>
    <cellStyle name="Normal 4 6 3 4 3 2 4" xfId="20615" xr:uid="{00000000-0005-0000-0000-000056A00000}"/>
    <cellStyle name="Normal 4 6 3 4 3 2 5" xfId="35457" xr:uid="{00000000-0005-0000-0000-000057A00000}"/>
    <cellStyle name="Normal 4 6 3 4 3 2 6" xfId="17629" xr:uid="{00000000-0005-0000-0000-000058A00000}"/>
    <cellStyle name="Normal 4 6 3 4 3 3" xfId="6099" xr:uid="{00000000-0005-0000-0000-000059A00000}"/>
    <cellStyle name="Normal 4 6 3 4 3 3 2" xfId="12132" xr:uid="{00000000-0005-0000-0000-00005AA00000}"/>
    <cellStyle name="Normal 4 6 3 4 3 3 2 2" xfId="43417" xr:uid="{00000000-0005-0000-0000-00005BA00000}"/>
    <cellStyle name="Normal 4 6 3 4 3 3 2 3" xfId="30007" xr:uid="{00000000-0005-0000-0000-00005CA00000}"/>
    <cellStyle name="Normal 4 6 3 4 3 3 3" xfId="24035" xr:uid="{00000000-0005-0000-0000-00005DA00000}"/>
    <cellStyle name="Normal 4 6 3 4 3 3 4" xfId="34461" xr:uid="{00000000-0005-0000-0000-00005EA00000}"/>
    <cellStyle name="Normal 4 6 3 4 3 3 5" xfId="16633" xr:uid="{00000000-0005-0000-0000-00005FA00000}"/>
    <cellStyle name="Normal 4 6 3 4 3 4" xfId="4108" xr:uid="{00000000-0005-0000-0000-000060A00000}"/>
    <cellStyle name="Normal 4 6 3 4 3 4 2" xfId="36887" xr:uid="{00000000-0005-0000-0000-000061A00000}"/>
    <cellStyle name="Normal 4 6 3 4 3 4 3" xfId="22045" xr:uid="{00000000-0005-0000-0000-000062A00000}"/>
    <cellStyle name="Normal 4 6 3 4 3 5" xfId="9085" xr:uid="{00000000-0005-0000-0000-000063A00000}"/>
    <cellStyle name="Normal 4 6 3 4 3 5 2" xfId="40431" xr:uid="{00000000-0005-0000-0000-000064A00000}"/>
    <cellStyle name="Normal 4 6 3 4 3 5 3" xfId="27021" xr:uid="{00000000-0005-0000-0000-000065A00000}"/>
    <cellStyle name="Normal 4 6 3 4 3 6" xfId="19619" xr:uid="{00000000-0005-0000-0000-000066A00000}"/>
    <cellStyle name="Normal 4 6 3 4 3 7" xfId="32471" xr:uid="{00000000-0005-0000-0000-000067A00000}"/>
    <cellStyle name="Normal 4 6 3 4 3 8" xfId="14643" xr:uid="{00000000-0005-0000-0000-000068A00000}"/>
    <cellStyle name="Normal 4 6 3 4 4" xfId="2116" xr:uid="{00000000-0005-0000-0000-000069A00000}"/>
    <cellStyle name="Normal 4 6 3 4 4 2" xfId="6534" xr:uid="{00000000-0005-0000-0000-00006AA00000}"/>
    <cellStyle name="Normal 4 6 3 4 4 2 2" xfId="12567" xr:uid="{00000000-0005-0000-0000-00006BA00000}"/>
    <cellStyle name="Normal 4 6 3 4 4 2 2 2" xfId="43852" xr:uid="{00000000-0005-0000-0000-00006CA00000}"/>
    <cellStyle name="Normal 4 6 3 4 4 2 2 3" xfId="30442" xr:uid="{00000000-0005-0000-0000-00006DA00000}"/>
    <cellStyle name="Normal 4 6 3 4 4 2 3" xfId="37880" xr:uid="{00000000-0005-0000-0000-00006EA00000}"/>
    <cellStyle name="Normal 4 6 3 4 4 2 4" xfId="24470" xr:uid="{00000000-0005-0000-0000-00006FA00000}"/>
    <cellStyle name="Normal 4 6 3 4 4 3" xfId="9520" xr:uid="{00000000-0005-0000-0000-000070A00000}"/>
    <cellStyle name="Normal 4 6 3 4 4 3 2" xfId="40866" xr:uid="{00000000-0005-0000-0000-000071A00000}"/>
    <cellStyle name="Normal 4 6 3 4 4 3 3" xfId="27456" xr:uid="{00000000-0005-0000-0000-000072A00000}"/>
    <cellStyle name="Normal 4 6 3 4 4 4" xfId="20054" xr:uid="{00000000-0005-0000-0000-000073A00000}"/>
    <cellStyle name="Normal 4 6 3 4 4 5" xfId="34896" xr:uid="{00000000-0005-0000-0000-000074A00000}"/>
    <cellStyle name="Normal 4 6 3 4 4 6" xfId="17068" xr:uid="{00000000-0005-0000-0000-000075A00000}"/>
    <cellStyle name="Normal 4 6 3 4 5" xfId="5103" xr:uid="{00000000-0005-0000-0000-000076A00000}"/>
    <cellStyle name="Normal 4 6 3 4 5 2" xfId="11138" xr:uid="{00000000-0005-0000-0000-000077A00000}"/>
    <cellStyle name="Normal 4 6 3 4 5 2 2" xfId="42423" xr:uid="{00000000-0005-0000-0000-000078A00000}"/>
    <cellStyle name="Normal 4 6 3 4 5 2 3" xfId="29013" xr:uid="{00000000-0005-0000-0000-000079A00000}"/>
    <cellStyle name="Normal 4 6 3 4 5 3" xfId="23040" xr:uid="{00000000-0005-0000-0000-00007AA00000}"/>
    <cellStyle name="Normal 4 6 3 4 5 4" xfId="33466" xr:uid="{00000000-0005-0000-0000-00007BA00000}"/>
    <cellStyle name="Normal 4 6 3 4 5 5" xfId="15638" xr:uid="{00000000-0005-0000-0000-00007CA00000}"/>
    <cellStyle name="Normal 4 6 3 4 6" xfId="3547" xr:uid="{00000000-0005-0000-0000-00007DA00000}"/>
    <cellStyle name="Normal 4 6 3 4 6 2" xfId="36326" xr:uid="{00000000-0005-0000-0000-00007EA00000}"/>
    <cellStyle name="Normal 4 6 3 4 6 3" xfId="21484" xr:uid="{00000000-0005-0000-0000-00007FA00000}"/>
    <cellStyle name="Normal 4 6 3 4 7" xfId="8090" xr:uid="{00000000-0005-0000-0000-000080A00000}"/>
    <cellStyle name="Normal 4 6 3 4 7 2" xfId="39436" xr:uid="{00000000-0005-0000-0000-000081A00000}"/>
    <cellStyle name="Normal 4 6 3 4 7 3" xfId="26026" xr:uid="{00000000-0005-0000-0000-000082A00000}"/>
    <cellStyle name="Normal 4 6 3 4 8" xfId="18624" xr:uid="{00000000-0005-0000-0000-000083A00000}"/>
    <cellStyle name="Normal 4 6 3 4 9" xfId="31910" xr:uid="{00000000-0005-0000-0000-000084A00000}"/>
    <cellStyle name="Normal 4 6 3 5" xfId="294" xr:uid="{00000000-0005-0000-0000-000085A00000}"/>
    <cellStyle name="Normal 4 6 3 5 2" xfId="1349" xr:uid="{00000000-0005-0000-0000-000086A00000}"/>
    <cellStyle name="Normal 4 6 3 5 2 2" xfId="5767" xr:uid="{00000000-0005-0000-0000-000087A00000}"/>
    <cellStyle name="Normal 4 6 3 5 2 2 2" xfId="11800" xr:uid="{00000000-0005-0000-0000-000088A00000}"/>
    <cellStyle name="Normal 4 6 3 5 2 2 2 2" xfId="43085" xr:uid="{00000000-0005-0000-0000-000089A00000}"/>
    <cellStyle name="Normal 4 6 3 5 2 2 2 3" xfId="29675" xr:uid="{00000000-0005-0000-0000-00008AA00000}"/>
    <cellStyle name="Normal 4 6 3 5 2 2 3" xfId="37424" xr:uid="{00000000-0005-0000-0000-00008BA00000}"/>
    <cellStyle name="Normal 4 6 3 5 2 2 4" xfId="23703" xr:uid="{00000000-0005-0000-0000-00008CA00000}"/>
    <cellStyle name="Normal 4 6 3 5 2 3" xfId="8753" xr:uid="{00000000-0005-0000-0000-00008DA00000}"/>
    <cellStyle name="Normal 4 6 3 5 2 3 2" xfId="40099" xr:uid="{00000000-0005-0000-0000-00008EA00000}"/>
    <cellStyle name="Normal 4 6 3 5 2 3 3" xfId="26689" xr:uid="{00000000-0005-0000-0000-00008FA00000}"/>
    <cellStyle name="Normal 4 6 3 5 2 4" xfId="19287" xr:uid="{00000000-0005-0000-0000-000090A00000}"/>
    <cellStyle name="Normal 4 6 3 5 2 5" xfId="34129" xr:uid="{00000000-0005-0000-0000-000091A00000}"/>
    <cellStyle name="Normal 4 6 3 5 2 6" xfId="16301" xr:uid="{00000000-0005-0000-0000-000092A00000}"/>
    <cellStyle name="Normal 4 6 3 5 3" xfId="2346" xr:uid="{00000000-0005-0000-0000-000093A00000}"/>
    <cellStyle name="Normal 4 6 3 5 3 2" xfId="6763" xr:uid="{00000000-0005-0000-0000-000094A00000}"/>
    <cellStyle name="Normal 4 6 3 5 3 2 2" xfId="12796" xr:uid="{00000000-0005-0000-0000-000095A00000}"/>
    <cellStyle name="Normal 4 6 3 5 3 2 2 2" xfId="44081" xr:uid="{00000000-0005-0000-0000-000096A00000}"/>
    <cellStyle name="Normal 4 6 3 5 3 2 2 3" xfId="30671" xr:uid="{00000000-0005-0000-0000-000097A00000}"/>
    <cellStyle name="Normal 4 6 3 5 3 2 3" xfId="38109" xr:uid="{00000000-0005-0000-0000-000098A00000}"/>
    <cellStyle name="Normal 4 6 3 5 3 2 4" xfId="24699" xr:uid="{00000000-0005-0000-0000-000099A00000}"/>
    <cellStyle name="Normal 4 6 3 5 3 3" xfId="9749" xr:uid="{00000000-0005-0000-0000-00009AA00000}"/>
    <cellStyle name="Normal 4 6 3 5 3 3 2" xfId="41095" xr:uid="{00000000-0005-0000-0000-00009BA00000}"/>
    <cellStyle name="Normal 4 6 3 5 3 3 3" xfId="27685" xr:uid="{00000000-0005-0000-0000-00009CA00000}"/>
    <cellStyle name="Normal 4 6 3 5 3 4" xfId="20283" xr:uid="{00000000-0005-0000-0000-00009DA00000}"/>
    <cellStyle name="Normal 4 6 3 5 3 5" xfId="35125" xr:uid="{00000000-0005-0000-0000-00009EA00000}"/>
    <cellStyle name="Normal 4 6 3 5 3 6" xfId="17297" xr:uid="{00000000-0005-0000-0000-00009FA00000}"/>
    <cellStyle name="Normal 4 6 3 5 4" xfId="4771" xr:uid="{00000000-0005-0000-0000-0000A0A00000}"/>
    <cellStyle name="Normal 4 6 3 5 4 2" xfId="10805" xr:uid="{00000000-0005-0000-0000-0000A1A00000}"/>
    <cellStyle name="Normal 4 6 3 5 4 2 2" xfId="42092" xr:uid="{00000000-0005-0000-0000-0000A2A00000}"/>
    <cellStyle name="Normal 4 6 3 5 4 2 3" xfId="28682" xr:uid="{00000000-0005-0000-0000-0000A3A00000}"/>
    <cellStyle name="Normal 4 6 3 5 4 3" xfId="22708" xr:uid="{00000000-0005-0000-0000-0000A4A00000}"/>
    <cellStyle name="Normal 4 6 3 5 4 4" xfId="33134" xr:uid="{00000000-0005-0000-0000-0000A5A00000}"/>
    <cellStyle name="Normal 4 6 3 5 4 5" xfId="15306" xr:uid="{00000000-0005-0000-0000-0000A6A00000}"/>
    <cellStyle name="Normal 4 6 3 5 5" xfId="3776" xr:uid="{00000000-0005-0000-0000-0000A7A00000}"/>
    <cellStyle name="Normal 4 6 3 5 5 2" xfId="36555" xr:uid="{00000000-0005-0000-0000-0000A8A00000}"/>
    <cellStyle name="Normal 4 6 3 5 5 3" xfId="21713" xr:uid="{00000000-0005-0000-0000-0000A9A00000}"/>
    <cellStyle name="Normal 4 6 3 5 6" xfId="7758" xr:uid="{00000000-0005-0000-0000-0000AAA00000}"/>
    <cellStyle name="Normal 4 6 3 5 6 2" xfId="39104" xr:uid="{00000000-0005-0000-0000-0000ABA00000}"/>
    <cellStyle name="Normal 4 6 3 5 6 3" xfId="25694" xr:uid="{00000000-0005-0000-0000-0000ACA00000}"/>
    <cellStyle name="Normal 4 6 3 5 7" xfId="18292" xr:uid="{00000000-0005-0000-0000-0000ADA00000}"/>
    <cellStyle name="Normal 4 6 3 5 8" xfId="32139" xr:uid="{00000000-0005-0000-0000-0000AEA00000}"/>
    <cellStyle name="Normal 4 6 3 5 9" xfId="14311" xr:uid="{00000000-0005-0000-0000-0000AFA00000}"/>
    <cellStyle name="Normal 4 6 3 6" xfId="744" xr:uid="{00000000-0005-0000-0000-0000B0A00000}"/>
    <cellStyle name="Normal 4 6 3 6 2" xfId="2780" xr:uid="{00000000-0005-0000-0000-0000B1A00000}"/>
    <cellStyle name="Normal 4 6 3 6 2 2" xfId="7197" xr:uid="{00000000-0005-0000-0000-0000B2A00000}"/>
    <cellStyle name="Normal 4 6 3 6 2 2 2" xfId="13230" xr:uid="{00000000-0005-0000-0000-0000B3A00000}"/>
    <cellStyle name="Normal 4 6 3 6 2 2 2 2" xfId="44515" xr:uid="{00000000-0005-0000-0000-0000B4A00000}"/>
    <cellStyle name="Normal 4 6 3 6 2 2 2 3" xfId="31105" xr:uid="{00000000-0005-0000-0000-0000B5A00000}"/>
    <cellStyle name="Normal 4 6 3 6 2 2 3" xfId="38543" xr:uid="{00000000-0005-0000-0000-0000B6A00000}"/>
    <cellStyle name="Normal 4 6 3 6 2 2 4" xfId="25133" xr:uid="{00000000-0005-0000-0000-0000B7A00000}"/>
    <cellStyle name="Normal 4 6 3 6 2 3" xfId="10183" xr:uid="{00000000-0005-0000-0000-0000B8A00000}"/>
    <cellStyle name="Normal 4 6 3 6 2 3 2" xfId="41529" xr:uid="{00000000-0005-0000-0000-0000B9A00000}"/>
    <cellStyle name="Normal 4 6 3 6 2 3 3" xfId="28119" xr:uid="{00000000-0005-0000-0000-0000BAA00000}"/>
    <cellStyle name="Normal 4 6 3 6 2 4" xfId="20717" xr:uid="{00000000-0005-0000-0000-0000BBA00000}"/>
    <cellStyle name="Normal 4 6 3 6 2 5" xfId="35559" xr:uid="{00000000-0005-0000-0000-0000BCA00000}"/>
    <cellStyle name="Normal 4 6 3 6 2 6" xfId="17731" xr:uid="{00000000-0005-0000-0000-0000BDA00000}"/>
    <cellStyle name="Normal 4 6 3 6 3" xfId="5205" xr:uid="{00000000-0005-0000-0000-0000BEA00000}"/>
    <cellStyle name="Normal 4 6 3 6 3 2" xfId="11240" xr:uid="{00000000-0005-0000-0000-0000BFA00000}"/>
    <cellStyle name="Normal 4 6 3 6 3 2 2" xfId="42525" xr:uid="{00000000-0005-0000-0000-0000C0A00000}"/>
    <cellStyle name="Normal 4 6 3 6 3 2 3" xfId="29115" xr:uid="{00000000-0005-0000-0000-0000C1A00000}"/>
    <cellStyle name="Normal 4 6 3 6 3 3" xfId="23142" xr:uid="{00000000-0005-0000-0000-0000C2A00000}"/>
    <cellStyle name="Normal 4 6 3 6 3 4" xfId="33568" xr:uid="{00000000-0005-0000-0000-0000C3A00000}"/>
    <cellStyle name="Normal 4 6 3 6 3 5" xfId="15740" xr:uid="{00000000-0005-0000-0000-0000C4A00000}"/>
    <cellStyle name="Normal 4 6 3 6 4" xfId="4210" xr:uid="{00000000-0005-0000-0000-0000C5A00000}"/>
    <cellStyle name="Normal 4 6 3 6 4 2" xfId="36989" xr:uid="{00000000-0005-0000-0000-0000C6A00000}"/>
    <cellStyle name="Normal 4 6 3 6 4 3" xfId="22147" xr:uid="{00000000-0005-0000-0000-0000C7A00000}"/>
    <cellStyle name="Normal 4 6 3 6 5" xfId="8192" xr:uid="{00000000-0005-0000-0000-0000C8A00000}"/>
    <cellStyle name="Normal 4 6 3 6 5 2" xfId="39538" xr:uid="{00000000-0005-0000-0000-0000C9A00000}"/>
    <cellStyle name="Normal 4 6 3 6 5 3" xfId="26128" xr:uid="{00000000-0005-0000-0000-0000CAA00000}"/>
    <cellStyle name="Normal 4 6 3 6 6" xfId="18726" xr:uid="{00000000-0005-0000-0000-0000CBA00000}"/>
    <cellStyle name="Normal 4 6 3 6 7" xfId="32573" xr:uid="{00000000-0005-0000-0000-0000CCA00000}"/>
    <cellStyle name="Normal 4 6 3 6 8" xfId="14745" xr:uid="{00000000-0005-0000-0000-0000CDA00000}"/>
    <cellStyle name="Normal 4 6 3 7" xfId="1247" xr:uid="{00000000-0005-0000-0000-0000CEA00000}"/>
    <cellStyle name="Normal 4 6 3 7 2" xfId="2244" xr:uid="{00000000-0005-0000-0000-0000CFA00000}"/>
    <cellStyle name="Normal 4 6 3 7 2 2" xfId="6661" xr:uid="{00000000-0005-0000-0000-0000D0A00000}"/>
    <cellStyle name="Normal 4 6 3 7 2 2 2" xfId="12694" xr:uid="{00000000-0005-0000-0000-0000D1A00000}"/>
    <cellStyle name="Normal 4 6 3 7 2 2 2 2" xfId="43979" xr:uid="{00000000-0005-0000-0000-0000D2A00000}"/>
    <cellStyle name="Normal 4 6 3 7 2 2 2 3" xfId="30569" xr:uid="{00000000-0005-0000-0000-0000D3A00000}"/>
    <cellStyle name="Normal 4 6 3 7 2 2 3" xfId="38007" xr:uid="{00000000-0005-0000-0000-0000D4A00000}"/>
    <cellStyle name="Normal 4 6 3 7 2 2 4" xfId="24597" xr:uid="{00000000-0005-0000-0000-0000D5A00000}"/>
    <cellStyle name="Normal 4 6 3 7 2 3" xfId="9647" xr:uid="{00000000-0005-0000-0000-0000D6A00000}"/>
    <cellStyle name="Normal 4 6 3 7 2 3 2" xfId="40993" xr:uid="{00000000-0005-0000-0000-0000D7A00000}"/>
    <cellStyle name="Normal 4 6 3 7 2 3 3" xfId="27583" xr:uid="{00000000-0005-0000-0000-0000D8A00000}"/>
    <cellStyle name="Normal 4 6 3 7 2 4" xfId="20181" xr:uid="{00000000-0005-0000-0000-0000D9A00000}"/>
    <cellStyle name="Normal 4 6 3 7 2 5" xfId="35023" xr:uid="{00000000-0005-0000-0000-0000DAA00000}"/>
    <cellStyle name="Normal 4 6 3 7 2 6" xfId="17195" xr:uid="{00000000-0005-0000-0000-0000DBA00000}"/>
    <cellStyle name="Normal 4 6 3 7 3" xfId="5665" xr:uid="{00000000-0005-0000-0000-0000DCA00000}"/>
    <cellStyle name="Normal 4 6 3 7 3 2" xfId="11698" xr:uid="{00000000-0005-0000-0000-0000DDA00000}"/>
    <cellStyle name="Normal 4 6 3 7 3 2 2" xfId="42983" xr:uid="{00000000-0005-0000-0000-0000DEA00000}"/>
    <cellStyle name="Normal 4 6 3 7 3 2 3" xfId="29573" xr:uid="{00000000-0005-0000-0000-0000DFA00000}"/>
    <cellStyle name="Normal 4 6 3 7 3 3" xfId="23601" xr:uid="{00000000-0005-0000-0000-0000E0A00000}"/>
    <cellStyle name="Normal 4 6 3 7 3 4" xfId="34027" xr:uid="{00000000-0005-0000-0000-0000E1A00000}"/>
    <cellStyle name="Normal 4 6 3 7 3 5" xfId="16199" xr:uid="{00000000-0005-0000-0000-0000E2A00000}"/>
    <cellStyle name="Normal 4 6 3 7 4" xfId="3674" xr:uid="{00000000-0005-0000-0000-0000E3A00000}"/>
    <cellStyle name="Normal 4 6 3 7 4 2" xfId="36453" xr:uid="{00000000-0005-0000-0000-0000E4A00000}"/>
    <cellStyle name="Normal 4 6 3 7 4 3" xfId="21611" xr:uid="{00000000-0005-0000-0000-0000E5A00000}"/>
    <cellStyle name="Normal 4 6 3 7 5" xfId="8651" xr:uid="{00000000-0005-0000-0000-0000E6A00000}"/>
    <cellStyle name="Normal 4 6 3 7 5 2" xfId="39997" xr:uid="{00000000-0005-0000-0000-0000E7A00000}"/>
    <cellStyle name="Normal 4 6 3 7 5 3" xfId="26587" xr:uid="{00000000-0005-0000-0000-0000E8A00000}"/>
    <cellStyle name="Normal 4 6 3 7 6" xfId="19185" xr:uid="{00000000-0005-0000-0000-0000E9A00000}"/>
    <cellStyle name="Normal 4 6 3 7 7" xfId="32037" xr:uid="{00000000-0005-0000-0000-0000EAA00000}"/>
    <cellStyle name="Normal 4 6 3 7 8" xfId="14209" xr:uid="{00000000-0005-0000-0000-0000EBA00000}"/>
    <cellStyle name="Normal 4 6 3 8" xfId="1784" xr:uid="{00000000-0005-0000-0000-0000ECA00000}"/>
    <cellStyle name="Normal 4 6 3 8 2" xfId="6202" xr:uid="{00000000-0005-0000-0000-0000EDA00000}"/>
    <cellStyle name="Normal 4 6 3 8 2 2" xfId="12235" xr:uid="{00000000-0005-0000-0000-0000EEA00000}"/>
    <cellStyle name="Normal 4 6 3 8 2 2 2" xfId="43520" xr:uid="{00000000-0005-0000-0000-0000EFA00000}"/>
    <cellStyle name="Normal 4 6 3 8 2 2 3" xfId="30110" xr:uid="{00000000-0005-0000-0000-0000F0A00000}"/>
    <cellStyle name="Normal 4 6 3 8 2 3" xfId="37548" xr:uid="{00000000-0005-0000-0000-0000F1A00000}"/>
    <cellStyle name="Normal 4 6 3 8 2 4" xfId="24138" xr:uid="{00000000-0005-0000-0000-0000F2A00000}"/>
    <cellStyle name="Normal 4 6 3 8 3" xfId="9188" xr:uid="{00000000-0005-0000-0000-0000F3A00000}"/>
    <cellStyle name="Normal 4 6 3 8 3 2" xfId="40534" xr:uid="{00000000-0005-0000-0000-0000F4A00000}"/>
    <cellStyle name="Normal 4 6 3 8 3 3" xfId="27124" xr:uid="{00000000-0005-0000-0000-0000F5A00000}"/>
    <cellStyle name="Normal 4 6 3 8 4" xfId="19722" xr:uid="{00000000-0005-0000-0000-0000F6A00000}"/>
    <cellStyle name="Normal 4 6 3 8 5" xfId="34564" xr:uid="{00000000-0005-0000-0000-0000F7A00000}"/>
    <cellStyle name="Normal 4 6 3 8 6" xfId="16736" xr:uid="{00000000-0005-0000-0000-0000F8A00000}"/>
    <cellStyle name="Normal 4 6 3 9" xfId="4669" xr:uid="{00000000-0005-0000-0000-0000F9A00000}"/>
    <cellStyle name="Normal 4 6 3 9 2" xfId="10703" xr:uid="{00000000-0005-0000-0000-0000FAA00000}"/>
    <cellStyle name="Normal 4 6 3 9 2 2" xfId="41990" xr:uid="{00000000-0005-0000-0000-0000FBA00000}"/>
    <cellStyle name="Normal 4 6 3 9 2 3" xfId="28580" xr:uid="{00000000-0005-0000-0000-0000FCA00000}"/>
    <cellStyle name="Normal 4 6 3 9 3" xfId="22606" xr:uid="{00000000-0005-0000-0000-0000FDA00000}"/>
    <cellStyle name="Normal 4 6 3 9 4" xfId="33032" xr:uid="{00000000-0005-0000-0000-0000FEA00000}"/>
    <cellStyle name="Normal 4 6 3 9 5" xfId="15204" xr:uid="{00000000-0005-0000-0000-0000FFA00000}"/>
    <cellStyle name="Normal 4 6 4" xfId="216" xr:uid="{00000000-0005-0000-0000-000000A10000}"/>
    <cellStyle name="Normal 4 6 4 10" xfId="3239" xr:uid="{00000000-0005-0000-0000-000001A10000}"/>
    <cellStyle name="Normal 4 6 4 10 2" xfId="36018" xr:uid="{00000000-0005-0000-0000-000002A10000}"/>
    <cellStyle name="Normal 4 6 4 10 3" xfId="21176" xr:uid="{00000000-0005-0000-0000-000003A10000}"/>
    <cellStyle name="Normal 4 6 4 11" xfId="7680" xr:uid="{00000000-0005-0000-0000-000004A10000}"/>
    <cellStyle name="Normal 4 6 4 11 2" xfId="39026" xr:uid="{00000000-0005-0000-0000-000005A10000}"/>
    <cellStyle name="Normal 4 6 4 11 3" xfId="25616" xr:uid="{00000000-0005-0000-0000-000006A10000}"/>
    <cellStyle name="Normal 4 6 4 12" xfId="18214" xr:uid="{00000000-0005-0000-0000-000007A10000}"/>
    <cellStyle name="Normal 4 6 4 13" xfId="31602" xr:uid="{00000000-0005-0000-0000-000008A10000}"/>
    <cellStyle name="Normal 4 6 4 14" xfId="13774" xr:uid="{00000000-0005-0000-0000-000009A10000}"/>
    <cellStyle name="Normal 4 6 4 2" xfId="438" xr:uid="{00000000-0005-0000-0000-00000AA10000}"/>
    <cellStyle name="Normal 4 6 4 2 10" xfId="13878" xr:uid="{00000000-0005-0000-0000-00000BA10000}"/>
    <cellStyle name="Normal 4 6 4 2 2" xfId="872" xr:uid="{00000000-0005-0000-0000-00000CA10000}"/>
    <cellStyle name="Normal 4 6 4 2 2 2" xfId="2908" xr:uid="{00000000-0005-0000-0000-00000DA10000}"/>
    <cellStyle name="Normal 4 6 4 2 2 2 2" xfId="7325" xr:uid="{00000000-0005-0000-0000-00000EA10000}"/>
    <cellStyle name="Normal 4 6 4 2 2 2 2 2" xfId="13358" xr:uid="{00000000-0005-0000-0000-00000FA10000}"/>
    <cellStyle name="Normal 4 6 4 2 2 2 2 2 2" xfId="44643" xr:uid="{00000000-0005-0000-0000-000010A10000}"/>
    <cellStyle name="Normal 4 6 4 2 2 2 2 2 3" xfId="31233" xr:uid="{00000000-0005-0000-0000-000011A10000}"/>
    <cellStyle name="Normal 4 6 4 2 2 2 2 3" xfId="38671" xr:uid="{00000000-0005-0000-0000-000012A10000}"/>
    <cellStyle name="Normal 4 6 4 2 2 2 2 4" xfId="25261" xr:uid="{00000000-0005-0000-0000-000013A10000}"/>
    <cellStyle name="Normal 4 6 4 2 2 2 3" xfId="10311" xr:uid="{00000000-0005-0000-0000-000014A10000}"/>
    <cellStyle name="Normal 4 6 4 2 2 2 3 2" xfId="41657" xr:uid="{00000000-0005-0000-0000-000015A10000}"/>
    <cellStyle name="Normal 4 6 4 2 2 2 3 3" xfId="28247" xr:uid="{00000000-0005-0000-0000-000016A10000}"/>
    <cellStyle name="Normal 4 6 4 2 2 2 4" xfId="20845" xr:uid="{00000000-0005-0000-0000-000017A10000}"/>
    <cellStyle name="Normal 4 6 4 2 2 2 5" xfId="35687" xr:uid="{00000000-0005-0000-0000-000018A10000}"/>
    <cellStyle name="Normal 4 6 4 2 2 2 6" xfId="17859" xr:uid="{00000000-0005-0000-0000-000019A10000}"/>
    <cellStyle name="Normal 4 6 4 2 2 3" xfId="5333" xr:uid="{00000000-0005-0000-0000-00001AA10000}"/>
    <cellStyle name="Normal 4 6 4 2 2 3 2" xfId="11367" xr:uid="{00000000-0005-0000-0000-00001BA10000}"/>
    <cellStyle name="Normal 4 6 4 2 2 3 2 2" xfId="42652" xr:uid="{00000000-0005-0000-0000-00001CA10000}"/>
    <cellStyle name="Normal 4 6 4 2 2 3 2 3" xfId="29242" xr:uid="{00000000-0005-0000-0000-00001DA10000}"/>
    <cellStyle name="Normal 4 6 4 2 2 3 3" xfId="23270" xr:uid="{00000000-0005-0000-0000-00001EA10000}"/>
    <cellStyle name="Normal 4 6 4 2 2 3 4" xfId="33696" xr:uid="{00000000-0005-0000-0000-00001FA10000}"/>
    <cellStyle name="Normal 4 6 4 2 2 3 5" xfId="15868" xr:uid="{00000000-0005-0000-0000-000020A10000}"/>
    <cellStyle name="Normal 4 6 4 2 2 4" xfId="4338" xr:uid="{00000000-0005-0000-0000-000021A10000}"/>
    <cellStyle name="Normal 4 6 4 2 2 4 2" xfId="37117" xr:uid="{00000000-0005-0000-0000-000022A10000}"/>
    <cellStyle name="Normal 4 6 4 2 2 4 3" xfId="22275" xr:uid="{00000000-0005-0000-0000-000023A10000}"/>
    <cellStyle name="Normal 4 6 4 2 2 5" xfId="8320" xr:uid="{00000000-0005-0000-0000-000024A10000}"/>
    <cellStyle name="Normal 4 6 4 2 2 5 2" xfId="39666" xr:uid="{00000000-0005-0000-0000-000025A10000}"/>
    <cellStyle name="Normal 4 6 4 2 2 5 3" xfId="26256" xr:uid="{00000000-0005-0000-0000-000026A10000}"/>
    <cellStyle name="Normal 4 6 4 2 2 6" xfId="18854" xr:uid="{00000000-0005-0000-0000-000027A10000}"/>
    <cellStyle name="Normal 4 6 4 2 2 7" xfId="32701" xr:uid="{00000000-0005-0000-0000-000028A10000}"/>
    <cellStyle name="Normal 4 6 4 2 2 8" xfId="14873" xr:uid="{00000000-0005-0000-0000-000029A10000}"/>
    <cellStyle name="Normal 4 6 4 2 3" xfId="1477" xr:uid="{00000000-0005-0000-0000-00002AA10000}"/>
    <cellStyle name="Normal 4 6 4 2 3 2" xfId="2474" xr:uid="{00000000-0005-0000-0000-00002BA10000}"/>
    <cellStyle name="Normal 4 6 4 2 3 2 2" xfId="6891" xr:uid="{00000000-0005-0000-0000-00002CA10000}"/>
    <cellStyle name="Normal 4 6 4 2 3 2 2 2" xfId="12924" xr:uid="{00000000-0005-0000-0000-00002DA10000}"/>
    <cellStyle name="Normal 4 6 4 2 3 2 2 2 2" xfId="44209" xr:uid="{00000000-0005-0000-0000-00002EA10000}"/>
    <cellStyle name="Normal 4 6 4 2 3 2 2 2 3" xfId="30799" xr:uid="{00000000-0005-0000-0000-00002FA10000}"/>
    <cellStyle name="Normal 4 6 4 2 3 2 2 3" xfId="38237" xr:uid="{00000000-0005-0000-0000-000030A10000}"/>
    <cellStyle name="Normal 4 6 4 2 3 2 2 4" xfId="24827" xr:uid="{00000000-0005-0000-0000-000031A10000}"/>
    <cellStyle name="Normal 4 6 4 2 3 2 3" xfId="9877" xr:uid="{00000000-0005-0000-0000-000032A10000}"/>
    <cellStyle name="Normal 4 6 4 2 3 2 3 2" xfId="41223" xr:uid="{00000000-0005-0000-0000-000033A10000}"/>
    <cellStyle name="Normal 4 6 4 2 3 2 3 3" xfId="27813" xr:uid="{00000000-0005-0000-0000-000034A10000}"/>
    <cellStyle name="Normal 4 6 4 2 3 2 4" xfId="20411" xr:uid="{00000000-0005-0000-0000-000035A10000}"/>
    <cellStyle name="Normal 4 6 4 2 3 2 5" xfId="35253" xr:uid="{00000000-0005-0000-0000-000036A10000}"/>
    <cellStyle name="Normal 4 6 4 2 3 2 6" xfId="17425" xr:uid="{00000000-0005-0000-0000-000037A10000}"/>
    <cellStyle name="Normal 4 6 4 2 3 3" xfId="5895" xr:uid="{00000000-0005-0000-0000-000038A10000}"/>
    <cellStyle name="Normal 4 6 4 2 3 3 2" xfId="11928" xr:uid="{00000000-0005-0000-0000-000039A10000}"/>
    <cellStyle name="Normal 4 6 4 2 3 3 2 2" xfId="43213" xr:uid="{00000000-0005-0000-0000-00003AA10000}"/>
    <cellStyle name="Normal 4 6 4 2 3 3 2 3" xfId="29803" xr:uid="{00000000-0005-0000-0000-00003BA10000}"/>
    <cellStyle name="Normal 4 6 4 2 3 3 3" xfId="23831" xr:uid="{00000000-0005-0000-0000-00003CA10000}"/>
    <cellStyle name="Normal 4 6 4 2 3 3 4" xfId="34257" xr:uid="{00000000-0005-0000-0000-00003DA10000}"/>
    <cellStyle name="Normal 4 6 4 2 3 3 5" xfId="16429" xr:uid="{00000000-0005-0000-0000-00003EA10000}"/>
    <cellStyle name="Normal 4 6 4 2 3 4" xfId="3904" xr:uid="{00000000-0005-0000-0000-00003FA10000}"/>
    <cellStyle name="Normal 4 6 4 2 3 4 2" xfId="36683" xr:uid="{00000000-0005-0000-0000-000040A10000}"/>
    <cellStyle name="Normal 4 6 4 2 3 4 3" xfId="21841" xr:uid="{00000000-0005-0000-0000-000041A10000}"/>
    <cellStyle name="Normal 4 6 4 2 3 5" xfId="8881" xr:uid="{00000000-0005-0000-0000-000042A10000}"/>
    <cellStyle name="Normal 4 6 4 2 3 5 2" xfId="40227" xr:uid="{00000000-0005-0000-0000-000043A10000}"/>
    <cellStyle name="Normal 4 6 4 2 3 5 3" xfId="26817" xr:uid="{00000000-0005-0000-0000-000044A10000}"/>
    <cellStyle name="Normal 4 6 4 2 3 6" xfId="19415" xr:uid="{00000000-0005-0000-0000-000045A10000}"/>
    <cellStyle name="Normal 4 6 4 2 3 7" xfId="32267" xr:uid="{00000000-0005-0000-0000-000046A10000}"/>
    <cellStyle name="Normal 4 6 4 2 3 8" xfId="14439" xr:uid="{00000000-0005-0000-0000-000047A10000}"/>
    <cellStyle name="Normal 4 6 4 2 4" xfId="1912" xr:uid="{00000000-0005-0000-0000-000048A10000}"/>
    <cellStyle name="Normal 4 6 4 2 4 2" xfId="6330" xr:uid="{00000000-0005-0000-0000-000049A10000}"/>
    <cellStyle name="Normal 4 6 4 2 4 2 2" xfId="12363" xr:uid="{00000000-0005-0000-0000-00004AA10000}"/>
    <cellStyle name="Normal 4 6 4 2 4 2 2 2" xfId="43648" xr:uid="{00000000-0005-0000-0000-00004BA10000}"/>
    <cellStyle name="Normal 4 6 4 2 4 2 2 3" xfId="30238" xr:uid="{00000000-0005-0000-0000-00004CA10000}"/>
    <cellStyle name="Normal 4 6 4 2 4 2 3" xfId="37676" xr:uid="{00000000-0005-0000-0000-00004DA10000}"/>
    <cellStyle name="Normal 4 6 4 2 4 2 4" xfId="24266" xr:uid="{00000000-0005-0000-0000-00004EA10000}"/>
    <cellStyle name="Normal 4 6 4 2 4 3" xfId="9316" xr:uid="{00000000-0005-0000-0000-00004FA10000}"/>
    <cellStyle name="Normal 4 6 4 2 4 3 2" xfId="40662" xr:uid="{00000000-0005-0000-0000-000050A10000}"/>
    <cellStyle name="Normal 4 6 4 2 4 3 3" xfId="27252" xr:uid="{00000000-0005-0000-0000-000051A10000}"/>
    <cellStyle name="Normal 4 6 4 2 4 4" xfId="19850" xr:uid="{00000000-0005-0000-0000-000052A10000}"/>
    <cellStyle name="Normal 4 6 4 2 4 5" xfId="34692" xr:uid="{00000000-0005-0000-0000-000053A10000}"/>
    <cellStyle name="Normal 4 6 4 2 4 6" xfId="16864" xr:uid="{00000000-0005-0000-0000-000054A10000}"/>
    <cellStyle name="Normal 4 6 4 2 5" xfId="4899" xr:uid="{00000000-0005-0000-0000-000055A10000}"/>
    <cellStyle name="Normal 4 6 4 2 5 2" xfId="10934" xr:uid="{00000000-0005-0000-0000-000056A10000}"/>
    <cellStyle name="Normal 4 6 4 2 5 2 2" xfId="42219" xr:uid="{00000000-0005-0000-0000-000057A10000}"/>
    <cellStyle name="Normal 4 6 4 2 5 2 3" xfId="28809" xr:uid="{00000000-0005-0000-0000-000058A10000}"/>
    <cellStyle name="Normal 4 6 4 2 5 3" xfId="22836" xr:uid="{00000000-0005-0000-0000-000059A10000}"/>
    <cellStyle name="Normal 4 6 4 2 5 4" xfId="33262" xr:uid="{00000000-0005-0000-0000-00005AA10000}"/>
    <cellStyle name="Normal 4 6 4 2 5 5" xfId="15434" xr:uid="{00000000-0005-0000-0000-00005BA10000}"/>
    <cellStyle name="Normal 4 6 4 2 6" xfId="3343" xr:uid="{00000000-0005-0000-0000-00005CA10000}"/>
    <cellStyle name="Normal 4 6 4 2 6 2" xfId="36122" xr:uid="{00000000-0005-0000-0000-00005DA10000}"/>
    <cellStyle name="Normal 4 6 4 2 6 3" xfId="21280" xr:uid="{00000000-0005-0000-0000-00005EA10000}"/>
    <cellStyle name="Normal 4 6 4 2 7" xfId="7886" xr:uid="{00000000-0005-0000-0000-00005FA10000}"/>
    <cellStyle name="Normal 4 6 4 2 7 2" xfId="39232" xr:uid="{00000000-0005-0000-0000-000060A10000}"/>
    <cellStyle name="Normal 4 6 4 2 7 3" xfId="25822" xr:uid="{00000000-0005-0000-0000-000061A10000}"/>
    <cellStyle name="Normal 4 6 4 2 8" xfId="18420" xr:uid="{00000000-0005-0000-0000-000062A10000}"/>
    <cellStyle name="Normal 4 6 4 2 9" xfId="31706" xr:uid="{00000000-0005-0000-0000-000063A10000}"/>
    <cellStyle name="Normal 4 6 4 3" xfId="540" xr:uid="{00000000-0005-0000-0000-000064A10000}"/>
    <cellStyle name="Normal 4 6 4 3 10" xfId="13980" xr:uid="{00000000-0005-0000-0000-000065A10000}"/>
    <cellStyle name="Normal 4 6 4 3 2" xfId="974" xr:uid="{00000000-0005-0000-0000-000066A10000}"/>
    <cellStyle name="Normal 4 6 4 3 2 2" xfId="3010" xr:uid="{00000000-0005-0000-0000-000067A10000}"/>
    <cellStyle name="Normal 4 6 4 3 2 2 2" xfId="7427" xr:uid="{00000000-0005-0000-0000-000068A10000}"/>
    <cellStyle name="Normal 4 6 4 3 2 2 2 2" xfId="13460" xr:uid="{00000000-0005-0000-0000-000069A10000}"/>
    <cellStyle name="Normal 4 6 4 3 2 2 2 2 2" xfId="44745" xr:uid="{00000000-0005-0000-0000-00006AA10000}"/>
    <cellStyle name="Normal 4 6 4 3 2 2 2 2 3" xfId="31335" xr:uid="{00000000-0005-0000-0000-00006BA10000}"/>
    <cellStyle name="Normal 4 6 4 3 2 2 2 3" xfId="38773" xr:uid="{00000000-0005-0000-0000-00006CA10000}"/>
    <cellStyle name="Normal 4 6 4 3 2 2 2 4" xfId="25363" xr:uid="{00000000-0005-0000-0000-00006DA10000}"/>
    <cellStyle name="Normal 4 6 4 3 2 2 3" xfId="10413" xr:uid="{00000000-0005-0000-0000-00006EA10000}"/>
    <cellStyle name="Normal 4 6 4 3 2 2 3 2" xfId="41759" xr:uid="{00000000-0005-0000-0000-00006FA10000}"/>
    <cellStyle name="Normal 4 6 4 3 2 2 3 3" xfId="28349" xr:uid="{00000000-0005-0000-0000-000070A10000}"/>
    <cellStyle name="Normal 4 6 4 3 2 2 4" xfId="20947" xr:uid="{00000000-0005-0000-0000-000071A10000}"/>
    <cellStyle name="Normal 4 6 4 3 2 2 5" xfId="35789" xr:uid="{00000000-0005-0000-0000-000072A10000}"/>
    <cellStyle name="Normal 4 6 4 3 2 2 6" xfId="17961" xr:uid="{00000000-0005-0000-0000-000073A10000}"/>
    <cellStyle name="Normal 4 6 4 3 2 3" xfId="5435" xr:uid="{00000000-0005-0000-0000-000074A10000}"/>
    <cellStyle name="Normal 4 6 4 3 2 3 2" xfId="11469" xr:uid="{00000000-0005-0000-0000-000075A10000}"/>
    <cellStyle name="Normal 4 6 4 3 2 3 2 2" xfId="42754" xr:uid="{00000000-0005-0000-0000-000076A10000}"/>
    <cellStyle name="Normal 4 6 4 3 2 3 2 3" xfId="29344" xr:uid="{00000000-0005-0000-0000-000077A10000}"/>
    <cellStyle name="Normal 4 6 4 3 2 3 3" xfId="23372" xr:uid="{00000000-0005-0000-0000-000078A10000}"/>
    <cellStyle name="Normal 4 6 4 3 2 3 4" xfId="33798" xr:uid="{00000000-0005-0000-0000-000079A10000}"/>
    <cellStyle name="Normal 4 6 4 3 2 3 5" xfId="15970" xr:uid="{00000000-0005-0000-0000-00007AA10000}"/>
    <cellStyle name="Normal 4 6 4 3 2 4" xfId="4440" xr:uid="{00000000-0005-0000-0000-00007BA10000}"/>
    <cellStyle name="Normal 4 6 4 3 2 4 2" xfId="37219" xr:uid="{00000000-0005-0000-0000-00007CA10000}"/>
    <cellStyle name="Normal 4 6 4 3 2 4 3" xfId="22377" xr:uid="{00000000-0005-0000-0000-00007DA10000}"/>
    <cellStyle name="Normal 4 6 4 3 2 5" xfId="8422" xr:uid="{00000000-0005-0000-0000-00007EA10000}"/>
    <cellStyle name="Normal 4 6 4 3 2 5 2" xfId="39768" xr:uid="{00000000-0005-0000-0000-00007FA10000}"/>
    <cellStyle name="Normal 4 6 4 3 2 5 3" xfId="26358" xr:uid="{00000000-0005-0000-0000-000080A10000}"/>
    <cellStyle name="Normal 4 6 4 3 2 6" xfId="18956" xr:uid="{00000000-0005-0000-0000-000081A10000}"/>
    <cellStyle name="Normal 4 6 4 3 2 7" xfId="32803" xr:uid="{00000000-0005-0000-0000-000082A10000}"/>
    <cellStyle name="Normal 4 6 4 3 2 8" xfId="14975" xr:uid="{00000000-0005-0000-0000-000083A10000}"/>
    <cellStyle name="Normal 4 6 4 3 3" xfId="1579" xr:uid="{00000000-0005-0000-0000-000084A10000}"/>
    <cellStyle name="Normal 4 6 4 3 3 2" xfId="2576" xr:uid="{00000000-0005-0000-0000-000085A10000}"/>
    <cellStyle name="Normal 4 6 4 3 3 2 2" xfId="6993" xr:uid="{00000000-0005-0000-0000-000086A10000}"/>
    <cellStyle name="Normal 4 6 4 3 3 2 2 2" xfId="13026" xr:uid="{00000000-0005-0000-0000-000087A10000}"/>
    <cellStyle name="Normal 4 6 4 3 3 2 2 2 2" xfId="44311" xr:uid="{00000000-0005-0000-0000-000088A10000}"/>
    <cellStyle name="Normal 4 6 4 3 3 2 2 2 3" xfId="30901" xr:uid="{00000000-0005-0000-0000-000089A10000}"/>
    <cellStyle name="Normal 4 6 4 3 3 2 2 3" xfId="38339" xr:uid="{00000000-0005-0000-0000-00008AA10000}"/>
    <cellStyle name="Normal 4 6 4 3 3 2 2 4" xfId="24929" xr:uid="{00000000-0005-0000-0000-00008BA10000}"/>
    <cellStyle name="Normal 4 6 4 3 3 2 3" xfId="9979" xr:uid="{00000000-0005-0000-0000-00008CA10000}"/>
    <cellStyle name="Normal 4 6 4 3 3 2 3 2" xfId="41325" xr:uid="{00000000-0005-0000-0000-00008DA10000}"/>
    <cellStyle name="Normal 4 6 4 3 3 2 3 3" xfId="27915" xr:uid="{00000000-0005-0000-0000-00008EA10000}"/>
    <cellStyle name="Normal 4 6 4 3 3 2 4" xfId="20513" xr:uid="{00000000-0005-0000-0000-00008FA10000}"/>
    <cellStyle name="Normal 4 6 4 3 3 2 5" xfId="35355" xr:uid="{00000000-0005-0000-0000-000090A10000}"/>
    <cellStyle name="Normal 4 6 4 3 3 2 6" xfId="17527" xr:uid="{00000000-0005-0000-0000-000091A10000}"/>
    <cellStyle name="Normal 4 6 4 3 3 3" xfId="5997" xr:uid="{00000000-0005-0000-0000-000092A10000}"/>
    <cellStyle name="Normal 4 6 4 3 3 3 2" xfId="12030" xr:uid="{00000000-0005-0000-0000-000093A10000}"/>
    <cellStyle name="Normal 4 6 4 3 3 3 2 2" xfId="43315" xr:uid="{00000000-0005-0000-0000-000094A10000}"/>
    <cellStyle name="Normal 4 6 4 3 3 3 2 3" xfId="29905" xr:uid="{00000000-0005-0000-0000-000095A10000}"/>
    <cellStyle name="Normal 4 6 4 3 3 3 3" xfId="23933" xr:uid="{00000000-0005-0000-0000-000096A10000}"/>
    <cellStyle name="Normal 4 6 4 3 3 3 4" xfId="34359" xr:uid="{00000000-0005-0000-0000-000097A10000}"/>
    <cellStyle name="Normal 4 6 4 3 3 3 5" xfId="16531" xr:uid="{00000000-0005-0000-0000-000098A10000}"/>
    <cellStyle name="Normal 4 6 4 3 3 4" xfId="4006" xr:uid="{00000000-0005-0000-0000-000099A10000}"/>
    <cellStyle name="Normal 4 6 4 3 3 4 2" xfId="36785" xr:uid="{00000000-0005-0000-0000-00009AA10000}"/>
    <cellStyle name="Normal 4 6 4 3 3 4 3" xfId="21943" xr:uid="{00000000-0005-0000-0000-00009BA10000}"/>
    <cellStyle name="Normal 4 6 4 3 3 5" xfId="8983" xr:uid="{00000000-0005-0000-0000-00009CA10000}"/>
    <cellStyle name="Normal 4 6 4 3 3 5 2" xfId="40329" xr:uid="{00000000-0005-0000-0000-00009DA10000}"/>
    <cellStyle name="Normal 4 6 4 3 3 5 3" xfId="26919" xr:uid="{00000000-0005-0000-0000-00009EA10000}"/>
    <cellStyle name="Normal 4 6 4 3 3 6" xfId="19517" xr:uid="{00000000-0005-0000-0000-00009FA10000}"/>
    <cellStyle name="Normal 4 6 4 3 3 7" xfId="32369" xr:uid="{00000000-0005-0000-0000-0000A0A10000}"/>
    <cellStyle name="Normal 4 6 4 3 3 8" xfId="14541" xr:uid="{00000000-0005-0000-0000-0000A1A10000}"/>
    <cellStyle name="Normal 4 6 4 3 4" xfId="2014" xr:uid="{00000000-0005-0000-0000-0000A2A10000}"/>
    <cellStyle name="Normal 4 6 4 3 4 2" xfId="6432" xr:uid="{00000000-0005-0000-0000-0000A3A10000}"/>
    <cellStyle name="Normal 4 6 4 3 4 2 2" xfId="12465" xr:uid="{00000000-0005-0000-0000-0000A4A10000}"/>
    <cellStyle name="Normal 4 6 4 3 4 2 2 2" xfId="43750" xr:uid="{00000000-0005-0000-0000-0000A5A10000}"/>
    <cellStyle name="Normal 4 6 4 3 4 2 2 3" xfId="30340" xr:uid="{00000000-0005-0000-0000-0000A6A10000}"/>
    <cellStyle name="Normal 4 6 4 3 4 2 3" xfId="37778" xr:uid="{00000000-0005-0000-0000-0000A7A10000}"/>
    <cellStyle name="Normal 4 6 4 3 4 2 4" xfId="24368" xr:uid="{00000000-0005-0000-0000-0000A8A10000}"/>
    <cellStyle name="Normal 4 6 4 3 4 3" xfId="9418" xr:uid="{00000000-0005-0000-0000-0000A9A10000}"/>
    <cellStyle name="Normal 4 6 4 3 4 3 2" xfId="40764" xr:uid="{00000000-0005-0000-0000-0000AAA10000}"/>
    <cellStyle name="Normal 4 6 4 3 4 3 3" xfId="27354" xr:uid="{00000000-0005-0000-0000-0000ABA10000}"/>
    <cellStyle name="Normal 4 6 4 3 4 4" xfId="19952" xr:uid="{00000000-0005-0000-0000-0000ACA10000}"/>
    <cellStyle name="Normal 4 6 4 3 4 5" xfId="34794" xr:uid="{00000000-0005-0000-0000-0000ADA10000}"/>
    <cellStyle name="Normal 4 6 4 3 4 6" xfId="16966" xr:uid="{00000000-0005-0000-0000-0000AEA10000}"/>
    <cellStyle name="Normal 4 6 4 3 5" xfId="5001" xr:uid="{00000000-0005-0000-0000-0000AFA10000}"/>
    <cellStyle name="Normal 4 6 4 3 5 2" xfId="11036" xr:uid="{00000000-0005-0000-0000-0000B0A10000}"/>
    <cellStyle name="Normal 4 6 4 3 5 2 2" xfId="42321" xr:uid="{00000000-0005-0000-0000-0000B1A10000}"/>
    <cellStyle name="Normal 4 6 4 3 5 2 3" xfId="28911" xr:uid="{00000000-0005-0000-0000-0000B2A10000}"/>
    <cellStyle name="Normal 4 6 4 3 5 3" xfId="22938" xr:uid="{00000000-0005-0000-0000-0000B3A10000}"/>
    <cellStyle name="Normal 4 6 4 3 5 4" xfId="33364" xr:uid="{00000000-0005-0000-0000-0000B4A10000}"/>
    <cellStyle name="Normal 4 6 4 3 5 5" xfId="15536" xr:uid="{00000000-0005-0000-0000-0000B5A10000}"/>
    <cellStyle name="Normal 4 6 4 3 6" xfId="3445" xr:uid="{00000000-0005-0000-0000-0000B6A10000}"/>
    <cellStyle name="Normal 4 6 4 3 6 2" xfId="36224" xr:uid="{00000000-0005-0000-0000-0000B7A10000}"/>
    <cellStyle name="Normal 4 6 4 3 6 3" xfId="21382" xr:uid="{00000000-0005-0000-0000-0000B8A10000}"/>
    <cellStyle name="Normal 4 6 4 3 7" xfId="7988" xr:uid="{00000000-0005-0000-0000-0000B9A10000}"/>
    <cellStyle name="Normal 4 6 4 3 7 2" xfId="39334" xr:uid="{00000000-0005-0000-0000-0000BAA10000}"/>
    <cellStyle name="Normal 4 6 4 3 7 3" xfId="25924" xr:uid="{00000000-0005-0000-0000-0000BBA10000}"/>
    <cellStyle name="Normal 4 6 4 3 8" xfId="18522" xr:uid="{00000000-0005-0000-0000-0000BCA10000}"/>
    <cellStyle name="Normal 4 6 4 3 9" xfId="31808" xr:uid="{00000000-0005-0000-0000-0000BDA10000}"/>
    <cellStyle name="Normal 4 6 4 4" xfId="666" xr:uid="{00000000-0005-0000-0000-0000BEA10000}"/>
    <cellStyle name="Normal 4 6 4 4 10" xfId="14106" xr:uid="{00000000-0005-0000-0000-0000BFA10000}"/>
    <cellStyle name="Normal 4 6 4 4 2" xfId="1100" xr:uid="{00000000-0005-0000-0000-0000C0A10000}"/>
    <cellStyle name="Normal 4 6 4 4 2 2" xfId="3136" xr:uid="{00000000-0005-0000-0000-0000C1A10000}"/>
    <cellStyle name="Normal 4 6 4 4 2 2 2" xfId="7553" xr:uid="{00000000-0005-0000-0000-0000C2A10000}"/>
    <cellStyle name="Normal 4 6 4 4 2 2 2 2" xfId="13586" xr:uid="{00000000-0005-0000-0000-0000C3A10000}"/>
    <cellStyle name="Normal 4 6 4 4 2 2 2 2 2" xfId="44871" xr:uid="{00000000-0005-0000-0000-0000C4A10000}"/>
    <cellStyle name="Normal 4 6 4 4 2 2 2 2 3" xfId="31461" xr:uid="{00000000-0005-0000-0000-0000C5A10000}"/>
    <cellStyle name="Normal 4 6 4 4 2 2 2 3" xfId="38899" xr:uid="{00000000-0005-0000-0000-0000C6A10000}"/>
    <cellStyle name="Normal 4 6 4 4 2 2 2 4" xfId="25489" xr:uid="{00000000-0005-0000-0000-0000C7A10000}"/>
    <cellStyle name="Normal 4 6 4 4 2 2 3" xfId="10539" xr:uid="{00000000-0005-0000-0000-0000C8A10000}"/>
    <cellStyle name="Normal 4 6 4 4 2 2 3 2" xfId="41885" xr:uid="{00000000-0005-0000-0000-0000C9A10000}"/>
    <cellStyle name="Normal 4 6 4 4 2 2 3 3" xfId="28475" xr:uid="{00000000-0005-0000-0000-0000CAA10000}"/>
    <cellStyle name="Normal 4 6 4 4 2 2 4" xfId="21073" xr:uid="{00000000-0005-0000-0000-0000CBA10000}"/>
    <cellStyle name="Normal 4 6 4 4 2 2 5" xfId="35915" xr:uid="{00000000-0005-0000-0000-0000CCA10000}"/>
    <cellStyle name="Normal 4 6 4 4 2 2 6" xfId="18087" xr:uid="{00000000-0005-0000-0000-0000CDA10000}"/>
    <cellStyle name="Normal 4 6 4 4 2 3" xfId="5561" xr:uid="{00000000-0005-0000-0000-0000CEA10000}"/>
    <cellStyle name="Normal 4 6 4 4 2 3 2" xfId="11595" xr:uid="{00000000-0005-0000-0000-0000CFA10000}"/>
    <cellStyle name="Normal 4 6 4 4 2 3 2 2" xfId="42880" xr:uid="{00000000-0005-0000-0000-0000D0A10000}"/>
    <cellStyle name="Normal 4 6 4 4 2 3 2 3" xfId="29470" xr:uid="{00000000-0005-0000-0000-0000D1A10000}"/>
    <cellStyle name="Normal 4 6 4 4 2 3 3" xfId="23498" xr:uid="{00000000-0005-0000-0000-0000D2A10000}"/>
    <cellStyle name="Normal 4 6 4 4 2 3 4" xfId="33924" xr:uid="{00000000-0005-0000-0000-0000D3A10000}"/>
    <cellStyle name="Normal 4 6 4 4 2 3 5" xfId="16096" xr:uid="{00000000-0005-0000-0000-0000D4A10000}"/>
    <cellStyle name="Normal 4 6 4 4 2 4" xfId="4566" xr:uid="{00000000-0005-0000-0000-0000D5A10000}"/>
    <cellStyle name="Normal 4 6 4 4 2 4 2" xfId="37345" xr:uid="{00000000-0005-0000-0000-0000D6A10000}"/>
    <cellStyle name="Normal 4 6 4 4 2 4 3" xfId="22503" xr:uid="{00000000-0005-0000-0000-0000D7A10000}"/>
    <cellStyle name="Normal 4 6 4 4 2 5" xfId="8548" xr:uid="{00000000-0005-0000-0000-0000D8A10000}"/>
    <cellStyle name="Normal 4 6 4 4 2 5 2" xfId="39894" xr:uid="{00000000-0005-0000-0000-0000D9A10000}"/>
    <cellStyle name="Normal 4 6 4 4 2 5 3" xfId="26484" xr:uid="{00000000-0005-0000-0000-0000DAA10000}"/>
    <cellStyle name="Normal 4 6 4 4 2 6" xfId="19082" xr:uid="{00000000-0005-0000-0000-0000DBA10000}"/>
    <cellStyle name="Normal 4 6 4 4 2 7" xfId="32929" xr:uid="{00000000-0005-0000-0000-0000DCA10000}"/>
    <cellStyle name="Normal 4 6 4 4 2 8" xfId="15101" xr:uid="{00000000-0005-0000-0000-0000DDA10000}"/>
    <cellStyle name="Normal 4 6 4 4 3" xfId="1705" xr:uid="{00000000-0005-0000-0000-0000DEA10000}"/>
    <cellStyle name="Normal 4 6 4 4 3 2" xfId="2702" xr:uid="{00000000-0005-0000-0000-0000DFA10000}"/>
    <cellStyle name="Normal 4 6 4 4 3 2 2" xfId="7119" xr:uid="{00000000-0005-0000-0000-0000E0A10000}"/>
    <cellStyle name="Normal 4 6 4 4 3 2 2 2" xfId="13152" xr:uid="{00000000-0005-0000-0000-0000E1A10000}"/>
    <cellStyle name="Normal 4 6 4 4 3 2 2 2 2" xfId="44437" xr:uid="{00000000-0005-0000-0000-0000E2A10000}"/>
    <cellStyle name="Normal 4 6 4 4 3 2 2 2 3" xfId="31027" xr:uid="{00000000-0005-0000-0000-0000E3A10000}"/>
    <cellStyle name="Normal 4 6 4 4 3 2 2 3" xfId="38465" xr:uid="{00000000-0005-0000-0000-0000E4A10000}"/>
    <cellStyle name="Normal 4 6 4 4 3 2 2 4" xfId="25055" xr:uid="{00000000-0005-0000-0000-0000E5A10000}"/>
    <cellStyle name="Normal 4 6 4 4 3 2 3" xfId="10105" xr:uid="{00000000-0005-0000-0000-0000E6A10000}"/>
    <cellStyle name="Normal 4 6 4 4 3 2 3 2" xfId="41451" xr:uid="{00000000-0005-0000-0000-0000E7A10000}"/>
    <cellStyle name="Normal 4 6 4 4 3 2 3 3" xfId="28041" xr:uid="{00000000-0005-0000-0000-0000E8A10000}"/>
    <cellStyle name="Normal 4 6 4 4 3 2 4" xfId="20639" xr:uid="{00000000-0005-0000-0000-0000E9A10000}"/>
    <cellStyle name="Normal 4 6 4 4 3 2 5" xfId="35481" xr:uid="{00000000-0005-0000-0000-0000EAA10000}"/>
    <cellStyle name="Normal 4 6 4 4 3 2 6" xfId="17653" xr:uid="{00000000-0005-0000-0000-0000EBA10000}"/>
    <cellStyle name="Normal 4 6 4 4 3 3" xfId="6123" xr:uid="{00000000-0005-0000-0000-0000ECA10000}"/>
    <cellStyle name="Normal 4 6 4 4 3 3 2" xfId="12156" xr:uid="{00000000-0005-0000-0000-0000EDA10000}"/>
    <cellStyle name="Normal 4 6 4 4 3 3 2 2" xfId="43441" xr:uid="{00000000-0005-0000-0000-0000EEA10000}"/>
    <cellStyle name="Normal 4 6 4 4 3 3 2 3" xfId="30031" xr:uid="{00000000-0005-0000-0000-0000EFA10000}"/>
    <cellStyle name="Normal 4 6 4 4 3 3 3" xfId="24059" xr:uid="{00000000-0005-0000-0000-0000F0A10000}"/>
    <cellStyle name="Normal 4 6 4 4 3 3 4" xfId="34485" xr:uid="{00000000-0005-0000-0000-0000F1A10000}"/>
    <cellStyle name="Normal 4 6 4 4 3 3 5" xfId="16657" xr:uid="{00000000-0005-0000-0000-0000F2A10000}"/>
    <cellStyle name="Normal 4 6 4 4 3 4" xfId="4132" xr:uid="{00000000-0005-0000-0000-0000F3A10000}"/>
    <cellStyle name="Normal 4 6 4 4 3 4 2" xfId="36911" xr:uid="{00000000-0005-0000-0000-0000F4A10000}"/>
    <cellStyle name="Normal 4 6 4 4 3 4 3" xfId="22069" xr:uid="{00000000-0005-0000-0000-0000F5A10000}"/>
    <cellStyle name="Normal 4 6 4 4 3 5" xfId="9109" xr:uid="{00000000-0005-0000-0000-0000F6A10000}"/>
    <cellStyle name="Normal 4 6 4 4 3 5 2" xfId="40455" xr:uid="{00000000-0005-0000-0000-0000F7A10000}"/>
    <cellStyle name="Normal 4 6 4 4 3 5 3" xfId="27045" xr:uid="{00000000-0005-0000-0000-0000F8A10000}"/>
    <cellStyle name="Normal 4 6 4 4 3 6" xfId="19643" xr:uid="{00000000-0005-0000-0000-0000F9A10000}"/>
    <cellStyle name="Normal 4 6 4 4 3 7" xfId="32495" xr:uid="{00000000-0005-0000-0000-0000FAA10000}"/>
    <cellStyle name="Normal 4 6 4 4 3 8" xfId="14667" xr:uid="{00000000-0005-0000-0000-0000FBA10000}"/>
    <cellStyle name="Normal 4 6 4 4 4" xfId="2140" xr:uid="{00000000-0005-0000-0000-0000FCA10000}"/>
    <cellStyle name="Normal 4 6 4 4 4 2" xfId="6558" xr:uid="{00000000-0005-0000-0000-0000FDA10000}"/>
    <cellStyle name="Normal 4 6 4 4 4 2 2" xfId="12591" xr:uid="{00000000-0005-0000-0000-0000FEA10000}"/>
    <cellStyle name="Normal 4 6 4 4 4 2 2 2" xfId="43876" xr:uid="{00000000-0005-0000-0000-0000FFA10000}"/>
    <cellStyle name="Normal 4 6 4 4 4 2 2 3" xfId="30466" xr:uid="{00000000-0005-0000-0000-000000A20000}"/>
    <cellStyle name="Normal 4 6 4 4 4 2 3" xfId="37904" xr:uid="{00000000-0005-0000-0000-000001A20000}"/>
    <cellStyle name="Normal 4 6 4 4 4 2 4" xfId="24494" xr:uid="{00000000-0005-0000-0000-000002A20000}"/>
    <cellStyle name="Normal 4 6 4 4 4 3" xfId="9544" xr:uid="{00000000-0005-0000-0000-000003A20000}"/>
    <cellStyle name="Normal 4 6 4 4 4 3 2" xfId="40890" xr:uid="{00000000-0005-0000-0000-000004A20000}"/>
    <cellStyle name="Normal 4 6 4 4 4 3 3" xfId="27480" xr:uid="{00000000-0005-0000-0000-000005A20000}"/>
    <cellStyle name="Normal 4 6 4 4 4 4" xfId="20078" xr:uid="{00000000-0005-0000-0000-000006A20000}"/>
    <cellStyle name="Normal 4 6 4 4 4 5" xfId="34920" xr:uid="{00000000-0005-0000-0000-000007A20000}"/>
    <cellStyle name="Normal 4 6 4 4 4 6" xfId="17092" xr:uid="{00000000-0005-0000-0000-000008A20000}"/>
    <cellStyle name="Normal 4 6 4 4 5" xfId="5127" xr:uid="{00000000-0005-0000-0000-000009A20000}"/>
    <cellStyle name="Normal 4 6 4 4 5 2" xfId="11162" xr:uid="{00000000-0005-0000-0000-00000AA20000}"/>
    <cellStyle name="Normal 4 6 4 4 5 2 2" xfId="42447" xr:uid="{00000000-0005-0000-0000-00000BA20000}"/>
    <cellStyle name="Normal 4 6 4 4 5 2 3" xfId="29037" xr:uid="{00000000-0005-0000-0000-00000CA20000}"/>
    <cellStyle name="Normal 4 6 4 4 5 3" xfId="23064" xr:uid="{00000000-0005-0000-0000-00000DA20000}"/>
    <cellStyle name="Normal 4 6 4 4 5 4" xfId="33490" xr:uid="{00000000-0005-0000-0000-00000EA20000}"/>
    <cellStyle name="Normal 4 6 4 4 5 5" xfId="15662" xr:uid="{00000000-0005-0000-0000-00000FA20000}"/>
    <cellStyle name="Normal 4 6 4 4 6" xfId="3571" xr:uid="{00000000-0005-0000-0000-000010A20000}"/>
    <cellStyle name="Normal 4 6 4 4 6 2" xfId="36350" xr:uid="{00000000-0005-0000-0000-000011A20000}"/>
    <cellStyle name="Normal 4 6 4 4 6 3" xfId="21508" xr:uid="{00000000-0005-0000-0000-000012A20000}"/>
    <cellStyle name="Normal 4 6 4 4 7" xfId="8114" xr:uid="{00000000-0005-0000-0000-000013A20000}"/>
    <cellStyle name="Normal 4 6 4 4 7 2" xfId="39460" xr:uid="{00000000-0005-0000-0000-000014A20000}"/>
    <cellStyle name="Normal 4 6 4 4 7 3" xfId="26050" xr:uid="{00000000-0005-0000-0000-000015A20000}"/>
    <cellStyle name="Normal 4 6 4 4 8" xfId="18648" xr:uid="{00000000-0005-0000-0000-000016A20000}"/>
    <cellStyle name="Normal 4 6 4 4 9" xfId="31934" xr:uid="{00000000-0005-0000-0000-000017A20000}"/>
    <cellStyle name="Normal 4 6 4 5" xfId="318" xr:uid="{00000000-0005-0000-0000-000018A20000}"/>
    <cellStyle name="Normal 4 6 4 5 2" xfId="1373" xr:uid="{00000000-0005-0000-0000-000019A20000}"/>
    <cellStyle name="Normal 4 6 4 5 2 2" xfId="5791" xr:uid="{00000000-0005-0000-0000-00001AA20000}"/>
    <cellStyle name="Normal 4 6 4 5 2 2 2" xfId="11824" xr:uid="{00000000-0005-0000-0000-00001BA20000}"/>
    <cellStyle name="Normal 4 6 4 5 2 2 2 2" xfId="43109" xr:uid="{00000000-0005-0000-0000-00001CA20000}"/>
    <cellStyle name="Normal 4 6 4 5 2 2 2 3" xfId="29699" xr:uid="{00000000-0005-0000-0000-00001DA20000}"/>
    <cellStyle name="Normal 4 6 4 5 2 2 3" xfId="37448" xr:uid="{00000000-0005-0000-0000-00001EA20000}"/>
    <cellStyle name="Normal 4 6 4 5 2 2 4" xfId="23727" xr:uid="{00000000-0005-0000-0000-00001FA20000}"/>
    <cellStyle name="Normal 4 6 4 5 2 3" xfId="8777" xr:uid="{00000000-0005-0000-0000-000020A20000}"/>
    <cellStyle name="Normal 4 6 4 5 2 3 2" xfId="40123" xr:uid="{00000000-0005-0000-0000-000021A20000}"/>
    <cellStyle name="Normal 4 6 4 5 2 3 3" xfId="26713" xr:uid="{00000000-0005-0000-0000-000022A20000}"/>
    <cellStyle name="Normal 4 6 4 5 2 4" xfId="19311" xr:uid="{00000000-0005-0000-0000-000023A20000}"/>
    <cellStyle name="Normal 4 6 4 5 2 5" xfId="34153" xr:uid="{00000000-0005-0000-0000-000024A20000}"/>
    <cellStyle name="Normal 4 6 4 5 2 6" xfId="16325" xr:uid="{00000000-0005-0000-0000-000025A20000}"/>
    <cellStyle name="Normal 4 6 4 5 3" xfId="2370" xr:uid="{00000000-0005-0000-0000-000026A20000}"/>
    <cellStyle name="Normal 4 6 4 5 3 2" xfId="6787" xr:uid="{00000000-0005-0000-0000-000027A20000}"/>
    <cellStyle name="Normal 4 6 4 5 3 2 2" xfId="12820" xr:uid="{00000000-0005-0000-0000-000028A20000}"/>
    <cellStyle name="Normal 4 6 4 5 3 2 2 2" xfId="44105" xr:uid="{00000000-0005-0000-0000-000029A20000}"/>
    <cellStyle name="Normal 4 6 4 5 3 2 2 3" xfId="30695" xr:uid="{00000000-0005-0000-0000-00002AA20000}"/>
    <cellStyle name="Normal 4 6 4 5 3 2 3" xfId="38133" xr:uid="{00000000-0005-0000-0000-00002BA20000}"/>
    <cellStyle name="Normal 4 6 4 5 3 2 4" xfId="24723" xr:uid="{00000000-0005-0000-0000-00002CA20000}"/>
    <cellStyle name="Normal 4 6 4 5 3 3" xfId="9773" xr:uid="{00000000-0005-0000-0000-00002DA20000}"/>
    <cellStyle name="Normal 4 6 4 5 3 3 2" xfId="41119" xr:uid="{00000000-0005-0000-0000-00002EA20000}"/>
    <cellStyle name="Normal 4 6 4 5 3 3 3" xfId="27709" xr:uid="{00000000-0005-0000-0000-00002FA20000}"/>
    <cellStyle name="Normal 4 6 4 5 3 4" xfId="20307" xr:uid="{00000000-0005-0000-0000-000030A20000}"/>
    <cellStyle name="Normal 4 6 4 5 3 5" xfId="35149" xr:uid="{00000000-0005-0000-0000-000031A20000}"/>
    <cellStyle name="Normal 4 6 4 5 3 6" xfId="17321" xr:uid="{00000000-0005-0000-0000-000032A20000}"/>
    <cellStyle name="Normal 4 6 4 5 4" xfId="4795" xr:uid="{00000000-0005-0000-0000-000033A20000}"/>
    <cellStyle name="Normal 4 6 4 5 4 2" xfId="10829" xr:uid="{00000000-0005-0000-0000-000034A20000}"/>
    <cellStyle name="Normal 4 6 4 5 4 2 2" xfId="42116" xr:uid="{00000000-0005-0000-0000-000035A20000}"/>
    <cellStyle name="Normal 4 6 4 5 4 2 3" xfId="28706" xr:uid="{00000000-0005-0000-0000-000036A20000}"/>
    <cellStyle name="Normal 4 6 4 5 4 3" xfId="22732" xr:uid="{00000000-0005-0000-0000-000037A20000}"/>
    <cellStyle name="Normal 4 6 4 5 4 4" xfId="33158" xr:uid="{00000000-0005-0000-0000-000038A20000}"/>
    <cellStyle name="Normal 4 6 4 5 4 5" xfId="15330" xr:uid="{00000000-0005-0000-0000-000039A20000}"/>
    <cellStyle name="Normal 4 6 4 5 5" xfId="3800" xr:uid="{00000000-0005-0000-0000-00003AA20000}"/>
    <cellStyle name="Normal 4 6 4 5 5 2" xfId="36579" xr:uid="{00000000-0005-0000-0000-00003BA20000}"/>
    <cellStyle name="Normal 4 6 4 5 5 3" xfId="21737" xr:uid="{00000000-0005-0000-0000-00003CA20000}"/>
    <cellStyle name="Normal 4 6 4 5 6" xfId="7782" xr:uid="{00000000-0005-0000-0000-00003DA20000}"/>
    <cellStyle name="Normal 4 6 4 5 6 2" xfId="39128" xr:uid="{00000000-0005-0000-0000-00003EA20000}"/>
    <cellStyle name="Normal 4 6 4 5 6 3" xfId="25718" xr:uid="{00000000-0005-0000-0000-00003FA20000}"/>
    <cellStyle name="Normal 4 6 4 5 7" xfId="18316" xr:uid="{00000000-0005-0000-0000-000040A20000}"/>
    <cellStyle name="Normal 4 6 4 5 8" xfId="32163" xr:uid="{00000000-0005-0000-0000-000041A20000}"/>
    <cellStyle name="Normal 4 6 4 5 9" xfId="14335" xr:uid="{00000000-0005-0000-0000-000042A20000}"/>
    <cellStyle name="Normal 4 6 4 6" xfId="768" xr:uid="{00000000-0005-0000-0000-000043A20000}"/>
    <cellStyle name="Normal 4 6 4 6 2" xfId="2804" xr:uid="{00000000-0005-0000-0000-000044A20000}"/>
    <cellStyle name="Normal 4 6 4 6 2 2" xfId="7221" xr:uid="{00000000-0005-0000-0000-000045A20000}"/>
    <cellStyle name="Normal 4 6 4 6 2 2 2" xfId="13254" xr:uid="{00000000-0005-0000-0000-000046A20000}"/>
    <cellStyle name="Normal 4 6 4 6 2 2 2 2" xfId="44539" xr:uid="{00000000-0005-0000-0000-000047A20000}"/>
    <cellStyle name="Normal 4 6 4 6 2 2 2 3" xfId="31129" xr:uid="{00000000-0005-0000-0000-000048A20000}"/>
    <cellStyle name="Normal 4 6 4 6 2 2 3" xfId="38567" xr:uid="{00000000-0005-0000-0000-000049A20000}"/>
    <cellStyle name="Normal 4 6 4 6 2 2 4" xfId="25157" xr:uid="{00000000-0005-0000-0000-00004AA20000}"/>
    <cellStyle name="Normal 4 6 4 6 2 3" xfId="10207" xr:uid="{00000000-0005-0000-0000-00004BA20000}"/>
    <cellStyle name="Normal 4 6 4 6 2 3 2" xfId="41553" xr:uid="{00000000-0005-0000-0000-00004CA20000}"/>
    <cellStyle name="Normal 4 6 4 6 2 3 3" xfId="28143" xr:uid="{00000000-0005-0000-0000-00004DA20000}"/>
    <cellStyle name="Normal 4 6 4 6 2 4" xfId="20741" xr:uid="{00000000-0005-0000-0000-00004EA20000}"/>
    <cellStyle name="Normal 4 6 4 6 2 5" xfId="35583" xr:uid="{00000000-0005-0000-0000-00004FA20000}"/>
    <cellStyle name="Normal 4 6 4 6 2 6" xfId="17755" xr:uid="{00000000-0005-0000-0000-000050A20000}"/>
    <cellStyle name="Normal 4 6 4 6 3" xfId="5229" xr:uid="{00000000-0005-0000-0000-000051A20000}"/>
    <cellStyle name="Normal 4 6 4 6 3 2" xfId="11264" xr:uid="{00000000-0005-0000-0000-000052A20000}"/>
    <cellStyle name="Normal 4 6 4 6 3 2 2" xfId="42549" xr:uid="{00000000-0005-0000-0000-000053A20000}"/>
    <cellStyle name="Normal 4 6 4 6 3 2 3" xfId="29139" xr:uid="{00000000-0005-0000-0000-000054A20000}"/>
    <cellStyle name="Normal 4 6 4 6 3 3" xfId="23166" xr:uid="{00000000-0005-0000-0000-000055A20000}"/>
    <cellStyle name="Normal 4 6 4 6 3 4" xfId="33592" xr:uid="{00000000-0005-0000-0000-000056A20000}"/>
    <cellStyle name="Normal 4 6 4 6 3 5" xfId="15764" xr:uid="{00000000-0005-0000-0000-000057A20000}"/>
    <cellStyle name="Normal 4 6 4 6 4" xfId="4234" xr:uid="{00000000-0005-0000-0000-000058A20000}"/>
    <cellStyle name="Normal 4 6 4 6 4 2" xfId="37013" xr:uid="{00000000-0005-0000-0000-000059A20000}"/>
    <cellStyle name="Normal 4 6 4 6 4 3" xfId="22171" xr:uid="{00000000-0005-0000-0000-00005AA20000}"/>
    <cellStyle name="Normal 4 6 4 6 5" xfId="8216" xr:uid="{00000000-0005-0000-0000-00005BA20000}"/>
    <cellStyle name="Normal 4 6 4 6 5 2" xfId="39562" xr:uid="{00000000-0005-0000-0000-00005CA20000}"/>
    <cellStyle name="Normal 4 6 4 6 5 3" xfId="26152" xr:uid="{00000000-0005-0000-0000-00005DA20000}"/>
    <cellStyle name="Normal 4 6 4 6 6" xfId="18750" xr:uid="{00000000-0005-0000-0000-00005EA20000}"/>
    <cellStyle name="Normal 4 6 4 6 7" xfId="32597" xr:uid="{00000000-0005-0000-0000-00005FA20000}"/>
    <cellStyle name="Normal 4 6 4 6 8" xfId="14769" xr:uid="{00000000-0005-0000-0000-000060A20000}"/>
    <cellStyle name="Normal 4 6 4 7" xfId="1271" xr:uid="{00000000-0005-0000-0000-000061A20000}"/>
    <cellStyle name="Normal 4 6 4 7 2" xfId="2268" xr:uid="{00000000-0005-0000-0000-000062A20000}"/>
    <cellStyle name="Normal 4 6 4 7 2 2" xfId="6685" xr:uid="{00000000-0005-0000-0000-000063A20000}"/>
    <cellStyle name="Normal 4 6 4 7 2 2 2" xfId="12718" xr:uid="{00000000-0005-0000-0000-000064A20000}"/>
    <cellStyle name="Normal 4 6 4 7 2 2 2 2" xfId="44003" xr:uid="{00000000-0005-0000-0000-000065A20000}"/>
    <cellStyle name="Normal 4 6 4 7 2 2 2 3" xfId="30593" xr:uid="{00000000-0005-0000-0000-000066A20000}"/>
    <cellStyle name="Normal 4 6 4 7 2 2 3" xfId="38031" xr:uid="{00000000-0005-0000-0000-000067A20000}"/>
    <cellStyle name="Normal 4 6 4 7 2 2 4" xfId="24621" xr:uid="{00000000-0005-0000-0000-000068A20000}"/>
    <cellStyle name="Normal 4 6 4 7 2 3" xfId="9671" xr:uid="{00000000-0005-0000-0000-000069A20000}"/>
    <cellStyle name="Normal 4 6 4 7 2 3 2" xfId="41017" xr:uid="{00000000-0005-0000-0000-00006AA20000}"/>
    <cellStyle name="Normal 4 6 4 7 2 3 3" xfId="27607" xr:uid="{00000000-0005-0000-0000-00006BA20000}"/>
    <cellStyle name="Normal 4 6 4 7 2 4" xfId="20205" xr:uid="{00000000-0005-0000-0000-00006CA20000}"/>
    <cellStyle name="Normal 4 6 4 7 2 5" xfId="35047" xr:uid="{00000000-0005-0000-0000-00006DA20000}"/>
    <cellStyle name="Normal 4 6 4 7 2 6" xfId="17219" xr:uid="{00000000-0005-0000-0000-00006EA20000}"/>
    <cellStyle name="Normal 4 6 4 7 3" xfId="5689" xr:uid="{00000000-0005-0000-0000-00006FA20000}"/>
    <cellStyle name="Normal 4 6 4 7 3 2" xfId="11722" xr:uid="{00000000-0005-0000-0000-000070A20000}"/>
    <cellStyle name="Normal 4 6 4 7 3 2 2" xfId="43007" xr:uid="{00000000-0005-0000-0000-000071A20000}"/>
    <cellStyle name="Normal 4 6 4 7 3 2 3" xfId="29597" xr:uid="{00000000-0005-0000-0000-000072A20000}"/>
    <cellStyle name="Normal 4 6 4 7 3 3" xfId="23625" xr:uid="{00000000-0005-0000-0000-000073A20000}"/>
    <cellStyle name="Normal 4 6 4 7 3 4" xfId="34051" xr:uid="{00000000-0005-0000-0000-000074A20000}"/>
    <cellStyle name="Normal 4 6 4 7 3 5" xfId="16223" xr:uid="{00000000-0005-0000-0000-000075A20000}"/>
    <cellStyle name="Normal 4 6 4 7 4" xfId="3698" xr:uid="{00000000-0005-0000-0000-000076A20000}"/>
    <cellStyle name="Normal 4 6 4 7 4 2" xfId="36477" xr:uid="{00000000-0005-0000-0000-000077A20000}"/>
    <cellStyle name="Normal 4 6 4 7 4 3" xfId="21635" xr:uid="{00000000-0005-0000-0000-000078A20000}"/>
    <cellStyle name="Normal 4 6 4 7 5" xfId="8675" xr:uid="{00000000-0005-0000-0000-000079A20000}"/>
    <cellStyle name="Normal 4 6 4 7 5 2" xfId="40021" xr:uid="{00000000-0005-0000-0000-00007AA20000}"/>
    <cellStyle name="Normal 4 6 4 7 5 3" xfId="26611" xr:uid="{00000000-0005-0000-0000-00007BA20000}"/>
    <cellStyle name="Normal 4 6 4 7 6" xfId="19209" xr:uid="{00000000-0005-0000-0000-00007CA20000}"/>
    <cellStyle name="Normal 4 6 4 7 7" xfId="32061" xr:uid="{00000000-0005-0000-0000-00007DA20000}"/>
    <cellStyle name="Normal 4 6 4 7 8" xfId="14233" xr:uid="{00000000-0005-0000-0000-00007EA20000}"/>
    <cellStyle name="Normal 4 6 4 8" xfId="1808" xr:uid="{00000000-0005-0000-0000-00007FA20000}"/>
    <cellStyle name="Normal 4 6 4 8 2" xfId="6226" xr:uid="{00000000-0005-0000-0000-000080A20000}"/>
    <cellStyle name="Normal 4 6 4 8 2 2" xfId="12259" xr:uid="{00000000-0005-0000-0000-000081A20000}"/>
    <cellStyle name="Normal 4 6 4 8 2 2 2" xfId="43544" xr:uid="{00000000-0005-0000-0000-000082A20000}"/>
    <cellStyle name="Normal 4 6 4 8 2 2 3" xfId="30134" xr:uid="{00000000-0005-0000-0000-000083A20000}"/>
    <cellStyle name="Normal 4 6 4 8 2 3" xfId="37572" xr:uid="{00000000-0005-0000-0000-000084A20000}"/>
    <cellStyle name="Normal 4 6 4 8 2 4" xfId="24162" xr:uid="{00000000-0005-0000-0000-000085A20000}"/>
    <cellStyle name="Normal 4 6 4 8 3" xfId="9212" xr:uid="{00000000-0005-0000-0000-000086A20000}"/>
    <cellStyle name="Normal 4 6 4 8 3 2" xfId="40558" xr:uid="{00000000-0005-0000-0000-000087A20000}"/>
    <cellStyle name="Normal 4 6 4 8 3 3" xfId="27148" xr:uid="{00000000-0005-0000-0000-000088A20000}"/>
    <cellStyle name="Normal 4 6 4 8 4" xfId="19746" xr:uid="{00000000-0005-0000-0000-000089A20000}"/>
    <cellStyle name="Normal 4 6 4 8 5" xfId="34588" xr:uid="{00000000-0005-0000-0000-00008AA20000}"/>
    <cellStyle name="Normal 4 6 4 8 6" xfId="16760" xr:uid="{00000000-0005-0000-0000-00008BA20000}"/>
    <cellStyle name="Normal 4 6 4 9" xfId="4693" xr:uid="{00000000-0005-0000-0000-00008CA20000}"/>
    <cellStyle name="Normal 4 6 4 9 2" xfId="10727" xr:uid="{00000000-0005-0000-0000-00008DA20000}"/>
    <cellStyle name="Normal 4 6 4 9 2 2" xfId="42014" xr:uid="{00000000-0005-0000-0000-00008EA20000}"/>
    <cellStyle name="Normal 4 6 4 9 2 3" xfId="28604" xr:uid="{00000000-0005-0000-0000-00008FA20000}"/>
    <cellStyle name="Normal 4 6 4 9 3" xfId="22630" xr:uid="{00000000-0005-0000-0000-000090A20000}"/>
    <cellStyle name="Normal 4 6 4 9 4" xfId="33056" xr:uid="{00000000-0005-0000-0000-000091A20000}"/>
    <cellStyle name="Normal 4 6 4 9 5" xfId="15228" xr:uid="{00000000-0005-0000-0000-000092A20000}"/>
    <cellStyle name="Normal 4 6 5" xfId="132" xr:uid="{00000000-0005-0000-0000-000093A20000}"/>
    <cellStyle name="Normal 4 6 5 10" xfId="18130" xr:uid="{00000000-0005-0000-0000-000094A20000}"/>
    <cellStyle name="Normal 4 6 5 11" xfId="31622" xr:uid="{00000000-0005-0000-0000-000095A20000}"/>
    <cellStyle name="Normal 4 6 5 12" xfId="13794" xr:uid="{00000000-0005-0000-0000-000096A20000}"/>
    <cellStyle name="Normal 4 6 5 2" xfId="582" xr:uid="{00000000-0005-0000-0000-000097A20000}"/>
    <cellStyle name="Normal 4 6 5 2 10" xfId="14022" xr:uid="{00000000-0005-0000-0000-000098A20000}"/>
    <cellStyle name="Normal 4 6 5 2 2" xfId="1016" xr:uid="{00000000-0005-0000-0000-000099A20000}"/>
    <cellStyle name="Normal 4 6 5 2 2 2" xfId="3052" xr:uid="{00000000-0005-0000-0000-00009AA20000}"/>
    <cellStyle name="Normal 4 6 5 2 2 2 2" xfId="7469" xr:uid="{00000000-0005-0000-0000-00009BA20000}"/>
    <cellStyle name="Normal 4 6 5 2 2 2 2 2" xfId="13502" xr:uid="{00000000-0005-0000-0000-00009CA20000}"/>
    <cellStyle name="Normal 4 6 5 2 2 2 2 2 2" xfId="44787" xr:uid="{00000000-0005-0000-0000-00009DA20000}"/>
    <cellStyle name="Normal 4 6 5 2 2 2 2 2 3" xfId="31377" xr:uid="{00000000-0005-0000-0000-00009EA20000}"/>
    <cellStyle name="Normal 4 6 5 2 2 2 2 3" xfId="38815" xr:uid="{00000000-0005-0000-0000-00009FA20000}"/>
    <cellStyle name="Normal 4 6 5 2 2 2 2 4" xfId="25405" xr:uid="{00000000-0005-0000-0000-0000A0A20000}"/>
    <cellStyle name="Normal 4 6 5 2 2 2 3" xfId="10455" xr:uid="{00000000-0005-0000-0000-0000A1A20000}"/>
    <cellStyle name="Normal 4 6 5 2 2 2 3 2" xfId="41801" xr:uid="{00000000-0005-0000-0000-0000A2A20000}"/>
    <cellStyle name="Normal 4 6 5 2 2 2 3 3" xfId="28391" xr:uid="{00000000-0005-0000-0000-0000A3A20000}"/>
    <cellStyle name="Normal 4 6 5 2 2 2 4" xfId="20989" xr:uid="{00000000-0005-0000-0000-0000A4A20000}"/>
    <cellStyle name="Normal 4 6 5 2 2 2 5" xfId="35831" xr:uid="{00000000-0005-0000-0000-0000A5A20000}"/>
    <cellStyle name="Normal 4 6 5 2 2 2 6" xfId="18003" xr:uid="{00000000-0005-0000-0000-0000A6A20000}"/>
    <cellStyle name="Normal 4 6 5 2 2 3" xfId="5477" xr:uid="{00000000-0005-0000-0000-0000A7A20000}"/>
    <cellStyle name="Normal 4 6 5 2 2 3 2" xfId="11511" xr:uid="{00000000-0005-0000-0000-0000A8A20000}"/>
    <cellStyle name="Normal 4 6 5 2 2 3 2 2" xfId="42796" xr:uid="{00000000-0005-0000-0000-0000A9A20000}"/>
    <cellStyle name="Normal 4 6 5 2 2 3 2 3" xfId="29386" xr:uid="{00000000-0005-0000-0000-0000AAA20000}"/>
    <cellStyle name="Normal 4 6 5 2 2 3 3" xfId="23414" xr:uid="{00000000-0005-0000-0000-0000ABA20000}"/>
    <cellStyle name="Normal 4 6 5 2 2 3 4" xfId="33840" xr:uid="{00000000-0005-0000-0000-0000ACA20000}"/>
    <cellStyle name="Normal 4 6 5 2 2 3 5" xfId="16012" xr:uid="{00000000-0005-0000-0000-0000ADA20000}"/>
    <cellStyle name="Normal 4 6 5 2 2 4" xfId="4482" xr:uid="{00000000-0005-0000-0000-0000AEA20000}"/>
    <cellStyle name="Normal 4 6 5 2 2 4 2" xfId="37261" xr:uid="{00000000-0005-0000-0000-0000AFA20000}"/>
    <cellStyle name="Normal 4 6 5 2 2 4 3" xfId="22419" xr:uid="{00000000-0005-0000-0000-0000B0A20000}"/>
    <cellStyle name="Normal 4 6 5 2 2 5" xfId="8464" xr:uid="{00000000-0005-0000-0000-0000B1A20000}"/>
    <cellStyle name="Normal 4 6 5 2 2 5 2" xfId="39810" xr:uid="{00000000-0005-0000-0000-0000B2A20000}"/>
    <cellStyle name="Normal 4 6 5 2 2 5 3" xfId="26400" xr:uid="{00000000-0005-0000-0000-0000B3A20000}"/>
    <cellStyle name="Normal 4 6 5 2 2 6" xfId="18998" xr:uid="{00000000-0005-0000-0000-0000B4A20000}"/>
    <cellStyle name="Normal 4 6 5 2 2 7" xfId="32845" xr:uid="{00000000-0005-0000-0000-0000B5A20000}"/>
    <cellStyle name="Normal 4 6 5 2 2 8" xfId="15017" xr:uid="{00000000-0005-0000-0000-0000B6A20000}"/>
    <cellStyle name="Normal 4 6 5 2 3" xfId="1621" xr:uid="{00000000-0005-0000-0000-0000B7A20000}"/>
    <cellStyle name="Normal 4 6 5 2 3 2" xfId="2618" xr:uid="{00000000-0005-0000-0000-0000B8A20000}"/>
    <cellStyle name="Normal 4 6 5 2 3 2 2" xfId="7035" xr:uid="{00000000-0005-0000-0000-0000B9A20000}"/>
    <cellStyle name="Normal 4 6 5 2 3 2 2 2" xfId="13068" xr:uid="{00000000-0005-0000-0000-0000BAA20000}"/>
    <cellStyle name="Normal 4 6 5 2 3 2 2 2 2" xfId="44353" xr:uid="{00000000-0005-0000-0000-0000BBA20000}"/>
    <cellStyle name="Normal 4 6 5 2 3 2 2 2 3" xfId="30943" xr:uid="{00000000-0005-0000-0000-0000BCA20000}"/>
    <cellStyle name="Normal 4 6 5 2 3 2 2 3" xfId="38381" xr:uid="{00000000-0005-0000-0000-0000BDA20000}"/>
    <cellStyle name="Normal 4 6 5 2 3 2 2 4" xfId="24971" xr:uid="{00000000-0005-0000-0000-0000BEA20000}"/>
    <cellStyle name="Normal 4 6 5 2 3 2 3" xfId="10021" xr:uid="{00000000-0005-0000-0000-0000BFA20000}"/>
    <cellStyle name="Normal 4 6 5 2 3 2 3 2" xfId="41367" xr:uid="{00000000-0005-0000-0000-0000C0A20000}"/>
    <cellStyle name="Normal 4 6 5 2 3 2 3 3" xfId="27957" xr:uid="{00000000-0005-0000-0000-0000C1A20000}"/>
    <cellStyle name="Normal 4 6 5 2 3 2 4" xfId="20555" xr:uid="{00000000-0005-0000-0000-0000C2A20000}"/>
    <cellStyle name="Normal 4 6 5 2 3 2 5" xfId="35397" xr:uid="{00000000-0005-0000-0000-0000C3A20000}"/>
    <cellStyle name="Normal 4 6 5 2 3 2 6" xfId="17569" xr:uid="{00000000-0005-0000-0000-0000C4A20000}"/>
    <cellStyle name="Normal 4 6 5 2 3 3" xfId="6039" xr:uid="{00000000-0005-0000-0000-0000C5A20000}"/>
    <cellStyle name="Normal 4 6 5 2 3 3 2" xfId="12072" xr:uid="{00000000-0005-0000-0000-0000C6A20000}"/>
    <cellStyle name="Normal 4 6 5 2 3 3 2 2" xfId="43357" xr:uid="{00000000-0005-0000-0000-0000C7A20000}"/>
    <cellStyle name="Normal 4 6 5 2 3 3 2 3" xfId="29947" xr:uid="{00000000-0005-0000-0000-0000C8A20000}"/>
    <cellStyle name="Normal 4 6 5 2 3 3 3" xfId="23975" xr:uid="{00000000-0005-0000-0000-0000C9A20000}"/>
    <cellStyle name="Normal 4 6 5 2 3 3 4" xfId="34401" xr:uid="{00000000-0005-0000-0000-0000CAA20000}"/>
    <cellStyle name="Normal 4 6 5 2 3 3 5" xfId="16573" xr:uid="{00000000-0005-0000-0000-0000CBA20000}"/>
    <cellStyle name="Normal 4 6 5 2 3 4" xfId="4048" xr:uid="{00000000-0005-0000-0000-0000CCA20000}"/>
    <cellStyle name="Normal 4 6 5 2 3 4 2" xfId="36827" xr:uid="{00000000-0005-0000-0000-0000CDA20000}"/>
    <cellStyle name="Normal 4 6 5 2 3 4 3" xfId="21985" xr:uid="{00000000-0005-0000-0000-0000CEA20000}"/>
    <cellStyle name="Normal 4 6 5 2 3 5" xfId="9025" xr:uid="{00000000-0005-0000-0000-0000CFA20000}"/>
    <cellStyle name="Normal 4 6 5 2 3 5 2" xfId="40371" xr:uid="{00000000-0005-0000-0000-0000D0A20000}"/>
    <cellStyle name="Normal 4 6 5 2 3 5 3" xfId="26961" xr:uid="{00000000-0005-0000-0000-0000D1A20000}"/>
    <cellStyle name="Normal 4 6 5 2 3 6" xfId="19559" xr:uid="{00000000-0005-0000-0000-0000D2A20000}"/>
    <cellStyle name="Normal 4 6 5 2 3 7" xfId="32411" xr:uid="{00000000-0005-0000-0000-0000D3A20000}"/>
    <cellStyle name="Normal 4 6 5 2 3 8" xfId="14583" xr:uid="{00000000-0005-0000-0000-0000D4A20000}"/>
    <cellStyle name="Normal 4 6 5 2 4" xfId="2056" xr:uid="{00000000-0005-0000-0000-0000D5A20000}"/>
    <cellStyle name="Normal 4 6 5 2 4 2" xfId="6474" xr:uid="{00000000-0005-0000-0000-0000D6A20000}"/>
    <cellStyle name="Normal 4 6 5 2 4 2 2" xfId="12507" xr:uid="{00000000-0005-0000-0000-0000D7A20000}"/>
    <cellStyle name="Normal 4 6 5 2 4 2 2 2" xfId="43792" xr:uid="{00000000-0005-0000-0000-0000D8A20000}"/>
    <cellStyle name="Normal 4 6 5 2 4 2 2 3" xfId="30382" xr:uid="{00000000-0005-0000-0000-0000D9A20000}"/>
    <cellStyle name="Normal 4 6 5 2 4 2 3" xfId="37820" xr:uid="{00000000-0005-0000-0000-0000DAA20000}"/>
    <cellStyle name="Normal 4 6 5 2 4 2 4" xfId="24410" xr:uid="{00000000-0005-0000-0000-0000DBA20000}"/>
    <cellStyle name="Normal 4 6 5 2 4 3" xfId="9460" xr:uid="{00000000-0005-0000-0000-0000DCA20000}"/>
    <cellStyle name="Normal 4 6 5 2 4 3 2" xfId="40806" xr:uid="{00000000-0005-0000-0000-0000DDA20000}"/>
    <cellStyle name="Normal 4 6 5 2 4 3 3" xfId="27396" xr:uid="{00000000-0005-0000-0000-0000DEA20000}"/>
    <cellStyle name="Normal 4 6 5 2 4 4" xfId="19994" xr:uid="{00000000-0005-0000-0000-0000DFA20000}"/>
    <cellStyle name="Normal 4 6 5 2 4 5" xfId="34836" xr:uid="{00000000-0005-0000-0000-0000E0A20000}"/>
    <cellStyle name="Normal 4 6 5 2 4 6" xfId="17008" xr:uid="{00000000-0005-0000-0000-0000E1A20000}"/>
    <cellStyle name="Normal 4 6 5 2 5" xfId="5043" xr:uid="{00000000-0005-0000-0000-0000E2A20000}"/>
    <cellStyle name="Normal 4 6 5 2 5 2" xfId="11078" xr:uid="{00000000-0005-0000-0000-0000E3A20000}"/>
    <cellStyle name="Normal 4 6 5 2 5 2 2" xfId="42363" xr:uid="{00000000-0005-0000-0000-0000E4A20000}"/>
    <cellStyle name="Normal 4 6 5 2 5 2 3" xfId="28953" xr:uid="{00000000-0005-0000-0000-0000E5A20000}"/>
    <cellStyle name="Normal 4 6 5 2 5 3" xfId="22980" xr:uid="{00000000-0005-0000-0000-0000E6A20000}"/>
    <cellStyle name="Normal 4 6 5 2 5 4" xfId="33406" xr:uid="{00000000-0005-0000-0000-0000E7A20000}"/>
    <cellStyle name="Normal 4 6 5 2 5 5" xfId="15578" xr:uid="{00000000-0005-0000-0000-0000E8A20000}"/>
    <cellStyle name="Normal 4 6 5 2 6" xfId="3487" xr:uid="{00000000-0005-0000-0000-0000E9A20000}"/>
    <cellStyle name="Normal 4 6 5 2 6 2" xfId="36266" xr:uid="{00000000-0005-0000-0000-0000EAA20000}"/>
    <cellStyle name="Normal 4 6 5 2 6 3" xfId="21424" xr:uid="{00000000-0005-0000-0000-0000EBA20000}"/>
    <cellStyle name="Normal 4 6 5 2 7" xfId="8030" xr:uid="{00000000-0005-0000-0000-0000ECA20000}"/>
    <cellStyle name="Normal 4 6 5 2 7 2" xfId="39376" xr:uid="{00000000-0005-0000-0000-0000EDA20000}"/>
    <cellStyle name="Normal 4 6 5 2 7 3" xfId="25966" xr:uid="{00000000-0005-0000-0000-0000EEA20000}"/>
    <cellStyle name="Normal 4 6 5 2 8" xfId="18564" xr:uid="{00000000-0005-0000-0000-0000EFA20000}"/>
    <cellStyle name="Normal 4 6 5 2 9" xfId="31850" xr:uid="{00000000-0005-0000-0000-0000F0A20000}"/>
    <cellStyle name="Normal 4 6 5 3" xfId="354" xr:uid="{00000000-0005-0000-0000-0000F1A20000}"/>
    <cellStyle name="Normal 4 6 5 3 2" xfId="1393" xr:uid="{00000000-0005-0000-0000-0000F2A20000}"/>
    <cellStyle name="Normal 4 6 5 3 2 2" xfId="5811" xr:uid="{00000000-0005-0000-0000-0000F3A20000}"/>
    <cellStyle name="Normal 4 6 5 3 2 2 2" xfId="11844" xr:uid="{00000000-0005-0000-0000-0000F4A20000}"/>
    <cellStyle name="Normal 4 6 5 3 2 2 2 2" xfId="43129" xr:uid="{00000000-0005-0000-0000-0000F5A20000}"/>
    <cellStyle name="Normal 4 6 5 3 2 2 2 3" xfId="29719" xr:uid="{00000000-0005-0000-0000-0000F6A20000}"/>
    <cellStyle name="Normal 4 6 5 3 2 2 3" xfId="37464" xr:uid="{00000000-0005-0000-0000-0000F7A20000}"/>
    <cellStyle name="Normal 4 6 5 3 2 2 4" xfId="23747" xr:uid="{00000000-0005-0000-0000-0000F8A20000}"/>
    <cellStyle name="Normal 4 6 5 3 2 3" xfId="8797" xr:uid="{00000000-0005-0000-0000-0000F9A20000}"/>
    <cellStyle name="Normal 4 6 5 3 2 3 2" xfId="40143" xr:uid="{00000000-0005-0000-0000-0000FAA20000}"/>
    <cellStyle name="Normal 4 6 5 3 2 3 3" xfId="26733" xr:uid="{00000000-0005-0000-0000-0000FBA20000}"/>
    <cellStyle name="Normal 4 6 5 3 2 4" xfId="19331" xr:uid="{00000000-0005-0000-0000-0000FCA20000}"/>
    <cellStyle name="Normal 4 6 5 3 2 5" xfId="34173" xr:uid="{00000000-0005-0000-0000-0000FDA20000}"/>
    <cellStyle name="Normal 4 6 5 3 2 6" xfId="16345" xr:uid="{00000000-0005-0000-0000-0000FEA20000}"/>
    <cellStyle name="Normal 4 6 5 3 3" xfId="2390" xr:uid="{00000000-0005-0000-0000-0000FFA20000}"/>
    <cellStyle name="Normal 4 6 5 3 3 2" xfId="6807" xr:uid="{00000000-0005-0000-0000-000000A30000}"/>
    <cellStyle name="Normal 4 6 5 3 3 2 2" xfId="12840" xr:uid="{00000000-0005-0000-0000-000001A30000}"/>
    <cellStyle name="Normal 4 6 5 3 3 2 2 2" xfId="44125" xr:uid="{00000000-0005-0000-0000-000002A30000}"/>
    <cellStyle name="Normal 4 6 5 3 3 2 2 3" xfId="30715" xr:uid="{00000000-0005-0000-0000-000003A30000}"/>
    <cellStyle name="Normal 4 6 5 3 3 2 3" xfId="38153" xr:uid="{00000000-0005-0000-0000-000004A30000}"/>
    <cellStyle name="Normal 4 6 5 3 3 2 4" xfId="24743" xr:uid="{00000000-0005-0000-0000-000005A30000}"/>
    <cellStyle name="Normal 4 6 5 3 3 3" xfId="9793" xr:uid="{00000000-0005-0000-0000-000006A30000}"/>
    <cellStyle name="Normal 4 6 5 3 3 3 2" xfId="41139" xr:uid="{00000000-0005-0000-0000-000007A30000}"/>
    <cellStyle name="Normal 4 6 5 3 3 3 3" xfId="27729" xr:uid="{00000000-0005-0000-0000-000008A30000}"/>
    <cellStyle name="Normal 4 6 5 3 3 4" xfId="20327" xr:uid="{00000000-0005-0000-0000-000009A30000}"/>
    <cellStyle name="Normal 4 6 5 3 3 5" xfId="35169" xr:uid="{00000000-0005-0000-0000-00000AA30000}"/>
    <cellStyle name="Normal 4 6 5 3 3 6" xfId="17341" xr:uid="{00000000-0005-0000-0000-00000BA30000}"/>
    <cellStyle name="Normal 4 6 5 3 4" xfId="4815" xr:uid="{00000000-0005-0000-0000-00000CA30000}"/>
    <cellStyle name="Normal 4 6 5 3 4 2" xfId="10850" xr:uid="{00000000-0005-0000-0000-00000DA30000}"/>
    <cellStyle name="Normal 4 6 5 3 4 2 2" xfId="42135" xr:uid="{00000000-0005-0000-0000-00000EA30000}"/>
    <cellStyle name="Normal 4 6 5 3 4 2 3" xfId="28725" xr:uid="{00000000-0005-0000-0000-00000FA30000}"/>
    <cellStyle name="Normal 4 6 5 3 4 3" xfId="22752" xr:uid="{00000000-0005-0000-0000-000010A30000}"/>
    <cellStyle name="Normal 4 6 5 3 4 4" xfId="33178" xr:uid="{00000000-0005-0000-0000-000011A30000}"/>
    <cellStyle name="Normal 4 6 5 3 4 5" xfId="15350" xr:uid="{00000000-0005-0000-0000-000012A30000}"/>
    <cellStyle name="Normal 4 6 5 3 5" xfId="3820" xr:uid="{00000000-0005-0000-0000-000013A30000}"/>
    <cellStyle name="Normal 4 6 5 3 5 2" xfId="36599" xr:uid="{00000000-0005-0000-0000-000014A30000}"/>
    <cellStyle name="Normal 4 6 5 3 5 3" xfId="21757" xr:uid="{00000000-0005-0000-0000-000015A30000}"/>
    <cellStyle name="Normal 4 6 5 3 6" xfId="7802" xr:uid="{00000000-0005-0000-0000-000016A30000}"/>
    <cellStyle name="Normal 4 6 5 3 6 2" xfId="39148" xr:uid="{00000000-0005-0000-0000-000017A30000}"/>
    <cellStyle name="Normal 4 6 5 3 6 3" xfId="25738" xr:uid="{00000000-0005-0000-0000-000018A30000}"/>
    <cellStyle name="Normal 4 6 5 3 7" xfId="18336" xr:uid="{00000000-0005-0000-0000-000019A30000}"/>
    <cellStyle name="Normal 4 6 5 3 8" xfId="32183" xr:uid="{00000000-0005-0000-0000-00001AA30000}"/>
    <cellStyle name="Normal 4 6 5 3 9" xfId="14355" xr:uid="{00000000-0005-0000-0000-00001BA30000}"/>
    <cellStyle name="Normal 4 6 5 4" xfId="788" xr:uid="{00000000-0005-0000-0000-00001CA30000}"/>
    <cellStyle name="Normal 4 6 5 4 2" xfId="2824" xr:uid="{00000000-0005-0000-0000-00001DA30000}"/>
    <cellStyle name="Normal 4 6 5 4 2 2" xfId="7241" xr:uid="{00000000-0005-0000-0000-00001EA30000}"/>
    <cellStyle name="Normal 4 6 5 4 2 2 2" xfId="13274" xr:uid="{00000000-0005-0000-0000-00001FA30000}"/>
    <cellStyle name="Normal 4 6 5 4 2 2 2 2" xfId="44559" xr:uid="{00000000-0005-0000-0000-000020A30000}"/>
    <cellStyle name="Normal 4 6 5 4 2 2 2 3" xfId="31149" xr:uid="{00000000-0005-0000-0000-000021A30000}"/>
    <cellStyle name="Normal 4 6 5 4 2 2 3" xfId="38587" xr:uid="{00000000-0005-0000-0000-000022A30000}"/>
    <cellStyle name="Normal 4 6 5 4 2 2 4" xfId="25177" xr:uid="{00000000-0005-0000-0000-000023A30000}"/>
    <cellStyle name="Normal 4 6 5 4 2 3" xfId="10227" xr:uid="{00000000-0005-0000-0000-000024A30000}"/>
    <cellStyle name="Normal 4 6 5 4 2 3 2" xfId="41573" xr:uid="{00000000-0005-0000-0000-000025A30000}"/>
    <cellStyle name="Normal 4 6 5 4 2 3 3" xfId="28163" xr:uid="{00000000-0005-0000-0000-000026A30000}"/>
    <cellStyle name="Normal 4 6 5 4 2 4" xfId="20761" xr:uid="{00000000-0005-0000-0000-000027A30000}"/>
    <cellStyle name="Normal 4 6 5 4 2 5" xfId="35603" xr:uid="{00000000-0005-0000-0000-000028A30000}"/>
    <cellStyle name="Normal 4 6 5 4 2 6" xfId="17775" xr:uid="{00000000-0005-0000-0000-000029A30000}"/>
    <cellStyle name="Normal 4 6 5 4 3" xfId="5249" xr:uid="{00000000-0005-0000-0000-00002AA30000}"/>
    <cellStyle name="Normal 4 6 5 4 3 2" xfId="11283" xr:uid="{00000000-0005-0000-0000-00002BA30000}"/>
    <cellStyle name="Normal 4 6 5 4 3 2 2" xfId="42568" xr:uid="{00000000-0005-0000-0000-00002CA30000}"/>
    <cellStyle name="Normal 4 6 5 4 3 2 3" xfId="29158" xr:uid="{00000000-0005-0000-0000-00002DA30000}"/>
    <cellStyle name="Normal 4 6 5 4 3 3" xfId="23186" xr:uid="{00000000-0005-0000-0000-00002EA30000}"/>
    <cellStyle name="Normal 4 6 5 4 3 4" xfId="33612" xr:uid="{00000000-0005-0000-0000-00002FA30000}"/>
    <cellStyle name="Normal 4 6 5 4 3 5" xfId="15784" xr:uid="{00000000-0005-0000-0000-000030A30000}"/>
    <cellStyle name="Normal 4 6 5 4 4" xfId="4254" xr:uid="{00000000-0005-0000-0000-000031A30000}"/>
    <cellStyle name="Normal 4 6 5 4 4 2" xfId="37033" xr:uid="{00000000-0005-0000-0000-000032A30000}"/>
    <cellStyle name="Normal 4 6 5 4 4 3" xfId="22191" xr:uid="{00000000-0005-0000-0000-000033A30000}"/>
    <cellStyle name="Normal 4 6 5 4 5" xfId="8236" xr:uid="{00000000-0005-0000-0000-000034A30000}"/>
    <cellStyle name="Normal 4 6 5 4 5 2" xfId="39582" xr:uid="{00000000-0005-0000-0000-000035A30000}"/>
    <cellStyle name="Normal 4 6 5 4 5 3" xfId="26172" xr:uid="{00000000-0005-0000-0000-000036A30000}"/>
    <cellStyle name="Normal 4 6 5 4 6" xfId="18770" xr:uid="{00000000-0005-0000-0000-000037A30000}"/>
    <cellStyle name="Normal 4 6 5 4 7" xfId="32617" xr:uid="{00000000-0005-0000-0000-000038A30000}"/>
    <cellStyle name="Normal 4 6 5 4 8" xfId="14789" xr:uid="{00000000-0005-0000-0000-000039A30000}"/>
    <cellStyle name="Normal 4 6 5 5" xfId="1187" xr:uid="{00000000-0005-0000-0000-00003AA30000}"/>
    <cellStyle name="Normal 4 6 5 5 2" xfId="2184" xr:uid="{00000000-0005-0000-0000-00003BA30000}"/>
    <cellStyle name="Normal 4 6 5 5 2 2" xfId="6601" xr:uid="{00000000-0005-0000-0000-00003CA30000}"/>
    <cellStyle name="Normal 4 6 5 5 2 2 2" xfId="12634" xr:uid="{00000000-0005-0000-0000-00003DA30000}"/>
    <cellStyle name="Normal 4 6 5 5 2 2 2 2" xfId="43919" xr:uid="{00000000-0005-0000-0000-00003EA30000}"/>
    <cellStyle name="Normal 4 6 5 5 2 2 2 3" xfId="30509" xr:uid="{00000000-0005-0000-0000-00003FA30000}"/>
    <cellStyle name="Normal 4 6 5 5 2 2 3" xfId="37947" xr:uid="{00000000-0005-0000-0000-000040A30000}"/>
    <cellStyle name="Normal 4 6 5 5 2 2 4" xfId="24537" xr:uid="{00000000-0005-0000-0000-000041A30000}"/>
    <cellStyle name="Normal 4 6 5 5 2 3" xfId="9587" xr:uid="{00000000-0005-0000-0000-000042A30000}"/>
    <cellStyle name="Normal 4 6 5 5 2 3 2" xfId="40933" xr:uid="{00000000-0005-0000-0000-000043A30000}"/>
    <cellStyle name="Normal 4 6 5 5 2 3 3" xfId="27523" xr:uid="{00000000-0005-0000-0000-000044A30000}"/>
    <cellStyle name="Normal 4 6 5 5 2 4" xfId="20121" xr:uid="{00000000-0005-0000-0000-000045A30000}"/>
    <cellStyle name="Normal 4 6 5 5 2 5" xfId="34963" xr:uid="{00000000-0005-0000-0000-000046A30000}"/>
    <cellStyle name="Normal 4 6 5 5 2 6" xfId="17135" xr:uid="{00000000-0005-0000-0000-000047A30000}"/>
    <cellStyle name="Normal 4 6 5 5 3" xfId="5605" xr:uid="{00000000-0005-0000-0000-000048A30000}"/>
    <cellStyle name="Normal 4 6 5 5 3 2" xfId="11638" xr:uid="{00000000-0005-0000-0000-000049A30000}"/>
    <cellStyle name="Normal 4 6 5 5 3 2 2" xfId="42923" xr:uid="{00000000-0005-0000-0000-00004AA30000}"/>
    <cellStyle name="Normal 4 6 5 5 3 2 3" xfId="29513" xr:uid="{00000000-0005-0000-0000-00004BA30000}"/>
    <cellStyle name="Normal 4 6 5 5 3 3" xfId="23541" xr:uid="{00000000-0005-0000-0000-00004CA30000}"/>
    <cellStyle name="Normal 4 6 5 5 3 4" xfId="33967" xr:uid="{00000000-0005-0000-0000-00004DA30000}"/>
    <cellStyle name="Normal 4 6 5 5 3 5" xfId="16139" xr:uid="{00000000-0005-0000-0000-00004EA30000}"/>
    <cellStyle name="Normal 4 6 5 5 4" xfId="3614" xr:uid="{00000000-0005-0000-0000-00004FA30000}"/>
    <cellStyle name="Normal 4 6 5 5 4 2" xfId="36393" xr:uid="{00000000-0005-0000-0000-000050A30000}"/>
    <cellStyle name="Normal 4 6 5 5 4 3" xfId="21551" xr:uid="{00000000-0005-0000-0000-000051A30000}"/>
    <cellStyle name="Normal 4 6 5 5 5" xfId="8591" xr:uid="{00000000-0005-0000-0000-000052A30000}"/>
    <cellStyle name="Normal 4 6 5 5 5 2" xfId="39937" xr:uid="{00000000-0005-0000-0000-000053A30000}"/>
    <cellStyle name="Normal 4 6 5 5 5 3" xfId="26527" xr:uid="{00000000-0005-0000-0000-000054A30000}"/>
    <cellStyle name="Normal 4 6 5 5 6" xfId="19125" xr:uid="{00000000-0005-0000-0000-000055A30000}"/>
    <cellStyle name="Normal 4 6 5 5 7" xfId="31977" xr:uid="{00000000-0005-0000-0000-000056A30000}"/>
    <cellStyle name="Normal 4 6 5 5 8" xfId="14149" xr:uid="{00000000-0005-0000-0000-000057A30000}"/>
    <cellStyle name="Normal 4 6 5 6" xfId="1828" xr:uid="{00000000-0005-0000-0000-000058A30000}"/>
    <cellStyle name="Normal 4 6 5 6 2" xfId="6246" xr:uid="{00000000-0005-0000-0000-000059A30000}"/>
    <cellStyle name="Normal 4 6 5 6 2 2" xfId="12279" xr:uid="{00000000-0005-0000-0000-00005AA30000}"/>
    <cellStyle name="Normal 4 6 5 6 2 2 2" xfId="43564" xr:uid="{00000000-0005-0000-0000-00005BA30000}"/>
    <cellStyle name="Normal 4 6 5 6 2 2 3" xfId="30154" xr:uid="{00000000-0005-0000-0000-00005CA30000}"/>
    <cellStyle name="Normal 4 6 5 6 2 3" xfId="37592" xr:uid="{00000000-0005-0000-0000-00005DA30000}"/>
    <cellStyle name="Normal 4 6 5 6 2 4" xfId="24182" xr:uid="{00000000-0005-0000-0000-00005EA30000}"/>
    <cellStyle name="Normal 4 6 5 6 3" xfId="9232" xr:uid="{00000000-0005-0000-0000-00005FA30000}"/>
    <cellStyle name="Normal 4 6 5 6 3 2" xfId="40578" xr:uid="{00000000-0005-0000-0000-000060A30000}"/>
    <cellStyle name="Normal 4 6 5 6 3 3" xfId="27168" xr:uid="{00000000-0005-0000-0000-000061A30000}"/>
    <cellStyle name="Normal 4 6 5 6 4" xfId="19766" xr:uid="{00000000-0005-0000-0000-000062A30000}"/>
    <cellStyle name="Normal 4 6 5 6 5" xfId="34608" xr:uid="{00000000-0005-0000-0000-000063A30000}"/>
    <cellStyle name="Normal 4 6 5 6 6" xfId="16780" xr:uid="{00000000-0005-0000-0000-000064A30000}"/>
    <cellStyle name="Normal 4 6 5 7" xfId="4609" xr:uid="{00000000-0005-0000-0000-000065A30000}"/>
    <cellStyle name="Normal 4 6 5 7 2" xfId="10643" xr:uid="{00000000-0005-0000-0000-000066A30000}"/>
    <cellStyle name="Normal 4 6 5 7 2 2" xfId="41930" xr:uid="{00000000-0005-0000-0000-000067A30000}"/>
    <cellStyle name="Normal 4 6 5 7 2 3" xfId="28520" xr:uid="{00000000-0005-0000-0000-000068A30000}"/>
    <cellStyle name="Normal 4 6 5 7 3" xfId="22546" xr:uid="{00000000-0005-0000-0000-000069A30000}"/>
    <cellStyle name="Normal 4 6 5 7 4" xfId="32972" xr:uid="{00000000-0005-0000-0000-00006AA30000}"/>
    <cellStyle name="Normal 4 6 5 7 5" xfId="15144" xr:uid="{00000000-0005-0000-0000-00006BA30000}"/>
    <cellStyle name="Normal 4 6 5 8" xfId="3259" xr:uid="{00000000-0005-0000-0000-00006CA30000}"/>
    <cellStyle name="Normal 4 6 5 8 2" xfId="36038" xr:uid="{00000000-0005-0000-0000-00006DA30000}"/>
    <cellStyle name="Normal 4 6 5 8 3" xfId="21196" xr:uid="{00000000-0005-0000-0000-00006EA30000}"/>
    <cellStyle name="Normal 4 6 5 9" xfId="7596" xr:uid="{00000000-0005-0000-0000-00006FA30000}"/>
    <cellStyle name="Normal 4 6 5 9 2" xfId="38942" xr:uid="{00000000-0005-0000-0000-000070A30000}"/>
    <cellStyle name="Normal 4 6 5 9 3" xfId="25532" xr:uid="{00000000-0005-0000-0000-000071A30000}"/>
    <cellStyle name="Normal 4 6 6" xfId="456" xr:uid="{00000000-0005-0000-0000-000072A30000}"/>
    <cellStyle name="Normal 4 6 6 10" xfId="13896" xr:uid="{00000000-0005-0000-0000-000073A30000}"/>
    <cellStyle name="Normal 4 6 6 2" xfId="890" xr:uid="{00000000-0005-0000-0000-000074A30000}"/>
    <cellStyle name="Normal 4 6 6 2 2" xfId="2926" xr:uid="{00000000-0005-0000-0000-000075A30000}"/>
    <cellStyle name="Normal 4 6 6 2 2 2" xfId="7343" xr:uid="{00000000-0005-0000-0000-000076A30000}"/>
    <cellStyle name="Normal 4 6 6 2 2 2 2" xfId="13376" xr:uid="{00000000-0005-0000-0000-000077A30000}"/>
    <cellStyle name="Normal 4 6 6 2 2 2 2 2" xfId="44661" xr:uid="{00000000-0005-0000-0000-000078A30000}"/>
    <cellStyle name="Normal 4 6 6 2 2 2 2 3" xfId="31251" xr:uid="{00000000-0005-0000-0000-000079A30000}"/>
    <cellStyle name="Normal 4 6 6 2 2 2 3" xfId="38689" xr:uid="{00000000-0005-0000-0000-00007AA30000}"/>
    <cellStyle name="Normal 4 6 6 2 2 2 4" xfId="25279" xr:uid="{00000000-0005-0000-0000-00007BA30000}"/>
    <cellStyle name="Normal 4 6 6 2 2 3" xfId="10329" xr:uid="{00000000-0005-0000-0000-00007CA30000}"/>
    <cellStyle name="Normal 4 6 6 2 2 3 2" xfId="41675" xr:uid="{00000000-0005-0000-0000-00007DA30000}"/>
    <cellStyle name="Normal 4 6 6 2 2 3 3" xfId="28265" xr:uid="{00000000-0005-0000-0000-00007EA30000}"/>
    <cellStyle name="Normal 4 6 6 2 2 4" xfId="20863" xr:uid="{00000000-0005-0000-0000-00007FA30000}"/>
    <cellStyle name="Normal 4 6 6 2 2 5" xfId="35705" xr:uid="{00000000-0005-0000-0000-000080A30000}"/>
    <cellStyle name="Normal 4 6 6 2 2 6" xfId="17877" xr:uid="{00000000-0005-0000-0000-000081A30000}"/>
    <cellStyle name="Normal 4 6 6 2 3" xfId="5351" xr:uid="{00000000-0005-0000-0000-000082A30000}"/>
    <cellStyle name="Normal 4 6 6 2 3 2" xfId="11385" xr:uid="{00000000-0005-0000-0000-000083A30000}"/>
    <cellStyle name="Normal 4 6 6 2 3 2 2" xfId="42670" xr:uid="{00000000-0005-0000-0000-000084A30000}"/>
    <cellStyle name="Normal 4 6 6 2 3 2 3" xfId="29260" xr:uid="{00000000-0005-0000-0000-000085A30000}"/>
    <cellStyle name="Normal 4 6 6 2 3 3" xfId="23288" xr:uid="{00000000-0005-0000-0000-000086A30000}"/>
    <cellStyle name="Normal 4 6 6 2 3 4" xfId="33714" xr:uid="{00000000-0005-0000-0000-000087A30000}"/>
    <cellStyle name="Normal 4 6 6 2 3 5" xfId="15886" xr:uid="{00000000-0005-0000-0000-000088A30000}"/>
    <cellStyle name="Normal 4 6 6 2 4" xfId="4356" xr:uid="{00000000-0005-0000-0000-000089A30000}"/>
    <cellStyle name="Normal 4 6 6 2 4 2" xfId="37135" xr:uid="{00000000-0005-0000-0000-00008AA30000}"/>
    <cellStyle name="Normal 4 6 6 2 4 3" xfId="22293" xr:uid="{00000000-0005-0000-0000-00008BA30000}"/>
    <cellStyle name="Normal 4 6 6 2 5" xfId="8338" xr:uid="{00000000-0005-0000-0000-00008CA30000}"/>
    <cellStyle name="Normal 4 6 6 2 5 2" xfId="39684" xr:uid="{00000000-0005-0000-0000-00008DA30000}"/>
    <cellStyle name="Normal 4 6 6 2 5 3" xfId="26274" xr:uid="{00000000-0005-0000-0000-00008EA30000}"/>
    <cellStyle name="Normal 4 6 6 2 6" xfId="18872" xr:uid="{00000000-0005-0000-0000-00008FA30000}"/>
    <cellStyle name="Normal 4 6 6 2 7" xfId="32719" xr:uid="{00000000-0005-0000-0000-000090A30000}"/>
    <cellStyle name="Normal 4 6 6 2 8" xfId="14891" xr:uid="{00000000-0005-0000-0000-000091A30000}"/>
    <cellStyle name="Normal 4 6 6 3" xfId="1495" xr:uid="{00000000-0005-0000-0000-000092A30000}"/>
    <cellStyle name="Normal 4 6 6 3 2" xfId="2492" xr:uid="{00000000-0005-0000-0000-000093A30000}"/>
    <cellStyle name="Normal 4 6 6 3 2 2" xfId="6909" xr:uid="{00000000-0005-0000-0000-000094A30000}"/>
    <cellStyle name="Normal 4 6 6 3 2 2 2" xfId="12942" xr:uid="{00000000-0005-0000-0000-000095A30000}"/>
    <cellStyle name="Normal 4 6 6 3 2 2 2 2" xfId="44227" xr:uid="{00000000-0005-0000-0000-000096A30000}"/>
    <cellStyle name="Normal 4 6 6 3 2 2 2 3" xfId="30817" xr:uid="{00000000-0005-0000-0000-000097A30000}"/>
    <cellStyle name="Normal 4 6 6 3 2 2 3" xfId="38255" xr:uid="{00000000-0005-0000-0000-000098A30000}"/>
    <cellStyle name="Normal 4 6 6 3 2 2 4" xfId="24845" xr:uid="{00000000-0005-0000-0000-000099A30000}"/>
    <cellStyle name="Normal 4 6 6 3 2 3" xfId="9895" xr:uid="{00000000-0005-0000-0000-00009AA30000}"/>
    <cellStyle name="Normal 4 6 6 3 2 3 2" xfId="41241" xr:uid="{00000000-0005-0000-0000-00009BA30000}"/>
    <cellStyle name="Normal 4 6 6 3 2 3 3" xfId="27831" xr:uid="{00000000-0005-0000-0000-00009CA30000}"/>
    <cellStyle name="Normal 4 6 6 3 2 4" xfId="20429" xr:uid="{00000000-0005-0000-0000-00009DA30000}"/>
    <cellStyle name="Normal 4 6 6 3 2 5" xfId="35271" xr:uid="{00000000-0005-0000-0000-00009EA30000}"/>
    <cellStyle name="Normal 4 6 6 3 2 6" xfId="17443" xr:uid="{00000000-0005-0000-0000-00009FA30000}"/>
    <cellStyle name="Normal 4 6 6 3 3" xfId="5913" xr:uid="{00000000-0005-0000-0000-0000A0A30000}"/>
    <cellStyle name="Normal 4 6 6 3 3 2" xfId="11946" xr:uid="{00000000-0005-0000-0000-0000A1A30000}"/>
    <cellStyle name="Normal 4 6 6 3 3 2 2" xfId="43231" xr:uid="{00000000-0005-0000-0000-0000A2A30000}"/>
    <cellStyle name="Normal 4 6 6 3 3 2 3" xfId="29821" xr:uid="{00000000-0005-0000-0000-0000A3A30000}"/>
    <cellStyle name="Normal 4 6 6 3 3 3" xfId="23849" xr:uid="{00000000-0005-0000-0000-0000A4A30000}"/>
    <cellStyle name="Normal 4 6 6 3 3 4" xfId="34275" xr:uid="{00000000-0005-0000-0000-0000A5A30000}"/>
    <cellStyle name="Normal 4 6 6 3 3 5" xfId="16447" xr:uid="{00000000-0005-0000-0000-0000A6A30000}"/>
    <cellStyle name="Normal 4 6 6 3 4" xfId="3922" xr:uid="{00000000-0005-0000-0000-0000A7A30000}"/>
    <cellStyle name="Normal 4 6 6 3 4 2" xfId="36701" xr:uid="{00000000-0005-0000-0000-0000A8A30000}"/>
    <cellStyle name="Normal 4 6 6 3 4 3" xfId="21859" xr:uid="{00000000-0005-0000-0000-0000A9A30000}"/>
    <cellStyle name="Normal 4 6 6 3 5" xfId="8899" xr:uid="{00000000-0005-0000-0000-0000AAA30000}"/>
    <cellStyle name="Normal 4 6 6 3 5 2" xfId="40245" xr:uid="{00000000-0005-0000-0000-0000ABA30000}"/>
    <cellStyle name="Normal 4 6 6 3 5 3" xfId="26835" xr:uid="{00000000-0005-0000-0000-0000ACA30000}"/>
    <cellStyle name="Normal 4 6 6 3 6" xfId="19433" xr:uid="{00000000-0005-0000-0000-0000ADA30000}"/>
    <cellStyle name="Normal 4 6 6 3 7" xfId="32285" xr:uid="{00000000-0005-0000-0000-0000AEA30000}"/>
    <cellStyle name="Normal 4 6 6 3 8" xfId="14457" xr:uid="{00000000-0005-0000-0000-0000AFA30000}"/>
    <cellStyle name="Normal 4 6 6 4" xfId="1930" xr:uid="{00000000-0005-0000-0000-0000B0A30000}"/>
    <cellStyle name="Normal 4 6 6 4 2" xfId="6348" xr:uid="{00000000-0005-0000-0000-0000B1A30000}"/>
    <cellStyle name="Normal 4 6 6 4 2 2" xfId="12381" xr:uid="{00000000-0005-0000-0000-0000B2A30000}"/>
    <cellStyle name="Normal 4 6 6 4 2 2 2" xfId="43666" xr:uid="{00000000-0005-0000-0000-0000B3A30000}"/>
    <cellStyle name="Normal 4 6 6 4 2 2 3" xfId="30256" xr:uid="{00000000-0005-0000-0000-0000B4A30000}"/>
    <cellStyle name="Normal 4 6 6 4 2 3" xfId="37694" xr:uid="{00000000-0005-0000-0000-0000B5A30000}"/>
    <cellStyle name="Normal 4 6 6 4 2 4" xfId="24284" xr:uid="{00000000-0005-0000-0000-0000B6A30000}"/>
    <cellStyle name="Normal 4 6 6 4 3" xfId="9334" xr:uid="{00000000-0005-0000-0000-0000B7A30000}"/>
    <cellStyle name="Normal 4 6 6 4 3 2" xfId="40680" xr:uid="{00000000-0005-0000-0000-0000B8A30000}"/>
    <cellStyle name="Normal 4 6 6 4 3 3" xfId="27270" xr:uid="{00000000-0005-0000-0000-0000B9A30000}"/>
    <cellStyle name="Normal 4 6 6 4 4" xfId="19868" xr:uid="{00000000-0005-0000-0000-0000BAA30000}"/>
    <cellStyle name="Normal 4 6 6 4 5" xfId="34710" xr:uid="{00000000-0005-0000-0000-0000BBA30000}"/>
    <cellStyle name="Normal 4 6 6 4 6" xfId="16882" xr:uid="{00000000-0005-0000-0000-0000BCA30000}"/>
    <cellStyle name="Normal 4 6 6 5" xfId="4917" xr:uid="{00000000-0005-0000-0000-0000BDA30000}"/>
    <cellStyle name="Normal 4 6 6 5 2" xfId="10952" xr:uid="{00000000-0005-0000-0000-0000BEA30000}"/>
    <cellStyle name="Normal 4 6 6 5 2 2" xfId="42237" xr:uid="{00000000-0005-0000-0000-0000BFA30000}"/>
    <cellStyle name="Normal 4 6 6 5 2 3" xfId="28827" xr:uid="{00000000-0005-0000-0000-0000C0A30000}"/>
    <cellStyle name="Normal 4 6 6 5 3" xfId="22854" xr:uid="{00000000-0005-0000-0000-0000C1A30000}"/>
    <cellStyle name="Normal 4 6 6 5 4" xfId="33280" xr:uid="{00000000-0005-0000-0000-0000C2A30000}"/>
    <cellStyle name="Normal 4 6 6 5 5" xfId="15452" xr:uid="{00000000-0005-0000-0000-0000C3A30000}"/>
    <cellStyle name="Normal 4 6 6 6" xfId="3361" xr:uid="{00000000-0005-0000-0000-0000C4A30000}"/>
    <cellStyle name="Normal 4 6 6 6 2" xfId="36140" xr:uid="{00000000-0005-0000-0000-0000C5A30000}"/>
    <cellStyle name="Normal 4 6 6 6 3" xfId="21298" xr:uid="{00000000-0005-0000-0000-0000C6A30000}"/>
    <cellStyle name="Normal 4 6 6 7" xfId="7904" xr:uid="{00000000-0005-0000-0000-0000C7A30000}"/>
    <cellStyle name="Normal 4 6 6 7 2" xfId="39250" xr:uid="{00000000-0005-0000-0000-0000C8A30000}"/>
    <cellStyle name="Normal 4 6 6 7 3" xfId="25840" xr:uid="{00000000-0005-0000-0000-0000C9A30000}"/>
    <cellStyle name="Normal 4 6 6 8" xfId="18438" xr:uid="{00000000-0005-0000-0000-0000CAA30000}"/>
    <cellStyle name="Normal 4 6 6 9" xfId="31724" xr:uid="{00000000-0005-0000-0000-0000CBA30000}"/>
    <cellStyle name="Normal 4 6 7" xfId="564" xr:uid="{00000000-0005-0000-0000-0000CCA30000}"/>
    <cellStyle name="Normal 4 6 7 10" xfId="14004" xr:uid="{00000000-0005-0000-0000-0000CDA30000}"/>
    <cellStyle name="Normal 4 6 7 2" xfId="998" xr:uid="{00000000-0005-0000-0000-0000CEA30000}"/>
    <cellStyle name="Normal 4 6 7 2 2" xfId="3034" xr:uid="{00000000-0005-0000-0000-0000CFA30000}"/>
    <cellStyle name="Normal 4 6 7 2 2 2" xfId="7451" xr:uid="{00000000-0005-0000-0000-0000D0A30000}"/>
    <cellStyle name="Normal 4 6 7 2 2 2 2" xfId="13484" xr:uid="{00000000-0005-0000-0000-0000D1A30000}"/>
    <cellStyle name="Normal 4 6 7 2 2 2 2 2" xfId="44769" xr:uid="{00000000-0005-0000-0000-0000D2A30000}"/>
    <cellStyle name="Normal 4 6 7 2 2 2 2 3" xfId="31359" xr:uid="{00000000-0005-0000-0000-0000D3A30000}"/>
    <cellStyle name="Normal 4 6 7 2 2 2 3" xfId="38797" xr:uid="{00000000-0005-0000-0000-0000D4A30000}"/>
    <cellStyle name="Normal 4 6 7 2 2 2 4" xfId="25387" xr:uid="{00000000-0005-0000-0000-0000D5A30000}"/>
    <cellStyle name="Normal 4 6 7 2 2 3" xfId="10437" xr:uid="{00000000-0005-0000-0000-0000D6A30000}"/>
    <cellStyle name="Normal 4 6 7 2 2 3 2" xfId="41783" xr:uid="{00000000-0005-0000-0000-0000D7A30000}"/>
    <cellStyle name="Normal 4 6 7 2 2 3 3" xfId="28373" xr:uid="{00000000-0005-0000-0000-0000D8A30000}"/>
    <cellStyle name="Normal 4 6 7 2 2 4" xfId="20971" xr:uid="{00000000-0005-0000-0000-0000D9A30000}"/>
    <cellStyle name="Normal 4 6 7 2 2 5" xfId="35813" xr:uid="{00000000-0005-0000-0000-0000DAA30000}"/>
    <cellStyle name="Normal 4 6 7 2 2 6" xfId="17985" xr:uid="{00000000-0005-0000-0000-0000DBA30000}"/>
    <cellStyle name="Normal 4 6 7 2 3" xfId="5459" xr:uid="{00000000-0005-0000-0000-0000DCA30000}"/>
    <cellStyle name="Normal 4 6 7 2 3 2" xfId="11493" xr:uid="{00000000-0005-0000-0000-0000DDA30000}"/>
    <cellStyle name="Normal 4 6 7 2 3 2 2" xfId="42778" xr:uid="{00000000-0005-0000-0000-0000DEA30000}"/>
    <cellStyle name="Normal 4 6 7 2 3 2 3" xfId="29368" xr:uid="{00000000-0005-0000-0000-0000DFA30000}"/>
    <cellStyle name="Normal 4 6 7 2 3 3" xfId="23396" xr:uid="{00000000-0005-0000-0000-0000E0A30000}"/>
    <cellStyle name="Normal 4 6 7 2 3 4" xfId="33822" xr:uid="{00000000-0005-0000-0000-0000E1A30000}"/>
    <cellStyle name="Normal 4 6 7 2 3 5" xfId="15994" xr:uid="{00000000-0005-0000-0000-0000E2A30000}"/>
    <cellStyle name="Normal 4 6 7 2 4" xfId="4464" xr:uid="{00000000-0005-0000-0000-0000E3A30000}"/>
    <cellStyle name="Normal 4 6 7 2 4 2" xfId="37243" xr:uid="{00000000-0005-0000-0000-0000E4A30000}"/>
    <cellStyle name="Normal 4 6 7 2 4 3" xfId="22401" xr:uid="{00000000-0005-0000-0000-0000E5A30000}"/>
    <cellStyle name="Normal 4 6 7 2 5" xfId="8446" xr:uid="{00000000-0005-0000-0000-0000E6A30000}"/>
    <cellStyle name="Normal 4 6 7 2 5 2" xfId="39792" xr:uid="{00000000-0005-0000-0000-0000E7A30000}"/>
    <cellStyle name="Normal 4 6 7 2 5 3" xfId="26382" xr:uid="{00000000-0005-0000-0000-0000E8A30000}"/>
    <cellStyle name="Normal 4 6 7 2 6" xfId="18980" xr:uid="{00000000-0005-0000-0000-0000E9A30000}"/>
    <cellStyle name="Normal 4 6 7 2 7" xfId="32827" xr:uid="{00000000-0005-0000-0000-0000EAA30000}"/>
    <cellStyle name="Normal 4 6 7 2 8" xfId="14999" xr:uid="{00000000-0005-0000-0000-0000EBA30000}"/>
    <cellStyle name="Normal 4 6 7 3" xfId="1603" xr:uid="{00000000-0005-0000-0000-0000ECA30000}"/>
    <cellStyle name="Normal 4 6 7 3 2" xfId="2600" xr:uid="{00000000-0005-0000-0000-0000EDA30000}"/>
    <cellStyle name="Normal 4 6 7 3 2 2" xfId="7017" xr:uid="{00000000-0005-0000-0000-0000EEA30000}"/>
    <cellStyle name="Normal 4 6 7 3 2 2 2" xfId="13050" xr:uid="{00000000-0005-0000-0000-0000EFA30000}"/>
    <cellStyle name="Normal 4 6 7 3 2 2 2 2" xfId="44335" xr:uid="{00000000-0005-0000-0000-0000F0A30000}"/>
    <cellStyle name="Normal 4 6 7 3 2 2 2 3" xfId="30925" xr:uid="{00000000-0005-0000-0000-0000F1A30000}"/>
    <cellStyle name="Normal 4 6 7 3 2 2 3" xfId="38363" xr:uid="{00000000-0005-0000-0000-0000F2A30000}"/>
    <cellStyle name="Normal 4 6 7 3 2 2 4" xfId="24953" xr:uid="{00000000-0005-0000-0000-0000F3A30000}"/>
    <cellStyle name="Normal 4 6 7 3 2 3" xfId="10003" xr:uid="{00000000-0005-0000-0000-0000F4A30000}"/>
    <cellStyle name="Normal 4 6 7 3 2 3 2" xfId="41349" xr:uid="{00000000-0005-0000-0000-0000F5A30000}"/>
    <cellStyle name="Normal 4 6 7 3 2 3 3" xfId="27939" xr:uid="{00000000-0005-0000-0000-0000F6A30000}"/>
    <cellStyle name="Normal 4 6 7 3 2 4" xfId="20537" xr:uid="{00000000-0005-0000-0000-0000F7A30000}"/>
    <cellStyle name="Normal 4 6 7 3 2 5" xfId="35379" xr:uid="{00000000-0005-0000-0000-0000F8A30000}"/>
    <cellStyle name="Normal 4 6 7 3 2 6" xfId="17551" xr:uid="{00000000-0005-0000-0000-0000F9A30000}"/>
    <cellStyle name="Normal 4 6 7 3 3" xfId="6021" xr:uid="{00000000-0005-0000-0000-0000FAA30000}"/>
    <cellStyle name="Normal 4 6 7 3 3 2" xfId="12054" xr:uid="{00000000-0005-0000-0000-0000FBA30000}"/>
    <cellStyle name="Normal 4 6 7 3 3 2 2" xfId="43339" xr:uid="{00000000-0005-0000-0000-0000FCA30000}"/>
    <cellStyle name="Normal 4 6 7 3 3 2 3" xfId="29929" xr:uid="{00000000-0005-0000-0000-0000FDA30000}"/>
    <cellStyle name="Normal 4 6 7 3 3 3" xfId="23957" xr:uid="{00000000-0005-0000-0000-0000FEA30000}"/>
    <cellStyle name="Normal 4 6 7 3 3 4" xfId="34383" xr:uid="{00000000-0005-0000-0000-0000FFA30000}"/>
    <cellStyle name="Normal 4 6 7 3 3 5" xfId="16555" xr:uid="{00000000-0005-0000-0000-000000A40000}"/>
    <cellStyle name="Normal 4 6 7 3 4" xfId="4030" xr:uid="{00000000-0005-0000-0000-000001A40000}"/>
    <cellStyle name="Normal 4 6 7 3 4 2" xfId="36809" xr:uid="{00000000-0005-0000-0000-000002A40000}"/>
    <cellStyle name="Normal 4 6 7 3 4 3" xfId="21967" xr:uid="{00000000-0005-0000-0000-000003A40000}"/>
    <cellStyle name="Normal 4 6 7 3 5" xfId="9007" xr:uid="{00000000-0005-0000-0000-000004A40000}"/>
    <cellStyle name="Normal 4 6 7 3 5 2" xfId="40353" xr:uid="{00000000-0005-0000-0000-000005A40000}"/>
    <cellStyle name="Normal 4 6 7 3 5 3" xfId="26943" xr:uid="{00000000-0005-0000-0000-000006A40000}"/>
    <cellStyle name="Normal 4 6 7 3 6" xfId="19541" xr:uid="{00000000-0005-0000-0000-000007A40000}"/>
    <cellStyle name="Normal 4 6 7 3 7" xfId="32393" xr:uid="{00000000-0005-0000-0000-000008A40000}"/>
    <cellStyle name="Normal 4 6 7 3 8" xfId="14565" xr:uid="{00000000-0005-0000-0000-000009A40000}"/>
    <cellStyle name="Normal 4 6 7 4" xfId="2038" xr:uid="{00000000-0005-0000-0000-00000AA40000}"/>
    <cellStyle name="Normal 4 6 7 4 2" xfId="6456" xr:uid="{00000000-0005-0000-0000-00000BA40000}"/>
    <cellStyle name="Normal 4 6 7 4 2 2" xfId="12489" xr:uid="{00000000-0005-0000-0000-00000CA40000}"/>
    <cellStyle name="Normal 4 6 7 4 2 2 2" xfId="43774" xr:uid="{00000000-0005-0000-0000-00000DA40000}"/>
    <cellStyle name="Normal 4 6 7 4 2 2 3" xfId="30364" xr:uid="{00000000-0005-0000-0000-00000EA40000}"/>
    <cellStyle name="Normal 4 6 7 4 2 3" xfId="37802" xr:uid="{00000000-0005-0000-0000-00000FA40000}"/>
    <cellStyle name="Normal 4 6 7 4 2 4" xfId="24392" xr:uid="{00000000-0005-0000-0000-000010A40000}"/>
    <cellStyle name="Normal 4 6 7 4 3" xfId="9442" xr:uid="{00000000-0005-0000-0000-000011A40000}"/>
    <cellStyle name="Normal 4 6 7 4 3 2" xfId="40788" xr:uid="{00000000-0005-0000-0000-000012A40000}"/>
    <cellStyle name="Normal 4 6 7 4 3 3" xfId="27378" xr:uid="{00000000-0005-0000-0000-000013A40000}"/>
    <cellStyle name="Normal 4 6 7 4 4" xfId="19976" xr:uid="{00000000-0005-0000-0000-000014A40000}"/>
    <cellStyle name="Normal 4 6 7 4 5" xfId="34818" xr:uid="{00000000-0005-0000-0000-000015A40000}"/>
    <cellStyle name="Normal 4 6 7 4 6" xfId="16990" xr:uid="{00000000-0005-0000-0000-000016A40000}"/>
    <cellStyle name="Normal 4 6 7 5" xfId="5025" xr:uid="{00000000-0005-0000-0000-000017A40000}"/>
    <cellStyle name="Normal 4 6 7 5 2" xfId="11060" xr:uid="{00000000-0005-0000-0000-000018A40000}"/>
    <cellStyle name="Normal 4 6 7 5 2 2" xfId="42345" xr:uid="{00000000-0005-0000-0000-000019A40000}"/>
    <cellStyle name="Normal 4 6 7 5 2 3" xfId="28935" xr:uid="{00000000-0005-0000-0000-00001AA40000}"/>
    <cellStyle name="Normal 4 6 7 5 3" xfId="22962" xr:uid="{00000000-0005-0000-0000-00001BA40000}"/>
    <cellStyle name="Normal 4 6 7 5 4" xfId="33388" xr:uid="{00000000-0005-0000-0000-00001CA40000}"/>
    <cellStyle name="Normal 4 6 7 5 5" xfId="15560" xr:uid="{00000000-0005-0000-0000-00001DA40000}"/>
    <cellStyle name="Normal 4 6 7 6" xfId="3469" xr:uid="{00000000-0005-0000-0000-00001EA40000}"/>
    <cellStyle name="Normal 4 6 7 6 2" xfId="36248" xr:uid="{00000000-0005-0000-0000-00001FA40000}"/>
    <cellStyle name="Normal 4 6 7 6 3" xfId="21406" xr:uid="{00000000-0005-0000-0000-000020A40000}"/>
    <cellStyle name="Normal 4 6 7 7" xfId="8012" xr:uid="{00000000-0005-0000-0000-000021A40000}"/>
    <cellStyle name="Normal 4 6 7 7 2" xfId="39358" xr:uid="{00000000-0005-0000-0000-000022A40000}"/>
    <cellStyle name="Normal 4 6 7 7 3" xfId="25948" xr:uid="{00000000-0005-0000-0000-000023A40000}"/>
    <cellStyle name="Normal 4 6 7 8" xfId="18546" xr:uid="{00000000-0005-0000-0000-000024A40000}"/>
    <cellStyle name="Normal 4 6 7 9" xfId="31832" xr:uid="{00000000-0005-0000-0000-000025A40000}"/>
    <cellStyle name="Normal 4 6 8" xfId="234" xr:uid="{00000000-0005-0000-0000-000026A40000}"/>
    <cellStyle name="Normal 4 6 8 2" xfId="1289" xr:uid="{00000000-0005-0000-0000-000027A40000}"/>
    <cellStyle name="Normal 4 6 8 2 2" xfId="5707" xr:uid="{00000000-0005-0000-0000-000028A40000}"/>
    <cellStyle name="Normal 4 6 8 2 2 2" xfId="11740" xr:uid="{00000000-0005-0000-0000-000029A40000}"/>
    <cellStyle name="Normal 4 6 8 2 2 2 2" xfId="43025" xr:uid="{00000000-0005-0000-0000-00002AA40000}"/>
    <cellStyle name="Normal 4 6 8 2 2 2 3" xfId="29615" xr:uid="{00000000-0005-0000-0000-00002BA40000}"/>
    <cellStyle name="Normal 4 6 8 2 2 3" xfId="37364" xr:uid="{00000000-0005-0000-0000-00002CA40000}"/>
    <cellStyle name="Normal 4 6 8 2 2 4" xfId="23643" xr:uid="{00000000-0005-0000-0000-00002DA40000}"/>
    <cellStyle name="Normal 4 6 8 2 3" xfId="8693" xr:uid="{00000000-0005-0000-0000-00002EA40000}"/>
    <cellStyle name="Normal 4 6 8 2 3 2" xfId="40039" xr:uid="{00000000-0005-0000-0000-00002FA40000}"/>
    <cellStyle name="Normal 4 6 8 2 3 3" xfId="26629" xr:uid="{00000000-0005-0000-0000-000030A40000}"/>
    <cellStyle name="Normal 4 6 8 2 4" xfId="19227" xr:uid="{00000000-0005-0000-0000-000031A40000}"/>
    <cellStyle name="Normal 4 6 8 2 5" xfId="34069" xr:uid="{00000000-0005-0000-0000-000032A40000}"/>
    <cellStyle name="Normal 4 6 8 2 6" xfId="16241" xr:uid="{00000000-0005-0000-0000-000033A40000}"/>
    <cellStyle name="Normal 4 6 8 3" xfId="2286" xr:uid="{00000000-0005-0000-0000-000034A40000}"/>
    <cellStyle name="Normal 4 6 8 3 2" xfId="6703" xr:uid="{00000000-0005-0000-0000-000035A40000}"/>
    <cellStyle name="Normal 4 6 8 3 2 2" xfId="12736" xr:uid="{00000000-0005-0000-0000-000036A40000}"/>
    <cellStyle name="Normal 4 6 8 3 2 2 2" xfId="44021" xr:uid="{00000000-0005-0000-0000-000037A40000}"/>
    <cellStyle name="Normal 4 6 8 3 2 2 3" xfId="30611" xr:uid="{00000000-0005-0000-0000-000038A40000}"/>
    <cellStyle name="Normal 4 6 8 3 2 3" xfId="38049" xr:uid="{00000000-0005-0000-0000-000039A40000}"/>
    <cellStyle name="Normal 4 6 8 3 2 4" xfId="24639" xr:uid="{00000000-0005-0000-0000-00003AA40000}"/>
    <cellStyle name="Normal 4 6 8 3 3" xfId="9689" xr:uid="{00000000-0005-0000-0000-00003BA40000}"/>
    <cellStyle name="Normal 4 6 8 3 3 2" xfId="41035" xr:uid="{00000000-0005-0000-0000-00003CA40000}"/>
    <cellStyle name="Normal 4 6 8 3 3 3" xfId="27625" xr:uid="{00000000-0005-0000-0000-00003DA40000}"/>
    <cellStyle name="Normal 4 6 8 3 4" xfId="20223" xr:uid="{00000000-0005-0000-0000-00003EA40000}"/>
    <cellStyle name="Normal 4 6 8 3 5" xfId="35065" xr:uid="{00000000-0005-0000-0000-00003FA40000}"/>
    <cellStyle name="Normal 4 6 8 3 6" xfId="17237" xr:uid="{00000000-0005-0000-0000-000040A40000}"/>
    <cellStyle name="Normal 4 6 8 4" xfId="4711" xr:uid="{00000000-0005-0000-0000-000041A40000}"/>
    <cellStyle name="Normal 4 6 8 4 2" xfId="10745" xr:uid="{00000000-0005-0000-0000-000042A40000}"/>
    <cellStyle name="Normal 4 6 8 4 2 2" xfId="42032" xr:uid="{00000000-0005-0000-0000-000043A40000}"/>
    <cellStyle name="Normal 4 6 8 4 2 3" xfId="28622" xr:uid="{00000000-0005-0000-0000-000044A40000}"/>
    <cellStyle name="Normal 4 6 8 4 3" xfId="22648" xr:uid="{00000000-0005-0000-0000-000045A40000}"/>
    <cellStyle name="Normal 4 6 8 4 4" xfId="33074" xr:uid="{00000000-0005-0000-0000-000046A40000}"/>
    <cellStyle name="Normal 4 6 8 4 5" xfId="15246" xr:uid="{00000000-0005-0000-0000-000047A40000}"/>
    <cellStyle name="Normal 4 6 8 5" xfId="3716" xr:uid="{00000000-0005-0000-0000-000048A40000}"/>
    <cellStyle name="Normal 4 6 8 5 2" xfId="36495" xr:uid="{00000000-0005-0000-0000-000049A40000}"/>
    <cellStyle name="Normal 4 6 8 5 3" xfId="21653" xr:uid="{00000000-0005-0000-0000-00004AA40000}"/>
    <cellStyle name="Normal 4 6 8 6" xfId="7698" xr:uid="{00000000-0005-0000-0000-00004BA40000}"/>
    <cellStyle name="Normal 4 6 8 6 2" xfId="39044" xr:uid="{00000000-0005-0000-0000-00004CA40000}"/>
    <cellStyle name="Normal 4 6 8 6 3" xfId="25634" xr:uid="{00000000-0005-0000-0000-00004DA40000}"/>
    <cellStyle name="Normal 4 6 8 7" xfId="18232" xr:uid="{00000000-0005-0000-0000-00004EA40000}"/>
    <cellStyle name="Normal 4 6 8 8" xfId="32079" xr:uid="{00000000-0005-0000-0000-00004FA40000}"/>
    <cellStyle name="Normal 4 6 8 9" xfId="14251" xr:uid="{00000000-0005-0000-0000-000050A40000}"/>
    <cellStyle name="Normal 4 6 9" xfId="684" xr:uid="{00000000-0005-0000-0000-000051A40000}"/>
    <cellStyle name="Normal 4 6 9 2" xfId="2720" xr:uid="{00000000-0005-0000-0000-000052A40000}"/>
    <cellStyle name="Normal 4 6 9 2 2" xfId="7137" xr:uid="{00000000-0005-0000-0000-000053A40000}"/>
    <cellStyle name="Normal 4 6 9 2 2 2" xfId="13170" xr:uid="{00000000-0005-0000-0000-000054A40000}"/>
    <cellStyle name="Normal 4 6 9 2 2 2 2" xfId="44455" xr:uid="{00000000-0005-0000-0000-000055A40000}"/>
    <cellStyle name="Normal 4 6 9 2 2 2 3" xfId="31045" xr:uid="{00000000-0005-0000-0000-000056A40000}"/>
    <cellStyle name="Normal 4 6 9 2 2 3" xfId="38483" xr:uid="{00000000-0005-0000-0000-000057A40000}"/>
    <cellStyle name="Normal 4 6 9 2 2 4" xfId="25073" xr:uid="{00000000-0005-0000-0000-000058A40000}"/>
    <cellStyle name="Normal 4 6 9 2 3" xfId="10123" xr:uid="{00000000-0005-0000-0000-000059A40000}"/>
    <cellStyle name="Normal 4 6 9 2 3 2" xfId="41469" xr:uid="{00000000-0005-0000-0000-00005AA40000}"/>
    <cellStyle name="Normal 4 6 9 2 3 3" xfId="28059" xr:uid="{00000000-0005-0000-0000-00005BA40000}"/>
    <cellStyle name="Normal 4 6 9 2 4" xfId="20657" xr:uid="{00000000-0005-0000-0000-00005CA40000}"/>
    <cellStyle name="Normal 4 6 9 2 5" xfId="35499" xr:uid="{00000000-0005-0000-0000-00005DA40000}"/>
    <cellStyle name="Normal 4 6 9 2 6" xfId="17671" xr:uid="{00000000-0005-0000-0000-00005EA40000}"/>
    <cellStyle name="Normal 4 6 9 3" xfId="5145" xr:uid="{00000000-0005-0000-0000-00005FA40000}"/>
    <cellStyle name="Normal 4 6 9 3 2" xfId="11180" xr:uid="{00000000-0005-0000-0000-000060A40000}"/>
    <cellStyle name="Normal 4 6 9 3 2 2" xfId="42465" xr:uid="{00000000-0005-0000-0000-000061A40000}"/>
    <cellStyle name="Normal 4 6 9 3 2 3" xfId="29055" xr:uid="{00000000-0005-0000-0000-000062A40000}"/>
    <cellStyle name="Normal 4 6 9 3 3" xfId="23082" xr:uid="{00000000-0005-0000-0000-000063A40000}"/>
    <cellStyle name="Normal 4 6 9 3 4" xfId="33508" xr:uid="{00000000-0005-0000-0000-000064A40000}"/>
    <cellStyle name="Normal 4 6 9 3 5" xfId="15680" xr:uid="{00000000-0005-0000-0000-000065A40000}"/>
    <cellStyle name="Normal 4 6 9 4" xfId="4150" xr:uid="{00000000-0005-0000-0000-000066A40000}"/>
    <cellStyle name="Normal 4 6 9 4 2" xfId="36929" xr:uid="{00000000-0005-0000-0000-000067A40000}"/>
    <cellStyle name="Normal 4 6 9 4 3" xfId="22087" xr:uid="{00000000-0005-0000-0000-000068A40000}"/>
    <cellStyle name="Normal 4 6 9 5" xfId="8132" xr:uid="{00000000-0005-0000-0000-000069A40000}"/>
    <cellStyle name="Normal 4 6 9 5 2" xfId="39478" xr:uid="{00000000-0005-0000-0000-00006AA40000}"/>
    <cellStyle name="Normal 4 6 9 5 3" xfId="26068" xr:uid="{00000000-0005-0000-0000-00006BA40000}"/>
    <cellStyle name="Normal 4 6 9 6" xfId="18666" xr:uid="{00000000-0005-0000-0000-00006CA40000}"/>
    <cellStyle name="Normal 4 6 9 7" xfId="32513" xr:uid="{00000000-0005-0000-0000-00006DA40000}"/>
    <cellStyle name="Normal 4 6 9 8" xfId="14685" xr:uid="{00000000-0005-0000-0000-00006EA40000}"/>
    <cellStyle name="Normal 4 7" xfId="101" xr:uid="{00000000-0005-0000-0000-00006FA40000}"/>
    <cellStyle name="Normal 4 7 10" xfId="1157" xr:uid="{00000000-0005-0000-0000-000070A40000}"/>
    <cellStyle name="Normal 4 7 10 2" xfId="2154" xr:uid="{00000000-0005-0000-0000-000071A40000}"/>
    <cellStyle name="Normal 4 7 10 2 2" xfId="6571" xr:uid="{00000000-0005-0000-0000-000072A40000}"/>
    <cellStyle name="Normal 4 7 10 2 2 2" xfId="12604" xr:uid="{00000000-0005-0000-0000-000073A40000}"/>
    <cellStyle name="Normal 4 7 10 2 2 2 2" xfId="43889" xr:uid="{00000000-0005-0000-0000-000074A40000}"/>
    <cellStyle name="Normal 4 7 10 2 2 2 3" xfId="30479" xr:uid="{00000000-0005-0000-0000-000075A40000}"/>
    <cellStyle name="Normal 4 7 10 2 2 3" xfId="37917" xr:uid="{00000000-0005-0000-0000-000076A40000}"/>
    <cellStyle name="Normal 4 7 10 2 2 4" xfId="24507" xr:uid="{00000000-0005-0000-0000-000077A40000}"/>
    <cellStyle name="Normal 4 7 10 2 3" xfId="9557" xr:uid="{00000000-0005-0000-0000-000078A40000}"/>
    <cellStyle name="Normal 4 7 10 2 3 2" xfId="40903" xr:uid="{00000000-0005-0000-0000-000079A40000}"/>
    <cellStyle name="Normal 4 7 10 2 3 3" xfId="27493" xr:uid="{00000000-0005-0000-0000-00007AA40000}"/>
    <cellStyle name="Normal 4 7 10 2 4" xfId="20091" xr:uid="{00000000-0005-0000-0000-00007BA40000}"/>
    <cellStyle name="Normal 4 7 10 2 5" xfId="34933" xr:uid="{00000000-0005-0000-0000-00007CA40000}"/>
    <cellStyle name="Normal 4 7 10 2 6" xfId="17105" xr:uid="{00000000-0005-0000-0000-00007DA40000}"/>
    <cellStyle name="Normal 4 7 10 3" xfId="5575" xr:uid="{00000000-0005-0000-0000-00007EA40000}"/>
    <cellStyle name="Normal 4 7 10 3 2" xfId="11608" xr:uid="{00000000-0005-0000-0000-00007FA40000}"/>
    <cellStyle name="Normal 4 7 10 3 2 2" xfId="42893" xr:uid="{00000000-0005-0000-0000-000080A40000}"/>
    <cellStyle name="Normal 4 7 10 3 2 3" xfId="29483" xr:uid="{00000000-0005-0000-0000-000081A40000}"/>
    <cellStyle name="Normal 4 7 10 3 3" xfId="23511" xr:uid="{00000000-0005-0000-0000-000082A40000}"/>
    <cellStyle name="Normal 4 7 10 3 4" xfId="33937" xr:uid="{00000000-0005-0000-0000-000083A40000}"/>
    <cellStyle name="Normal 4 7 10 3 5" xfId="16109" xr:uid="{00000000-0005-0000-0000-000084A40000}"/>
    <cellStyle name="Normal 4 7 10 4" xfId="3584" xr:uid="{00000000-0005-0000-0000-000085A40000}"/>
    <cellStyle name="Normal 4 7 10 4 2" xfId="36363" xr:uid="{00000000-0005-0000-0000-000086A40000}"/>
    <cellStyle name="Normal 4 7 10 4 3" xfId="21521" xr:uid="{00000000-0005-0000-0000-000087A40000}"/>
    <cellStyle name="Normal 4 7 10 5" xfId="8561" xr:uid="{00000000-0005-0000-0000-000088A40000}"/>
    <cellStyle name="Normal 4 7 10 5 2" xfId="39907" xr:uid="{00000000-0005-0000-0000-000089A40000}"/>
    <cellStyle name="Normal 4 7 10 5 3" xfId="26497" xr:uid="{00000000-0005-0000-0000-00008AA40000}"/>
    <cellStyle name="Normal 4 7 10 6" xfId="19095" xr:uid="{00000000-0005-0000-0000-00008BA40000}"/>
    <cellStyle name="Normal 4 7 10 7" xfId="31947" xr:uid="{00000000-0005-0000-0000-00008CA40000}"/>
    <cellStyle name="Normal 4 7 10 8" xfId="14119" xr:uid="{00000000-0005-0000-0000-00008DA40000}"/>
    <cellStyle name="Normal 4 7 11" xfId="1730" xr:uid="{00000000-0005-0000-0000-00008EA40000}"/>
    <cellStyle name="Normal 4 7 11 2" xfId="6148" xr:uid="{00000000-0005-0000-0000-00008FA40000}"/>
    <cellStyle name="Normal 4 7 11 2 2" xfId="12181" xr:uid="{00000000-0005-0000-0000-000090A40000}"/>
    <cellStyle name="Normal 4 7 11 2 2 2" xfId="43466" xr:uid="{00000000-0005-0000-0000-000091A40000}"/>
    <cellStyle name="Normal 4 7 11 2 2 3" xfId="30056" xr:uid="{00000000-0005-0000-0000-000092A40000}"/>
    <cellStyle name="Normal 4 7 11 2 3" xfId="37494" xr:uid="{00000000-0005-0000-0000-000093A40000}"/>
    <cellStyle name="Normal 4 7 11 2 4" xfId="24084" xr:uid="{00000000-0005-0000-0000-000094A40000}"/>
    <cellStyle name="Normal 4 7 11 3" xfId="9134" xr:uid="{00000000-0005-0000-0000-000095A40000}"/>
    <cellStyle name="Normal 4 7 11 3 2" xfId="40480" xr:uid="{00000000-0005-0000-0000-000096A40000}"/>
    <cellStyle name="Normal 4 7 11 3 3" xfId="27070" xr:uid="{00000000-0005-0000-0000-000097A40000}"/>
    <cellStyle name="Normal 4 7 11 4" xfId="19668" xr:uid="{00000000-0005-0000-0000-000098A40000}"/>
    <cellStyle name="Normal 4 7 11 5" xfId="34510" xr:uid="{00000000-0005-0000-0000-000099A40000}"/>
    <cellStyle name="Normal 4 7 11 6" xfId="16682" xr:uid="{00000000-0005-0000-0000-00009AA40000}"/>
    <cellStyle name="Normal 4 7 12" xfId="4579" xr:uid="{00000000-0005-0000-0000-00009BA40000}"/>
    <cellStyle name="Normal 4 7 12 2" xfId="10613" xr:uid="{00000000-0005-0000-0000-00009CA40000}"/>
    <cellStyle name="Normal 4 7 12 2 2" xfId="41900" xr:uid="{00000000-0005-0000-0000-00009DA40000}"/>
    <cellStyle name="Normal 4 7 12 2 3" xfId="28490" xr:uid="{00000000-0005-0000-0000-00009EA40000}"/>
    <cellStyle name="Normal 4 7 12 3" xfId="22516" xr:uid="{00000000-0005-0000-0000-00009FA40000}"/>
    <cellStyle name="Normal 4 7 12 4" xfId="32942" xr:uid="{00000000-0005-0000-0000-0000A0A40000}"/>
    <cellStyle name="Normal 4 7 12 5" xfId="15114" xr:uid="{00000000-0005-0000-0000-0000A1A40000}"/>
    <cellStyle name="Normal 4 7 13" xfId="3161" xr:uid="{00000000-0005-0000-0000-0000A2A40000}"/>
    <cellStyle name="Normal 4 7 13 2" xfId="35940" xr:uid="{00000000-0005-0000-0000-0000A3A40000}"/>
    <cellStyle name="Normal 4 7 13 3" xfId="21098" xr:uid="{00000000-0005-0000-0000-0000A4A40000}"/>
    <cellStyle name="Normal 4 7 14" xfId="7566" xr:uid="{00000000-0005-0000-0000-0000A5A40000}"/>
    <cellStyle name="Normal 4 7 14 2" xfId="38912" xr:uid="{00000000-0005-0000-0000-0000A6A40000}"/>
    <cellStyle name="Normal 4 7 14 3" xfId="25502" xr:uid="{00000000-0005-0000-0000-0000A7A40000}"/>
    <cellStyle name="Normal 4 7 15" xfId="18100" xr:uid="{00000000-0005-0000-0000-0000A8A40000}"/>
    <cellStyle name="Normal 4 7 16" xfId="31524" xr:uid="{00000000-0005-0000-0000-0000A9A40000}"/>
    <cellStyle name="Normal 4 7 17" xfId="13696" xr:uid="{00000000-0005-0000-0000-0000AAA40000}"/>
    <cellStyle name="Normal 4 7 2" xfId="156" xr:uid="{00000000-0005-0000-0000-0000ABA40000}"/>
    <cellStyle name="Normal 4 7 2 10" xfId="3179" xr:uid="{00000000-0005-0000-0000-0000ACA40000}"/>
    <cellStyle name="Normal 4 7 2 10 2" xfId="35958" xr:uid="{00000000-0005-0000-0000-0000ADA40000}"/>
    <cellStyle name="Normal 4 7 2 10 3" xfId="21116" xr:uid="{00000000-0005-0000-0000-0000AEA40000}"/>
    <cellStyle name="Normal 4 7 2 11" xfId="7620" xr:uid="{00000000-0005-0000-0000-0000AFA40000}"/>
    <cellStyle name="Normal 4 7 2 11 2" xfId="38966" xr:uid="{00000000-0005-0000-0000-0000B0A40000}"/>
    <cellStyle name="Normal 4 7 2 11 3" xfId="25556" xr:uid="{00000000-0005-0000-0000-0000B1A40000}"/>
    <cellStyle name="Normal 4 7 2 12" xfId="18154" xr:uid="{00000000-0005-0000-0000-0000B2A40000}"/>
    <cellStyle name="Normal 4 7 2 13" xfId="31542" xr:uid="{00000000-0005-0000-0000-0000B3A40000}"/>
    <cellStyle name="Normal 4 7 2 14" xfId="13714" xr:uid="{00000000-0005-0000-0000-0000B4A40000}"/>
    <cellStyle name="Normal 4 7 2 2" xfId="378" xr:uid="{00000000-0005-0000-0000-0000B5A40000}"/>
    <cellStyle name="Normal 4 7 2 2 10" xfId="13818" xr:uid="{00000000-0005-0000-0000-0000B6A40000}"/>
    <cellStyle name="Normal 4 7 2 2 2" xfId="812" xr:uid="{00000000-0005-0000-0000-0000B7A40000}"/>
    <cellStyle name="Normal 4 7 2 2 2 2" xfId="2848" xr:uid="{00000000-0005-0000-0000-0000B8A40000}"/>
    <cellStyle name="Normal 4 7 2 2 2 2 2" xfId="7265" xr:uid="{00000000-0005-0000-0000-0000B9A40000}"/>
    <cellStyle name="Normal 4 7 2 2 2 2 2 2" xfId="13298" xr:uid="{00000000-0005-0000-0000-0000BAA40000}"/>
    <cellStyle name="Normal 4 7 2 2 2 2 2 2 2" xfId="44583" xr:uid="{00000000-0005-0000-0000-0000BBA40000}"/>
    <cellStyle name="Normal 4 7 2 2 2 2 2 2 3" xfId="31173" xr:uid="{00000000-0005-0000-0000-0000BCA40000}"/>
    <cellStyle name="Normal 4 7 2 2 2 2 2 3" xfId="38611" xr:uid="{00000000-0005-0000-0000-0000BDA40000}"/>
    <cellStyle name="Normal 4 7 2 2 2 2 2 4" xfId="25201" xr:uid="{00000000-0005-0000-0000-0000BEA40000}"/>
    <cellStyle name="Normal 4 7 2 2 2 2 3" xfId="10251" xr:uid="{00000000-0005-0000-0000-0000BFA40000}"/>
    <cellStyle name="Normal 4 7 2 2 2 2 3 2" xfId="41597" xr:uid="{00000000-0005-0000-0000-0000C0A40000}"/>
    <cellStyle name="Normal 4 7 2 2 2 2 3 3" xfId="28187" xr:uid="{00000000-0005-0000-0000-0000C1A40000}"/>
    <cellStyle name="Normal 4 7 2 2 2 2 4" xfId="20785" xr:uid="{00000000-0005-0000-0000-0000C2A40000}"/>
    <cellStyle name="Normal 4 7 2 2 2 2 5" xfId="35627" xr:uid="{00000000-0005-0000-0000-0000C3A40000}"/>
    <cellStyle name="Normal 4 7 2 2 2 2 6" xfId="17799" xr:uid="{00000000-0005-0000-0000-0000C4A40000}"/>
    <cellStyle name="Normal 4 7 2 2 2 3" xfId="5273" xr:uid="{00000000-0005-0000-0000-0000C5A40000}"/>
    <cellStyle name="Normal 4 7 2 2 2 3 2" xfId="11307" xr:uid="{00000000-0005-0000-0000-0000C6A40000}"/>
    <cellStyle name="Normal 4 7 2 2 2 3 2 2" xfId="42592" xr:uid="{00000000-0005-0000-0000-0000C7A40000}"/>
    <cellStyle name="Normal 4 7 2 2 2 3 2 3" xfId="29182" xr:uid="{00000000-0005-0000-0000-0000C8A40000}"/>
    <cellStyle name="Normal 4 7 2 2 2 3 3" xfId="23210" xr:uid="{00000000-0005-0000-0000-0000C9A40000}"/>
    <cellStyle name="Normal 4 7 2 2 2 3 4" xfId="33636" xr:uid="{00000000-0005-0000-0000-0000CAA40000}"/>
    <cellStyle name="Normal 4 7 2 2 2 3 5" xfId="15808" xr:uid="{00000000-0005-0000-0000-0000CBA40000}"/>
    <cellStyle name="Normal 4 7 2 2 2 4" xfId="4278" xr:uid="{00000000-0005-0000-0000-0000CCA40000}"/>
    <cellStyle name="Normal 4 7 2 2 2 4 2" xfId="37057" xr:uid="{00000000-0005-0000-0000-0000CDA40000}"/>
    <cellStyle name="Normal 4 7 2 2 2 4 3" xfId="22215" xr:uid="{00000000-0005-0000-0000-0000CEA40000}"/>
    <cellStyle name="Normal 4 7 2 2 2 5" xfId="8260" xr:uid="{00000000-0005-0000-0000-0000CFA40000}"/>
    <cellStyle name="Normal 4 7 2 2 2 5 2" xfId="39606" xr:uid="{00000000-0005-0000-0000-0000D0A40000}"/>
    <cellStyle name="Normal 4 7 2 2 2 5 3" xfId="26196" xr:uid="{00000000-0005-0000-0000-0000D1A40000}"/>
    <cellStyle name="Normal 4 7 2 2 2 6" xfId="18794" xr:uid="{00000000-0005-0000-0000-0000D2A40000}"/>
    <cellStyle name="Normal 4 7 2 2 2 7" xfId="32641" xr:uid="{00000000-0005-0000-0000-0000D3A40000}"/>
    <cellStyle name="Normal 4 7 2 2 2 8" xfId="14813" xr:uid="{00000000-0005-0000-0000-0000D4A40000}"/>
    <cellStyle name="Normal 4 7 2 2 3" xfId="1417" xr:uid="{00000000-0005-0000-0000-0000D5A40000}"/>
    <cellStyle name="Normal 4 7 2 2 3 2" xfId="2414" xr:uid="{00000000-0005-0000-0000-0000D6A40000}"/>
    <cellStyle name="Normal 4 7 2 2 3 2 2" xfId="6831" xr:uid="{00000000-0005-0000-0000-0000D7A40000}"/>
    <cellStyle name="Normal 4 7 2 2 3 2 2 2" xfId="12864" xr:uid="{00000000-0005-0000-0000-0000D8A40000}"/>
    <cellStyle name="Normal 4 7 2 2 3 2 2 2 2" xfId="44149" xr:uid="{00000000-0005-0000-0000-0000D9A40000}"/>
    <cellStyle name="Normal 4 7 2 2 3 2 2 2 3" xfId="30739" xr:uid="{00000000-0005-0000-0000-0000DAA40000}"/>
    <cellStyle name="Normal 4 7 2 2 3 2 2 3" xfId="38177" xr:uid="{00000000-0005-0000-0000-0000DBA40000}"/>
    <cellStyle name="Normal 4 7 2 2 3 2 2 4" xfId="24767" xr:uid="{00000000-0005-0000-0000-0000DCA40000}"/>
    <cellStyle name="Normal 4 7 2 2 3 2 3" xfId="9817" xr:uid="{00000000-0005-0000-0000-0000DDA40000}"/>
    <cellStyle name="Normal 4 7 2 2 3 2 3 2" xfId="41163" xr:uid="{00000000-0005-0000-0000-0000DEA40000}"/>
    <cellStyle name="Normal 4 7 2 2 3 2 3 3" xfId="27753" xr:uid="{00000000-0005-0000-0000-0000DFA40000}"/>
    <cellStyle name="Normal 4 7 2 2 3 2 4" xfId="20351" xr:uid="{00000000-0005-0000-0000-0000E0A40000}"/>
    <cellStyle name="Normal 4 7 2 2 3 2 5" xfId="35193" xr:uid="{00000000-0005-0000-0000-0000E1A40000}"/>
    <cellStyle name="Normal 4 7 2 2 3 2 6" xfId="17365" xr:uid="{00000000-0005-0000-0000-0000E2A40000}"/>
    <cellStyle name="Normal 4 7 2 2 3 3" xfId="5835" xr:uid="{00000000-0005-0000-0000-0000E3A40000}"/>
    <cellStyle name="Normal 4 7 2 2 3 3 2" xfId="11868" xr:uid="{00000000-0005-0000-0000-0000E4A40000}"/>
    <cellStyle name="Normal 4 7 2 2 3 3 2 2" xfId="43153" xr:uid="{00000000-0005-0000-0000-0000E5A40000}"/>
    <cellStyle name="Normal 4 7 2 2 3 3 2 3" xfId="29743" xr:uid="{00000000-0005-0000-0000-0000E6A40000}"/>
    <cellStyle name="Normal 4 7 2 2 3 3 3" xfId="23771" xr:uid="{00000000-0005-0000-0000-0000E7A40000}"/>
    <cellStyle name="Normal 4 7 2 2 3 3 4" xfId="34197" xr:uid="{00000000-0005-0000-0000-0000E8A40000}"/>
    <cellStyle name="Normal 4 7 2 2 3 3 5" xfId="16369" xr:uid="{00000000-0005-0000-0000-0000E9A40000}"/>
    <cellStyle name="Normal 4 7 2 2 3 4" xfId="3844" xr:uid="{00000000-0005-0000-0000-0000EAA40000}"/>
    <cellStyle name="Normal 4 7 2 2 3 4 2" xfId="36623" xr:uid="{00000000-0005-0000-0000-0000EBA40000}"/>
    <cellStyle name="Normal 4 7 2 2 3 4 3" xfId="21781" xr:uid="{00000000-0005-0000-0000-0000ECA40000}"/>
    <cellStyle name="Normal 4 7 2 2 3 5" xfId="8821" xr:uid="{00000000-0005-0000-0000-0000EDA40000}"/>
    <cellStyle name="Normal 4 7 2 2 3 5 2" xfId="40167" xr:uid="{00000000-0005-0000-0000-0000EEA40000}"/>
    <cellStyle name="Normal 4 7 2 2 3 5 3" xfId="26757" xr:uid="{00000000-0005-0000-0000-0000EFA40000}"/>
    <cellStyle name="Normal 4 7 2 2 3 6" xfId="19355" xr:uid="{00000000-0005-0000-0000-0000F0A40000}"/>
    <cellStyle name="Normal 4 7 2 2 3 7" xfId="32207" xr:uid="{00000000-0005-0000-0000-0000F1A40000}"/>
    <cellStyle name="Normal 4 7 2 2 3 8" xfId="14379" xr:uid="{00000000-0005-0000-0000-0000F2A40000}"/>
    <cellStyle name="Normal 4 7 2 2 4" xfId="1852" xr:uid="{00000000-0005-0000-0000-0000F3A40000}"/>
    <cellStyle name="Normal 4 7 2 2 4 2" xfId="6270" xr:uid="{00000000-0005-0000-0000-0000F4A40000}"/>
    <cellStyle name="Normal 4 7 2 2 4 2 2" xfId="12303" xr:uid="{00000000-0005-0000-0000-0000F5A40000}"/>
    <cellStyle name="Normal 4 7 2 2 4 2 2 2" xfId="43588" xr:uid="{00000000-0005-0000-0000-0000F6A40000}"/>
    <cellStyle name="Normal 4 7 2 2 4 2 2 3" xfId="30178" xr:uid="{00000000-0005-0000-0000-0000F7A40000}"/>
    <cellStyle name="Normal 4 7 2 2 4 2 3" xfId="37616" xr:uid="{00000000-0005-0000-0000-0000F8A40000}"/>
    <cellStyle name="Normal 4 7 2 2 4 2 4" xfId="24206" xr:uid="{00000000-0005-0000-0000-0000F9A40000}"/>
    <cellStyle name="Normal 4 7 2 2 4 3" xfId="9256" xr:uid="{00000000-0005-0000-0000-0000FAA40000}"/>
    <cellStyle name="Normal 4 7 2 2 4 3 2" xfId="40602" xr:uid="{00000000-0005-0000-0000-0000FBA40000}"/>
    <cellStyle name="Normal 4 7 2 2 4 3 3" xfId="27192" xr:uid="{00000000-0005-0000-0000-0000FCA40000}"/>
    <cellStyle name="Normal 4 7 2 2 4 4" xfId="19790" xr:uid="{00000000-0005-0000-0000-0000FDA40000}"/>
    <cellStyle name="Normal 4 7 2 2 4 5" xfId="34632" xr:uid="{00000000-0005-0000-0000-0000FEA40000}"/>
    <cellStyle name="Normal 4 7 2 2 4 6" xfId="16804" xr:uid="{00000000-0005-0000-0000-0000FFA40000}"/>
    <cellStyle name="Normal 4 7 2 2 5" xfId="4839" xr:uid="{00000000-0005-0000-0000-000000A50000}"/>
    <cellStyle name="Normal 4 7 2 2 5 2" xfId="10874" xr:uid="{00000000-0005-0000-0000-000001A50000}"/>
    <cellStyle name="Normal 4 7 2 2 5 2 2" xfId="42159" xr:uid="{00000000-0005-0000-0000-000002A50000}"/>
    <cellStyle name="Normal 4 7 2 2 5 2 3" xfId="28749" xr:uid="{00000000-0005-0000-0000-000003A50000}"/>
    <cellStyle name="Normal 4 7 2 2 5 3" xfId="22776" xr:uid="{00000000-0005-0000-0000-000004A50000}"/>
    <cellStyle name="Normal 4 7 2 2 5 4" xfId="33202" xr:uid="{00000000-0005-0000-0000-000005A50000}"/>
    <cellStyle name="Normal 4 7 2 2 5 5" xfId="15374" xr:uid="{00000000-0005-0000-0000-000006A50000}"/>
    <cellStyle name="Normal 4 7 2 2 6" xfId="3283" xr:uid="{00000000-0005-0000-0000-000007A50000}"/>
    <cellStyle name="Normal 4 7 2 2 6 2" xfId="36062" xr:uid="{00000000-0005-0000-0000-000008A50000}"/>
    <cellStyle name="Normal 4 7 2 2 6 3" xfId="21220" xr:uid="{00000000-0005-0000-0000-000009A50000}"/>
    <cellStyle name="Normal 4 7 2 2 7" xfId="7826" xr:uid="{00000000-0005-0000-0000-00000AA50000}"/>
    <cellStyle name="Normal 4 7 2 2 7 2" xfId="39172" xr:uid="{00000000-0005-0000-0000-00000BA50000}"/>
    <cellStyle name="Normal 4 7 2 2 7 3" xfId="25762" xr:uid="{00000000-0005-0000-0000-00000CA50000}"/>
    <cellStyle name="Normal 4 7 2 2 8" xfId="18360" xr:uid="{00000000-0005-0000-0000-00000DA50000}"/>
    <cellStyle name="Normal 4 7 2 2 9" xfId="31646" xr:uid="{00000000-0005-0000-0000-00000EA50000}"/>
    <cellStyle name="Normal 4 7 2 3" xfId="480" xr:uid="{00000000-0005-0000-0000-00000FA50000}"/>
    <cellStyle name="Normal 4 7 2 3 10" xfId="13920" xr:uid="{00000000-0005-0000-0000-000010A50000}"/>
    <cellStyle name="Normal 4 7 2 3 2" xfId="914" xr:uid="{00000000-0005-0000-0000-000011A50000}"/>
    <cellStyle name="Normal 4 7 2 3 2 2" xfId="2950" xr:uid="{00000000-0005-0000-0000-000012A50000}"/>
    <cellStyle name="Normal 4 7 2 3 2 2 2" xfId="7367" xr:uid="{00000000-0005-0000-0000-000013A50000}"/>
    <cellStyle name="Normal 4 7 2 3 2 2 2 2" xfId="13400" xr:uid="{00000000-0005-0000-0000-000014A50000}"/>
    <cellStyle name="Normal 4 7 2 3 2 2 2 2 2" xfId="44685" xr:uid="{00000000-0005-0000-0000-000015A50000}"/>
    <cellStyle name="Normal 4 7 2 3 2 2 2 2 3" xfId="31275" xr:uid="{00000000-0005-0000-0000-000016A50000}"/>
    <cellStyle name="Normal 4 7 2 3 2 2 2 3" xfId="38713" xr:uid="{00000000-0005-0000-0000-000017A50000}"/>
    <cellStyle name="Normal 4 7 2 3 2 2 2 4" xfId="25303" xr:uid="{00000000-0005-0000-0000-000018A50000}"/>
    <cellStyle name="Normal 4 7 2 3 2 2 3" xfId="10353" xr:uid="{00000000-0005-0000-0000-000019A50000}"/>
    <cellStyle name="Normal 4 7 2 3 2 2 3 2" xfId="41699" xr:uid="{00000000-0005-0000-0000-00001AA50000}"/>
    <cellStyle name="Normal 4 7 2 3 2 2 3 3" xfId="28289" xr:uid="{00000000-0005-0000-0000-00001BA50000}"/>
    <cellStyle name="Normal 4 7 2 3 2 2 4" xfId="20887" xr:uid="{00000000-0005-0000-0000-00001CA50000}"/>
    <cellStyle name="Normal 4 7 2 3 2 2 5" xfId="35729" xr:uid="{00000000-0005-0000-0000-00001DA50000}"/>
    <cellStyle name="Normal 4 7 2 3 2 2 6" xfId="17901" xr:uid="{00000000-0005-0000-0000-00001EA50000}"/>
    <cellStyle name="Normal 4 7 2 3 2 3" xfId="5375" xr:uid="{00000000-0005-0000-0000-00001FA50000}"/>
    <cellStyle name="Normal 4 7 2 3 2 3 2" xfId="11409" xr:uid="{00000000-0005-0000-0000-000020A50000}"/>
    <cellStyle name="Normal 4 7 2 3 2 3 2 2" xfId="42694" xr:uid="{00000000-0005-0000-0000-000021A50000}"/>
    <cellStyle name="Normal 4 7 2 3 2 3 2 3" xfId="29284" xr:uid="{00000000-0005-0000-0000-000022A50000}"/>
    <cellStyle name="Normal 4 7 2 3 2 3 3" xfId="23312" xr:uid="{00000000-0005-0000-0000-000023A50000}"/>
    <cellStyle name="Normal 4 7 2 3 2 3 4" xfId="33738" xr:uid="{00000000-0005-0000-0000-000024A50000}"/>
    <cellStyle name="Normal 4 7 2 3 2 3 5" xfId="15910" xr:uid="{00000000-0005-0000-0000-000025A50000}"/>
    <cellStyle name="Normal 4 7 2 3 2 4" xfId="4380" xr:uid="{00000000-0005-0000-0000-000026A50000}"/>
    <cellStyle name="Normal 4 7 2 3 2 4 2" xfId="37159" xr:uid="{00000000-0005-0000-0000-000027A50000}"/>
    <cellStyle name="Normal 4 7 2 3 2 4 3" xfId="22317" xr:uid="{00000000-0005-0000-0000-000028A50000}"/>
    <cellStyle name="Normal 4 7 2 3 2 5" xfId="8362" xr:uid="{00000000-0005-0000-0000-000029A50000}"/>
    <cellStyle name="Normal 4 7 2 3 2 5 2" xfId="39708" xr:uid="{00000000-0005-0000-0000-00002AA50000}"/>
    <cellStyle name="Normal 4 7 2 3 2 5 3" xfId="26298" xr:uid="{00000000-0005-0000-0000-00002BA50000}"/>
    <cellStyle name="Normal 4 7 2 3 2 6" xfId="18896" xr:uid="{00000000-0005-0000-0000-00002CA50000}"/>
    <cellStyle name="Normal 4 7 2 3 2 7" xfId="32743" xr:uid="{00000000-0005-0000-0000-00002DA50000}"/>
    <cellStyle name="Normal 4 7 2 3 2 8" xfId="14915" xr:uid="{00000000-0005-0000-0000-00002EA50000}"/>
    <cellStyle name="Normal 4 7 2 3 3" xfId="1519" xr:uid="{00000000-0005-0000-0000-00002FA50000}"/>
    <cellStyle name="Normal 4 7 2 3 3 2" xfId="2516" xr:uid="{00000000-0005-0000-0000-000030A50000}"/>
    <cellStyle name="Normal 4 7 2 3 3 2 2" xfId="6933" xr:uid="{00000000-0005-0000-0000-000031A50000}"/>
    <cellStyle name="Normal 4 7 2 3 3 2 2 2" xfId="12966" xr:uid="{00000000-0005-0000-0000-000032A50000}"/>
    <cellStyle name="Normal 4 7 2 3 3 2 2 2 2" xfId="44251" xr:uid="{00000000-0005-0000-0000-000033A50000}"/>
    <cellStyle name="Normal 4 7 2 3 3 2 2 2 3" xfId="30841" xr:uid="{00000000-0005-0000-0000-000034A50000}"/>
    <cellStyle name="Normal 4 7 2 3 3 2 2 3" xfId="38279" xr:uid="{00000000-0005-0000-0000-000035A50000}"/>
    <cellStyle name="Normal 4 7 2 3 3 2 2 4" xfId="24869" xr:uid="{00000000-0005-0000-0000-000036A50000}"/>
    <cellStyle name="Normal 4 7 2 3 3 2 3" xfId="9919" xr:uid="{00000000-0005-0000-0000-000037A50000}"/>
    <cellStyle name="Normal 4 7 2 3 3 2 3 2" xfId="41265" xr:uid="{00000000-0005-0000-0000-000038A50000}"/>
    <cellStyle name="Normal 4 7 2 3 3 2 3 3" xfId="27855" xr:uid="{00000000-0005-0000-0000-000039A50000}"/>
    <cellStyle name="Normal 4 7 2 3 3 2 4" xfId="20453" xr:uid="{00000000-0005-0000-0000-00003AA50000}"/>
    <cellStyle name="Normal 4 7 2 3 3 2 5" xfId="35295" xr:uid="{00000000-0005-0000-0000-00003BA50000}"/>
    <cellStyle name="Normal 4 7 2 3 3 2 6" xfId="17467" xr:uid="{00000000-0005-0000-0000-00003CA50000}"/>
    <cellStyle name="Normal 4 7 2 3 3 3" xfId="5937" xr:uid="{00000000-0005-0000-0000-00003DA50000}"/>
    <cellStyle name="Normal 4 7 2 3 3 3 2" xfId="11970" xr:uid="{00000000-0005-0000-0000-00003EA50000}"/>
    <cellStyle name="Normal 4 7 2 3 3 3 2 2" xfId="43255" xr:uid="{00000000-0005-0000-0000-00003FA50000}"/>
    <cellStyle name="Normal 4 7 2 3 3 3 2 3" xfId="29845" xr:uid="{00000000-0005-0000-0000-000040A50000}"/>
    <cellStyle name="Normal 4 7 2 3 3 3 3" xfId="23873" xr:uid="{00000000-0005-0000-0000-000041A50000}"/>
    <cellStyle name="Normal 4 7 2 3 3 3 4" xfId="34299" xr:uid="{00000000-0005-0000-0000-000042A50000}"/>
    <cellStyle name="Normal 4 7 2 3 3 3 5" xfId="16471" xr:uid="{00000000-0005-0000-0000-000043A50000}"/>
    <cellStyle name="Normal 4 7 2 3 3 4" xfId="3946" xr:uid="{00000000-0005-0000-0000-000044A50000}"/>
    <cellStyle name="Normal 4 7 2 3 3 4 2" xfId="36725" xr:uid="{00000000-0005-0000-0000-000045A50000}"/>
    <cellStyle name="Normal 4 7 2 3 3 4 3" xfId="21883" xr:uid="{00000000-0005-0000-0000-000046A50000}"/>
    <cellStyle name="Normal 4 7 2 3 3 5" xfId="8923" xr:uid="{00000000-0005-0000-0000-000047A50000}"/>
    <cellStyle name="Normal 4 7 2 3 3 5 2" xfId="40269" xr:uid="{00000000-0005-0000-0000-000048A50000}"/>
    <cellStyle name="Normal 4 7 2 3 3 5 3" xfId="26859" xr:uid="{00000000-0005-0000-0000-000049A50000}"/>
    <cellStyle name="Normal 4 7 2 3 3 6" xfId="19457" xr:uid="{00000000-0005-0000-0000-00004AA50000}"/>
    <cellStyle name="Normal 4 7 2 3 3 7" xfId="32309" xr:uid="{00000000-0005-0000-0000-00004BA50000}"/>
    <cellStyle name="Normal 4 7 2 3 3 8" xfId="14481" xr:uid="{00000000-0005-0000-0000-00004CA50000}"/>
    <cellStyle name="Normal 4 7 2 3 4" xfId="1954" xr:uid="{00000000-0005-0000-0000-00004DA50000}"/>
    <cellStyle name="Normal 4 7 2 3 4 2" xfId="6372" xr:uid="{00000000-0005-0000-0000-00004EA50000}"/>
    <cellStyle name="Normal 4 7 2 3 4 2 2" xfId="12405" xr:uid="{00000000-0005-0000-0000-00004FA50000}"/>
    <cellStyle name="Normal 4 7 2 3 4 2 2 2" xfId="43690" xr:uid="{00000000-0005-0000-0000-000050A50000}"/>
    <cellStyle name="Normal 4 7 2 3 4 2 2 3" xfId="30280" xr:uid="{00000000-0005-0000-0000-000051A50000}"/>
    <cellStyle name="Normal 4 7 2 3 4 2 3" xfId="37718" xr:uid="{00000000-0005-0000-0000-000052A50000}"/>
    <cellStyle name="Normal 4 7 2 3 4 2 4" xfId="24308" xr:uid="{00000000-0005-0000-0000-000053A50000}"/>
    <cellStyle name="Normal 4 7 2 3 4 3" xfId="9358" xr:uid="{00000000-0005-0000-0000-000054A50000}"/>
    <cellStyle name="Normal 4 7 2 3 4 3 2" xfId="40704" xr:uid="{00000000-0005-0000-0000-000055A50000}"/>
    <cellStyle name="Normal 4 7 2 3 4 3 3" xfId="27294" xr:uid="{00000000-0005-0000-0000-000056A50000}"/>
    <cellStyle name="Normal 4 7 2 3 4 4" xfId="19892" xr:uid="{00000000-0005-0000-0000-000057A50000}"/>
    <cellStyle name="Normal 4 7 2 3 4 5" xfId="34734" xr:uid="{00000000-0005-0000-0000-000058A50000}"/>
    <cellStyle name="Normal 4 7 2 3 4 6" xfId="16906" xr:uid="{00000000-0005-0000-0000-000059A50000}"/>
    <cellStyle name="Normal 4 7 2 3 5" xfId="4941" xr:uid="{00000000-0005-0000-0000-00005AA50000}"/>
    <cellStyle name="Normal 4 7 2 3 5 2" xfId="10976" xr:uid="{00000000-0005-0000-0000-00005BA50000}"/>
    <cellStyle name="Normal 4 7 2 3 5 2 2" xfId="42261" xr:uid="{00000000-0005-0000-0000-00005CA50000}"/>
    <cellStyle name="Normal 4 7 2 3 5 2 3" xfId="28851" xr:uid="{00000000-0005-0000-0000-00005DA50000}"/>
    <cellStyle name="Normal 4 7 2 3 5 3" xfId="22878" xr:uid="{00000000-0005-0000-0000-00005EA50000}"/>
    <cellStyle name="Normal 4 7 2 3 5 4" xfId="33304" xr:uid="{00000000-0005-0000-0000-00005FA50000}"/>
    <cellStyle name="Normal 4 7 2 3 5 5" xfId="15476" xr:uid="{00000000-0005-0000-0000-000060A50000}"/>
    <cellStyle name="Normal 4 7 2 3 6" xfId="3385" xr:uid="{00000000-0005-0000-0000-000061A50000}"/>
    <cellStyle name="Normal 4 7 2 3 6 2" xfId="36164" xr:uid="{00000000-0005-0000-0000-000062A50000}"/>
    <cellStyle name="Normal 4 7 2 3 6 3" xfId="21322" xr:uid="{00000000-0005-0000-0000-000063A50000}"/>
    <cellStyle name="Normal 4 7 2 3 7" xfId="7928" xr:uid="{00000000-0005-0000-0000-000064A50000}"/>
    <cellStyle name="Normal 4 7 2 3 7 2" xfId="39274" xr:uid="{00000000-0005-0000-0000-000065A50000}"/>
    <cellStyle name="Normal 4 7 2 3 7 3" xfId="25864" xr:uid="{00000000-0005-0000-0000-000066A50000}"/>
    <cellStyle name="Normal 4 7 2 3 8" xfId="18462" xr:uid="{00000000-0005-0000-0000-000067A50000}"/>
    <cellStyle name="Normal 4 7 2 3 9" xfId="31748" xr:uid="{00000000-0005-0000-0000-000068A50000}"/>
    <cellStyle name="Normal 4 7 2 4" xfId="606" xr:uid="{00000000-0005-0000-0000-000069A50000}"/>
    <cellStyle name="Normal 4 7 2 4 10" xfId="14046" xr:uid="{00000000-0005-0000-0000-00006AA50000}"/>
    <cellStyle name="Normal 4 7 2 4 2" xfId="1040" xr:uid="{00000000-0005-0000-0000-00006BA50000}"/>
    <cellStyle name="Normal 4 7 2 4 2 2" xfId="3076" xr:uid="{00000000-0005-0000-0000-00006CA50000}"/>
    <cellStyle name="Normal 4 7 2 4 2 2 2" xfId="7493" xr:uid="{00000000-0005-0000-0000-00006DA50000}"/>
    <cellStyle name="Normal 4 7 2 4 2 2 2 2" xfId="13526" xr:uid="{00000000-0005-0000-0000-00006EA50000}"/>
    <cellStyle name="Normal 4 7 2 4 2 2 2 2 2" xfId="44811" xr:uid="{00000000-0005-0000-0000-00006FA50000}"/>
    <cellStyle name="Normal 4 7 2 4 2 2 2 2 3" xfId="31401" xr:uid="{00000000-0005-0000-0000-000070A50000}"/>
    <cellStyle name="Normal 4 7 2 4 2 2 2 3" xfId="38839" xr:uid="{00000000-0005-0000-0000-000071A50000}"/>
    <cellStyle name="Normal 4 7 2 4 2 2 2 4" xfId="25429" xr:uid="{00000000-0005-0000-0000-000072A50000}"/>
    <cellStyle name="Normal 4 7 2 4 2 2 3" xfId="10479" xr:uid="{00000000-0005-0000-0000-000073A50000}"/>
    <cellStyle name="Normal 4 7 2 4 2 2 3 2" xfId="41825" xr:uid="{00000000-0005-0000-0000-000074A50000}"/>
    <cellStyle name="Normal 4 7 2 4 2 2 3 3" xfId="28415" xr:uid="{00000000-0005-0000-0000-000075A50000}"/>
    <cellStyle name="Normal 4 7 2 4 2 2 4" xfId="21013" xr:uid="{00000000-0005-0000-0000-000076A50000}"/>
    <cellStyle name="Normal 4 7 2 4 2 2 5" xfId="35855" xr:uid="{00000000-0005-0000-0000-000077A50000}"/>
    <cellStyle name="Normal 4 7 2 4 2 2 6" xfId="18027" xr:uid="{00000000-0005-0000-0000-000078A50000}"/>
    <cellStyle name="Normal 4 7 2 4 2 3" xfId="5501" xr:uid="{00000000-0005-0000-0000-000079A50000}"/>
    <cellStyle name="Normal 4 7 2 4 2 3 2" xfId="11535" xr:uid="{00000000-0005-0000-0000-00007AA50000}"/>
    <cellStyle name="Normal 4 7 2 4 2 3 2 2" xfId="42820" xr:uid="{00000000-0005-0000-0000-00007BA50000}"/>
    <cellStyle name="Normal 4 7 2 4 2 3 2 3" xfId="29410" xr:uid="{00000000-0005-0000-0000-00007CA50000}"/>
    <cellStyle name="Normal 4 7 2 4 2 3 3" xfId="23438" xr:uid="{00000000-0005-0000-0000-00007DA50000}"/>
    <cellStyle name="Normal 4 7 2 4 2 3 4" xfId="33864" xr:uid="{00000000-0005-0000-0000-00007EA50000}"/>
    <cellStyle name="Normal 4 7 2 4 2 3 5" xfId="16036" xr:uid="{00000000-0005-0000-0000-00007FA50000}"/>
    <cellStyle name="Normal 4 7 2 4 2 4" xfId="4506" xr:uid="{00000000-0005-0000-0000-000080A50000}"/>
    <cellStyle name="Normal 4 7 2 4 2 4 2" xfId="37285" xr:uid="{00000000-0005-0000-0000-000081A50000}"/>
    <cellStyle name="Normal 4 7 2 4 2 4 3" xfId="22443" xr:uid="{00000000-0005-0000-0000-000082A50000}"/>
    <cellStyle name="Normal 4 7 2 4 2 5" xfId="8488" xr:uid="{00000000-0005-0000-0000-000083A50000}"/>
    <cellStyle name="Normal 4 7 2 4 2 5 2" xfId="39834" xr:uid="{00000000-0005-0000-0000-000084A50000}"/>
    <cellStyle name="Normal 4 7 2 4 2 5 3" xfId="26424" xr:uid="{00000000-0005-0000-0000-000085A50000}"/>
    <cellStyle name="Normal 4 7 2 4 2 6" xfId="19022" xr:uid="{00000000-0005-0000-0000-000086A50000}"/>
    <cellStyle name="Normal 4 7 2 4 2 7" xfId="32869" xr:uid="{00000000-0005-0000-0000-000087A50000}"/>
    <cellStyle name="Normal 4 7 2 4 2 8" xfId="15041" xr:uid="{00000000-0005-0000-0000-000088A50000}"/>
    <cellStyle name="Normal 4 7 2 4 3" xfId="1645" xr:uid="{00000000-0005-0000-0000-000089A50000}"/>
    <cellStyle name="Normal 4 7 2 4 3 2" xfId="2642" xr:uid="{00000000-0005-0000-0000-00008AA50000}"/>
    <cellStyle name="Normal 4 7 2 4 3 2 2" xfId="7059" xr:uid="{00000000-0005-0000-0000-00008BA50000}"/>
    <cellStyle name="Normal 4 7 2 4 3 2 2 2" xfId="13092" xr:uid="{00000000-0005-0000-0000-00008CA50000}"/>
    <cellStyle name="Normal 4 7 2 4 3 2 2 2 2" xfId="44377" xr:uid="{00000000-0005-0000-0000-00008DA50000}"/>
    <cellStyle name="Normal 4 7 2 4 3 2 2 2 3" xfId="30967" xr:uid="{00000000-0005-0000-0000-00008EA50000}"/>
    <cellStyle name="Normal 4 7 2 4 3 2 2 3" xfId="38405" xr:uid="{00000000-0005-0000-0000-00008FA50000}"/>
    <cellStyle name="Normal 4 7 2 4 3 2 2 4" xfId="24995" xr:uid="{00000000-0005-0000-0000-000090A50000}"/>
    <cellStyle name="Normal 4 7 2 4 3 2 3" xfId="10045" xr:uid="{00000000-0005-0000-0000-000091A50000}"/>
    <cellStyle name="Normal 4 7 2 4 3 2 3 2" xfId="41391" xr:uid="{00000000-0005-0000-0000-000092A50000}"/>
    <cellStyle name="Normal 4 7 2 4 3 2 3 3" xfId="27981" xr:uid="{00000000-0005-0000-0000-000093A50000}"/>
    <cellStyle name="Normal 4 7 2 4 3 2 4" xfId="20579" xr:uid="{00000000-0005-0000-0000-000094A50000}"/>
    <cellStyle name="Normal 4 7 2 4 3 2 5" xfId="35421" xr:uid="{00000000-0005-0000-0000-000095A50000}"/>
    <cellStyle name="Normal 4 7 2 4 3 2 6" xfId="17593" xr:uid="{00000000-0005-0000-0000-000096A50000}"/>
    <cellStyle name="Normal 4 7 2 4 3 3" xfId="6063" xr:uid="{00000000-0005-0000-0000-000097A50000}"/>
    <cellStyle name="Normal 4 7 2 4 3 3 2" xfId="12096" xr:uid="{00000000-0005-0000-0000-000098A50000}"/>
    <cellStyle name="Normal 4 7 2 4 3 3 2 2" xfId="43381" xr:uid="{00000000-0005-0000-0000-000099A50000}"/>
    <cellStyle name="Normal 4 7 2 4 3 3 2 3" xfId="29971" xr:uid="{00000000-0005-0000-0000-00009AA50000}"/>
    <cellStyle name="Normal 4 7 2 4 3 3 3" xfId="23999" xr:uid="{00000000-0005-0000-0000-00009BA50000}"/>
    <cellStyle name="Normal 4 7 2 4 3 3 4" xfId="34425" xr:uid="{00000000-0005-0000-0000-00009CA50000}"/>
    <cellStyle name="Normal 4 7 2 4 3 3 5" xfId="16597" xr:uid="{00000000-0005-0000-0000-00009DA50000}"/>
    <cellStyle name="Normal 4 7 2 4 3 4" xfId="4072" xr:uid="{00000000-0005-0000-0000-00009EA50000}"/>
    <cellStyle name="Normal 4 7 2 4 3 4 2" xfId="36851" xr:uid="{00000000-0005-0000-0000-00009FA50000}"/>
    <cellStyle name="Normal 4 7 2 4 3 4 3" xfId="22009" xr:uid="{00000000-0005-0000-0000-0000A0A50000}"/>
    <cellStyle name="Normal 4 7 2 4 3 5" xfId="9049" xr:uid="{00000000-0005-0000-0000-0000A1A50000}"/>
    <cellStyle name="Normal 4 7 2 4 3 5 2" xfId="40395" xr:uid="{00000000-0005-0000-0000-0000A2A50000}"/>
    <cellStyle name="Normal 4 7 2 4 3 5 3" xfId="26985" xr:uid="{00000000-0005-0000-0000-0000A3A50000}"/>
    <cellStyle name="Normal 4 7 2 4 3 6" xfId="19583" xr:uid="{00000000-0005-0000-0000-0000A4A50000}"/>
    <cellStyle name="Normal 4 7 2 4 3 7" xfId="32435" xr:uid="{00000000-0005-0000-0000-0000A5A50000}"/>
    <cellStyle name="Normal 4 7 2 4 3 8" xfId="14607" xr:uid="{00000000-0005-0000-0000-0000A6A50000}"/>
    <cellStyle name="Normal 4 7 2 4 4" xfId="2080" xr:uid="{00000000-0005-0000-0000-0000A7A50000}"/>
    <cellStyle name="Normal 4 7 2 4 4 2" xfId="6498" xr:uid="{00000000-0005-0000-0000-0000A8A50000}"/>
    <cellStyle name="Normal 4 7 2 4 4 2 2" xfId="12531" xr:uid="{00000000-0005-0000-0000-0000A9A50000}"/>
    <cellStyle name="Normal 4 7 2 4 4 2 2 2" xfId="43816" xr:uid="{00000000-0005-0000-0000-0000AAA50000}"/>
    <cellStyle name="Normal 4 7 2 4 4 2 2 3" xfId="30406" xr:uid="{00000000-0005-0000-0000-0000ABA50000}"/>
    <cellStyle name="Normal 4 7 2 4 4 2 3" xfId="37844" xr:uid="{00000000-0005-0000-0000-0000ACA50000}"/>
    <cellStyle name="Normal 4 7 2 4 4 2 4" xfId="24434" xr:uid="{00000000-0005-0000-0000-0000ADA50000}"/>
    <cellStyle name="Normal 4 7 2 4 4 3" xfId="9484" xr:uid="{00000000-0005-0000-0000-0000AEA50000}"/>
    <cellStyle name="Normal 4 7 2 4 4 3 2" xfId="40830" xr:uid="{00000000-0005-0000-0000-0000AFA50000}"/>
    <cellStyle name="Normal 4 7 2 4 4 3 3" xfId="27420" xr:uid="{00000000-0005-0000-0000-0000B0A50000}"/>
    <cellStyle name="Normal 4 7 2 4 4 4" xfId="20018" xr:uid="{00000000-0005-0000-0000-0000B1A50000}"/>
    <cellStyle name="Normal 4 7 2 4 4 5" xfId="34860" xr:uid="{00000000-0005-0000-0000-0000B2A50000}"/>
    <cellStyle name="Normal 4 7 2 4 4 6" xfId="17032" xr:uid="{00000000-0005-0000-0000-0000B3A50000}"/>
    <cellStyle name="Normal 4 7 2 4 5" xfId="5067" xr:uid="{00000000-0005-0000-0000-0000B4A50000}"/>
    <cellStyle name="Normal 4 7 2 4 5 2" xfId="11102" xr:uid="{00000000-0005-0000-0000-0000B5A50000}"/>
    <cellStyle name="Normal 4 7 2 4 5 2 2" xfId="42387" xr:uid="{00000000-0005-0000-0000-0000B6A50000}"/>
    <cellStyle name="Normal 4 7 2 4 5 2 3" xfId="28977" xr:uid="{00000000-0005-0000-0000-0000B7A50000}"/>
    <cellStyle name="Normal 4 7 2 4 5 3" xfId="23004" xr:uid="{00000000-0005-0000-0000-0000B8A50000}"/>
    <cellStyle name="Normal 4 7 2 4 5 4" xfId="33430" xr:uid="{00000000-0005-0000-0000-0000B9A50000}"/>
    <cellStyle name="Normal 4 7 2 4 5 5" xfId="15602" xr:uid="{00000000-0005-0000-0000-0000BAA50000}"/>
    <cellStyle name="Normal 4 7 2 4 6" xfId="3511" xr:uid="{00000000-0005-0000-0000-0000BBA50000}"/>
    <cellStyle name="Normal 4 7 2 4 6 2" xfId="36290" xr:uid="{00000000-0005-0000-0000-0000BCA50000}"/>
    <cellStyle name="Normal 4 7 2 4 6 3" xfId="21448" xr:uid="{00000000-0005-0000-0000-0000BDA50000}"/>
    <cellStyle name="Normal 4 7 2 4 7" xfId="8054" xr:uid="{00000000-0005-0000-0000-0000BEA50000}"/>
    <cellStyle name="Normal 4 7 2 4 7 2" xfId="39400" xr:uid="{00000000-0005-0000-0000-0000BFA50000}"/>
    <cellStyle name="Normal 4 7 2 4 7 3" xfId="25990" xr:uid="{00000000-0005-0000-0000-0000C0A50000}"/>
    <cellStyle name="Normal 4 7 2 4 8" xfId="18588" xr:uid="{00000000-0005-0000-0000-0000C1A50000}"/>
    <cellStyle name="Normal 4 7 2 4 9" xfId="31874" xr:uid="{00000000-0005-0000-0000-0000C2A50000}"/>
    <cellStyle name="Normal 4 7 2 5" xfId="258" xr:uid="{00000000-0005-0000-0000-0000C3A50000}"/>
    <cellStyle name="Normal 4 7 2 5 2" xfId="1313" xr:uid="{00000000-0005-0000-0000-0000C4A50000}"/>
    <cellStyle name="Normal 4 7 2 5 2 2" xfId="5731" xr:uid="{00000000-0005-0000-0000-0000C5A50000}"/>
    <cellStyle name="Normal 4 7 2 5 2 2 2" xfId="11764" xr:uid="{00000000-0005-0000-0000-0000C6A50000}"/>
    <cellStyle name="Normal 4 7 2 5 2 2 2 2" xfId="43049" xr:uid="{00000000-0005-0000-0000-0000C7A50000}"/>
    <cellStyle name="Normal 4 7 2 5 2 2 2 3" xfId="29639" xr:uid="{00000000-0005-0000-0000-0000C8A50000}"/>
    <cellStyle name="Normal 4 7 2 5 2 2 3" xfId="37388" xr:uid="{00000000-0005-0000-0000-0000C9A50000}"/>
    <cellStyle name="Normal 4 7 2 5 2 2 4" xfId="23667" xr:uid="{00000000-0005-0000-0000-0000CAA50000}"/>
    <cellStyle name="Normal 4 7 2 5 2 3" xfId="8717" xr:uid="{00000000-0005-0000-0000-0000CBA50000}"/>
    <cellStyle name="Normal 4 7 2 5 2 3 2" xfId="40063" xr:uid="{00000000-0005-0000-0000-0000CCA50000}"/>
    <cellStyle name="Normal 4 7 2 5 2 3 3" xfId="26653" xr:uid="{00000000-0005-0000-0000-0000CDA50000}"/>
    <cellStyle name="Normal 4 7 2 5 2 4" xfId="19251" xr:uid="{00000000-0005-0000-0000-0000CEA50000}"/>
    <cellStyle name="Normal 4 7 2 5 2 5" xfId="34093" xr:uid="{00000000-0005-0000-0000-0000CFA50000}"/>
    <cellStyle name="Normal 4 7 2 5 2 6" xfId="16265" xr:uid="{00000000-0005-0000-0000-0000D0A50000}"/>
    <cellStyle name="Normal 4 7 2 5 3" xfId="2310" xr:uid="{00000000-0005-0000-0000-0000D1A50000}"/>
    <cellStyle name="Normal 4 7 2 5 3 2" xfId="6727" xr:uid="{00000000-0005-0000-0000-0000D2A50000}"/>
    <cellStyle name="Normal 4 7 2 5 3 2 2" xfId="12760" xr:uid="{00000000-0005-0000-0000-0000D3A50000}"/>
    <cellStyle name="Normal 4 7 2 5 3 2 2 2" xfId="44045" xr:uid="{00000000-0005-0000-0000-0000D4A50000}"/>
    <cellStyle name="Normal 4 7 2 5 3 2 2 3" xfId="30635" xr:uid="{00000000-0005-0000-0000-0000D5A50000}"/>
    <cellStyle name="Normal 4 7 2 5 3 2 3" xfId="38073" xr:uid="{00000000-0005-0000-0000-0000D6A50000}"/>
    <cellStyle name="Normal 4 7 2 5 3 2 4" xfId="24663" xr:uid="{00000000-0005-0000-0000-0000D7A50000}"/>
    <cellStyle name="Normal 4 7 2 5 3 3" xfId="9713" xr:uid="{00000000-0005-0000-0000-0000D8A50000}"/>
    <cellStyle name="Normal 4 7 2 5 3 3 2" xfId="41059" xr:uid="{00000000-0005-0000-0000-0000D9A50000}"/>
    <cellStyle name="Normal 4 7 2 5 3 3 3" xfId="27649" xr:uid="{00000000-0005-0000-0000-0000DAA50000}"/>
    <cellStyle name="Normal 4 7 2 5 3 4" xfId="20247" xr:uid="{00000000-0005-0000-0000-0000DBA50000}"/>
    <cellStyle name="Normal 4 7 2 5 3 5" xfId="35089" xr:uid="{00000000-0005-0000-0000-0000DCA50000}"/>
    <cellStyle name="Normal 4 7 2 5 3 6" xfId="17261" xr:uid="{00000000-0005-0000-0000-0000DDA50000}"/>
    <cellStyle name="Normal 4 7 2 5 4" xfId="4735" xr:uid="{00000000-0005-0000-0000-0000DEA50000}"/>
    <cellStyle name="Normal 4 7 2 5 4 2" xfId="10769" xr:uid="{00000000-0005-0000-0000-0000DFA50000}"/>
    <cellStyle name="Normal 4 7 2 5 4 2 2" xfId="42056" xr:uid="{00000000-0005-0000-0000-0000E0A50000}"/>
    <cellStyle name="Normal 4 7 2 5 4 2 3" xfId="28646" xr:uid="{00000000-0005-0000-0000-0000E1A50000}"/>
    <cellStyle name="Normal 4 7 2 5 4 3" xfId="22672" xr:uid="{00000000-0005-0000-0000-0000E2A50000}"/>
    <cellStyle name="Normal 4 7 2 5 4 4" xfId="33098" xr:uid="{00000000-0005-0000-0000-0000E3A50000}"/>
    <cellStyle name="Normal 4 7 2 5 4 5" xfId="15270" xr:uid="{00000000-0005-0000-0000-0000E4A50000}"/>
    <cellStyle name="Normal 4 7 2 5 5" xfId="3740" xr:uid="{00000000-0005-0000-0000-0000E5A50000}"/>
    <cellStyle name="Normal 4 7 2 5 5 2" xfId="36519" xr:uid="{00000000-0005-0000-0000-0000E6A50000}"/>
    <cellStyle name="Normal 4 7 2 5 5 3" xfId="21677" xr:uid="{00000000-0005-0000-0000-0000E7A50000}"/>
    <cellStyle name="Normal 4 7 2 5 6" xfId="7722" xr:uid="{00000000-0005-0000-0000-0000E8A50000}"/>
    <cellStyle name="Normal 4 7 2 5 6 2" xfId="39068" xr:uid="{00000000-0005-0000-0000-0000E9A50000}"/>
    <cellStyle name="Normal 4 7 2 5 6 3" xfId="25658" xr:uid="{00000000-0005-0000-0000-0000EAA50000}"/>
    <cellStyle name="Normal 4 7 2 5 7" xfId="18256" xr:uid="{00000000-0005-0000-0000-0000EBA50000}"/>
    <cellStyle name="Normal 4 7 2 5 8" xfId="32103" xr:uid="{00000000-0005-0000-0000-0000ECA50000}"/>
    <cellStyle name="Normal 4 7 2 5 9" xfId="14275" xr:uid="{00000000-0005-0000-0000-0000EDA50000}"/>
    <cellStyle name="Normal 4 7 2 6" xfId="708" xr:uid="{00000000-0005-0000-0000-0000EEA50000}"/>
    <cellStyle name="Normal 4 7 2 6 2" xfId="2744" xr:uid="{00000000-0005-0000-0000-0000EFA50000}"/>
    <cellStyle name="Normal 4 7 2 6 2 2" xfId="7161" xr:uid="{00000000-0005-0000-0000-0000F0A50000}"/>
    <cellStyle name="Normal 4 7 2 6 2 2 2" xfId="13194" xr:uid="{00000000-0005-0000-0000-0000F1A50000}"/>
    <cellStyle name="Normal 4 7 2 6 2 2 2 2" xfId="44479" xr:uid="{00000000-0005-0000-0000-0000F2A50000}"/>
    <cellStyle name="Normal 4 7 2 6 2 2 2 3" xfId="31069" xr:uid="{00000000-0005-0000-0000-0000F3A50000}"/>
    <cellStyle name="Normal 4 7 2 6 2 2 3" xfId="38507" xr:uid="{00000000-0005-0000-0000-0000F4A50000}"/>
    <cellStyle name="Normal 4 7 2 6 2 2 4" xfId="25097" xr:uid="{00000000-0005-0000-0000-0000F5A50000}"/>
    <cellStyle name="Normal 4 7 2 6 2 3" xfId="10147" xr:uid="{00000000-0005-0000-0000-0000F6A50000}"/>
    <cellStyle name="Normal 4 7 2 6 2 3 2" xfId="41493" xr:uid="{00000000-0005-0000-0000-0000F7A50000}"/>
    <cellStyle name="Normal 4 7 2 6 2 3 3" xfId="28083" xr:uid="{00000000-0005-0000-0000-0000F8A50000}"/>
    <cellStyle name="Normal 4 7 2 6 2 4" xfId="20681" xr:uid="{00000000-0005-0000-0000-0000F9A50000}"/>
    <cellStyle name="Normal 4 7 2 6 2 5" xfId="35523" xr:uid="{00000000-0005-0000-0000-0000FAA50000}"/>
    <cellStyle name="Normal 4 7 2 6 2 6" xfId="17695" xr:uid="{00000000-0005-0000-0000-0000FBA50000}"/>
    <cellStyle name="Normal 4 7 2 6 3" xfId="5169" xr:uid="{00000000-0005-0000-0000-0000FCA50000}"/>
    <cellStyle name="Normal 4 7 2 6 3 2" xfId="11204" xr:uid="{00000000-0005-0000-0000-0000FDA50000}"/>
    <cellStyle name="Normal 4 7 2 6 3 2 2" xfId="42489" xr:uid="{00000000-0005-0000-0000-0000FEA50000}"/>
    <cellStyle name="Normal 4 7 2 6 3 2 3" xfId="29079" xr:uid="{00000000-0005-0000-0000-0000FFA50000}"/>
    <cellStyle name="Normal 4 7 2 6 3 3" xfId="23106" xr:uid="{00000000-0005-0000-0000-000000A60000}"/>
    <cellStyle name="Normal 4 7 2 6 3 4" xfId="33532" xr:uid="{00000000-0005-0000-0000-000001A60000}"/>
    <cellStyle name="Normal 4 7 2 6 3 5" xfId="15704" xr:uid="{00000000-0005-0000-0000-000002A60000}"/>
    <cellStyle name="Normal 4 7 2 6 4" xfId="4174" xr:uid="{00000000-0005-0000-0000-000003A60000}"/>
    <cellStyle name="Normal 4 7 2 6 4 2" xfId="36953" xr:uid="{00000000-0005-0000-0000-000004A60000}"/>
    <cellStyle name="Normal 4 7 2 6 4 3" xfId="22111" xr:uid="{00000000-0005-0000-0000-000005A60000}"/>
    <cellStyle name="Normal 4 7 2 6 5" xfId="8156" xr:uid="{00000000-0005-0000-0000-000006A60000}"/>
    <cellStyle name="Normal 4 7 2 6 5 2" xfId="39502" xr:uid="{00000000-0005-0000-0000-000007A60000}"/>
    <cellStyle name="Normal 4 7 2 6 5 3" xfId="26092" xr:uid="{00000000-0005-0000-0000-000008A60000}"/>
    <cellStyle name="Normal 4 7 2 6 6" xfId="18690" xr:uid="{00000000-0005-0000-0000-000009A60000}"/>
    <cellStyle name="Normal 4 7 2 6 7" xfId="32537" xr:uid="{00000000-0005-0000-0000-00000AA60000}"/>
    <cellStyle name="Normal 4 7 2 6 8" xfId="14709" xr:uid="{00000000-0005-0000-0000-00000BA60000}"/>
    <cellStyle name="Normal 4 7 2 7" xfId="1211" xr:uid="{00000000-0005-0000-0000-00000CA60000}"/>
    <cellStyle name="Normal 4 7 2 7 2" xfId="2208" xr:uid="{00000000-0005-0000-0000-00000DA60000}"/>
    <cellStyle name="Normal 4 7 2 7 2 2" xfId="6625" xr:uid="{00000000-0005-0000-0000-00000EA60000}"/>
    <cellStyle name="Normal 4 7 2 7 2 2 2" xfId="12658" xr:uid="{00000000-0005-0000-0000-00000FA60000}"/>
    <cellStyle name="Normal 4 7 2 7 2 2 2 2" xfId="43943" xr:uid="{00000000-0005-0000-0000-000010A60000}"/>
    <cellStyle name="Normal 4 7 2 7 2 2 2 3" xfId="30533" xr:uid="{00000000-0005-0000-0000-000011A60000}"/>
    <cellStyle name="Normal 4 7 2 7 2 2 3" xfId="37971" xr:uid="{00000000-0005-0000-0000-000012A60000}"/>
    <cellStyle name="Normal 4 7 2 7 2 2 4" xfId="24561" xr:uid="{00000000-0005-0000-0000-000013A60000}"/>
    <cellStyle name="Normal 4 7 2 7 2 3" xfId="9611" xr:uid="{00000000-0005-0000-0000-000014A60000}"/>
    <cellStyle name="Normal 4 7 2 7 2 3 2" xfId="40957" xr:uid="{00000000-0005-0000-0000-000015A60000}"/>
    <cellStyle name="Normal 4 7 2 7 2 3 3" xfId="27547" xr:uid="{00000000-0005-0000-0000-000016A60000}"/>
    <cellStyle name="Normal 4 7 2 7 2 4" xfId="20145" xr:uid="{00000000-0005-0000-0000-000017A60000}"/>
    <cellStyle name="Normal 4 7 2 7 2 5" xfId="34987" xr:uid="{00000000-0005-0000-0000-000018A60000}"/>
    <cellStyle name="Normal 4 7 2 7 2 6" xfId="17159" xr:uid="{00000000-0005-0000-0000-000019A60000}"/>
    <cellStyle name="Normal 4 7 2 7 3" xfId="5629" xr:uid="{00000000-0005-0000-0000-00001AA60000}"/>
    <cellStyle name="Normal 4 7 2 7 3 2" xfId="11662" xr:uid="{00000000-0005-0000-0000-00001BA60000}"/>
    <cellStyle name="Normal 4 7 2 7 3 2 2" xfId="42947" xr:uid="{00000000-0005-0000-0000-00001CA60000}"/>
    <cellStyle name="Normal 4 7 2 7 3 2 3" xfId="29537" xr:uid="{00000000-0005-0000-0000-00001DA60000}"/>
    <cellStyle name="Normal 4 7 2 7 3 3" xfId="23565" xr:uid="{00000000-0005-0000-0000-00001EA60000}"/>
    <cellStyle name="Normal 4 7 2 7 3 4" xfId="33991" xr:uid="{00000000-0005-0000-0000-00001FA60000}"/>
    <cellStyle name="Normal 4 7 2 7 3 5" xfId="16163" xr:uid="{00000000-0005-0000-0000-000020A60000}"/>
    <cellStyle name="Normal 4 7 2 7 4" xfId="3638" xr:uid="{00000000-0005-0000-0000-000021A60000}"/>
    <cellStyle name="Normal 4 7 2 7 4 2" xfId="36417" xr:uid="{00000000-0005-0000-0000-000022A60000}"/>
    <cellStyle name="Normal 4 7 2 7 4 3" xfId="21575" xr:uid="{00000000-0005-0000-0000-000023A60000}"/>
    <cellStyle name="Normal 4 7 2 7 5" xfId="8615" xr:uid="{00000000-0005-0000-0000-000024A60000}"/>
    <cellStyle name="Normal 4 7 2 7 5 2" xfId="39961" xr:uid="{00000000-0005-0000-0000-000025A60000}"/>
    <cellStyle name="Normal 4 7 2 7 5 3" xfId="26551" xr:uid="{00000000-0005-0000-0000-000026A60000}"/>
    <cellStyle name="Normal 4 7 2 7 6" xfId="19149" xr:uid="{00000000-0005-0000-0000-000027A60000}"/>
    <cellStyle name="Normal 4 7 2 7 7" xfId="32001" xr:uid="{00000000-0005-0000-0000-000028A60000}"/>
    <cellStyle name="Normal 4 7 2 7 8" xfId="14173" xr:uid="{00000000-0005-0000-0000-000029A60000}"/>
    <cellStyle name="Normal 4 7 2 8" xfId="1748" xr:uid="{00000000-0005-0000-0000-00002AA60000}"/>
    <cellStyle name="Normal 4 7 2 8 2" xfId="6166" xr:uid="{00000000-0005-0000-0000-00002BA60000}"/>
    <cellStyle name="Normal 4 7 2 8 2 2" xfId="12199" xr:uid="{00000000-0005-0000-0000-00002CA60000}"/>
    <cellStyle name="Normal 4 7 2 8 2 2 2" xfId="43484" xr:uid="{00000000-0005-0000-0000-00002DA60000}"/>
    <cellStyle name="Normal 4 7 2 8 2 2 3" xfId="30074" xr:uid="{00000000-0005-0000-0000-00002EA60000}"/>
    <cellStyle name="Normal 4 7 2 8 2 3" xfId="37512" xr:uid="{00000000-0005-0000-0000-00002FA60000}"/>
    <cellStyle name="Normal 4 7 2 8 2 4" xfId="24102" xr:uid="{00000000-0005-0000-0000-000030A60000}"/>
    <cellStyle name="Normal 4 7 2 8 3" xfId="9152" xr:uid="{00000000-0005-0000-0000-000031A60000}"/>
    <cellStyle name="Normal 4 7 2 8 3 2" xfId="40498" xr:uid="{00000000-0005-0000-0000-000032A60000}"/>
    <cellStyle name="Normal 4 7 2 8 3 3" xfId="27088" xr:uid="{00000000-0005-0000-0000-000033A60000}"/>
    <cellStyle name="Normal 4 7 2 8 4" xfId="19686" xr:uid="{00000000-0005-0000-0000-000034A60000}"/>
    <cellStyle name="Normal 4 7 2 8 5" xfId="34528" xr:uid="{00000000-0005-0000-0000-000035A60000}"/>
    <cellStyle name="Normal 4 7 2 8 6" xfId="16700" xr:uid="{00000000-0005-0000-0000-000036A60000}"/>
    <cellStyle name="Normal 4 7 2 9" xfId="4633" xr:uid="{00000000-0005-0000-0000-000037A60000}"/>
    <cellStyle name="Normal 4 7 2 9 2" xfId="10667" xr:uid="{00000000-0005-0000-0000-000038A60000}"/>
    <cellStyle name="Normal 4 7 2 9 2 2" xfId="41954" xr:uid="{00000000-0005-0000-0000-000039A60000}"/>
    <cellStyle name="Normal 4 7 2 9 2 3" xfId="28544" xr:uid="{00000000-0005-0000-0000-00003AA60000}"/>
    <cellStyle name="Normal 4 7 2 9 3" xfId="22570" xr:uid="{00000000-0005-0000-0000-00003BA60000}"/>
    <cellStyle name="Normal 4 7 2 9 4" xfId="32996" xr:uid="{00000000-0005-0000-0000-00003CA60000}"/>
    <cellStyle name="Normal 4 7 2 9 5" xfId="15168" xr:uid="{00000000-0005-0000-0000-00003DA60000}"/>
    <cellStyle name="Normal 4 7 3" xfId="180" xr:uid="{00000000-0005-0000-0000-00003EA60000}"/>
    <cellStyle name="Normal 4 7 3 10" xfId="3203" xr:uid="{00000000-0005-0000-0000-00003FA60000}"/>
    <cellStyle name="Normal 4 7 3 10 2" xfId="35982" xr:uid="{00000000-0005-0000-0000-000040A60000}"/>
    <cellStyle name="Normal 4 7 3 10 3" xfId="21140" xr:uid="{00000000-0005-0000-0000-000041A60000}"/>
    <cellStyle name="Normal 4 7 3 11" xfId="7644" xr:uid="{00000000-0005-0000-0000-000042A60000}"/>
    <cellStyle name="Normal 4 7 3 11 2" xfId="38990" xr:uid="{00000000-0005-0000-0000-000043A60000}"/>
    <cellStyle name="Normal 4 7 3 11 3" xfId="25580" xr:uid="{00000000-0005-0000-0000-000044A60000}"/>
    <cellStyle name="Normal 4 7 3 12" xfId="18178" xr:uid="{00000000-0005-0000-0000-000045A60000}"/>
    <cellStyle name="Normal 4 7 3 13" xfId="31566" xr:uid="{00000000-0005-0000-0000-000046A60000}"/>
    <cellStyle name="Normal 4 7 3 14" xfId="13738" xr:uid="{00000000-0005-0000-0000-000047A60000}"/>
    <cellStyle name="Normal 4 7 3 2" xfId="402" xr:uid="{00000000-0005-0000-0000-000048A60000}"/>
    <cellStyle name="Normal 4 7 3 2 10" xfId="13842" xr:uid="{00000000-0005-0000-0000-000049A60000}"/>
    <cellStyle name="Normal 4 7 3 2 2" xfId="836" xr:uid="{00000000-0005-0000-0000-00004AA60000}"/>
    <cellStyle name="Normal 4 7 3 2 2 2" xfId="2872" xr:uid="{00000000-0005-0000-0000-00004BA60000}"/>
    <cellStyle name="Normal 4 7 3 2 2 2 2" xfId="7289" xr:uid="{00000000-0005-0000-0000-00004CA60000}"/>
    <cellStyle name="Normal 4 7 3 2 2 2 2 2" xfId="13322" xr:uid="{00000000-0005-0000-0000-00004DA60000}"/>
    <cellStyle name="Normal 4 7 3 2 2 2 2 2 2" xfId="44607" xr:uid="{00000000-0005-0000-0000-00004EA60000}"/>
    <cellStyle name="Normal 4 7 3 2 2 2 2 2 3" xfId="31197" xr:uid="{00000000-0005-0000-0000-00004FA60000}"/>
    <cellStyle name="Normal 4 7 3 2 2 2 2 3" xfId="38635" xr:uid="{00000000-0005-0000-0000-000050A60000}"/>
    <cellStyle name="Normal 4 7 3 2 2 2 2 4" xfId="25225" xr:uid="{00000000-0005-0000-0000-000051A60000}"/>
    <cellStyle name="Normal 4 7 3 2 2 2 3" xfId="10275" xr:uid="{00000000-0005-0000-0000-000052A60000}"/>
    <cellStyle name="Normal 4 7 3 2 2 2 3 2" xfId="41621" xr:uid="{00000000-0005-0000-0000-000053A60000}"/>
    <cellStyle name="Normal 4 7 3 2 2 2 3 3" xfId="28211" xr:uid="{00000000-0005-0000-0000-000054A60000}"/>
    <cellStyle name="Normal 4 7 3 2 2 2 4" xfId="20809" xr:uid="{00000000-0005-0000-0000-000055A60000}"/>
    <cellStyle name="Normal 4 7 3 2 2 2 5" xfId="35651" xr:uid="{00000000-0005-0000-0000-000056A60000}"/>
    <cellStyle name="Normal 4 7 3 2 2 2 6" xfId="17823" xr:uid="{00000000-0005-0000-0000-000057A60000}"/>
    <cellStyle name="Normal 4 7 3 2 2 3" xfId="5297" xr:uid="{00000000-0005-0000-0000-000058A60000}"/>
    <cellStyle name="Normal 4 7 3 2 2 3 2" xfId="11331" xr:uid="{00000000-0005-0000-0000-000059A60000}"/>
    <cellStyle name="Normal 4 7 3 2 2 3 2 2" xfId="42616" xr:uid="{00000000-0005-0000-0000-00005AA60000}"/>
    <cellStyle name="Normal 4 7 3 2 2 3 2 3" xfId="29206" xr:uid="{00000000-0005-0000-0000-00005BA60000}"/>
    <cellStyle name="Normal 4 7 3 2 2 3 3" xfId="23234" xr:uid="{00000000-0005-0000-0000-00005CA60000}"/>
    <cellStyle name="Normal 4 7 3 2 2 3 4" xfId="33660" xr:uid="{00000000-0005-0000-0000-00005DA60000}"/>
    <cellStyle name="Normal 4 7 3 2 2 3 5" xfId="15832" xr:uid="{00000000-0005-0000-0000-00005EA60000}"/>
    <cellStyle name="Normal 4 7 3 2 2 4" xfId="4302" xr:uid="{00000000-0005-0000-0000-00005FA60000}"/>
    <cellStyle name="Normal 4 7 3 2 2 4 2" xfId="37081" xr:uid="{00000000-0005-0000-0000-000060A60000}"/>
    <cellStyle name="Normal 4 7 3 2 2 4 3" xfId="22239" xr:uid="{00000000-0005-0000-0000-000061A60000}"/>
    <cellStyle name="Normal 4 7 3 2 2 5" xfId="8284" xr:uid="{00000000-0005-0000-0000-000062A60000}"/>
    <cellStyle name="Normal 4 7 3 2 2 5 2" xfId="39630" xr:uid="{00000000-0005-0000-0000-000063A60000}"/>
    <cellStyle name="Normal 4 7 3 2 2 5 3" xfId="26220" xr:uid="{00000000-0005-0000-0000-000064A60000}"/>
    <cellStyle name="Normal 4 7 3 2 2 6" xfId="18818" xr:uid="{00000000-0005-0000-0000-000065A60000}"/>
    <cellStyle name="Normal 4 7 3 2 2 7" xfId="32665" xr:uid="{00000000-0005-0000-0000-000066A60000}"/>
    <cellStyle name="Normal 4 7 3 2 2 8" xfId="14837" xr:uid="{00000000-0005-0000-0000-000067A60000}"/>
    <cellStyle name="Normal 4 7 3 2 3" xfId="1441" xr:uid="{00000000-0005-0000-0000-000068A60000}"/>
    <cellStyle name="Normal 4 7 3 2 3 2" xfId="2438" xr:uid="{00000000-0005-0000-0000-000069A60000}"/>
    <cellStyle name="Normal 4 7 3 2 3 2 2" xfId="6855" xr:uid="{00000000-0005-0000-0000-00006AA60000}"/>
    <cellStyle name="Normal 4 7 3 2 3 2 2 2" xfId="12888" xr:uid="{00000000-0005-0000-0000-00006BA60000}"/>
    <cellStyle name="Normal 4 7 3 2 3 2 2 2 2" xfId="44173" xr:uid="{00000000-0005-0000-0000-00006CA60000}"/>
    <cellStyle name="Normal 4 7 3 2 3 2 2 2 3" xfId="30763" xr:uid="{00000000-0005-0000-0000-00006DA60000}"/>
    <cellStyle name="Normal 4 7 3 2 3 2 2 3" xfId="38201" xr:uid="{00000000-0005-0000-0000-00006EA60000}"/>
    <cellStyle name="Normal 4 7 3 2 3 2 2 4" xfId="24791" xr:uid="{00000000-0005-0000-0000-00006FA60000}"/>
    <cellStyle name="Normal 4 7 3 2 3 2 3" xfId="9841" xr:uid="{00000000-0005-0000-0000-000070A60000}"/>
    <cellStyle name="Normal 4 7 3 2 3 2 3 2" xfId="41187" xr:uid="{00000000-0005-0000-0000-000071A60000}"/>
    <cellStyle name="Normal 4 7 3 2 3 2 3 3" xfId="27777" xr:uid="{00000000-0005-0000-0000-000072A60000}"/>
    <cellStyle name="Normal 4 7 3 2 3 2 4" xfId="20375" xr:uid="{00000000-0005-0000-0000-000073A60000}"/>
    <cellStyle name="Normal 4 7 3 2 3 2 5" xfId="35217" xr:uid="{00000000-0005-0000-0000-000074A60000}"/>
    <cellStyle name="Normal 4 7 3 2 3 2 6" xfId="17389" xr:uid="{00000000-0005-0000-0000-000075A60000}"/>
    <cellStyle name="Normal 4 7 3 2 3 3" xfId="5859" xr:uid="{00000000-0005-0000-0000-000076A60000}"/>
    <cellStyle name="Normal 4 7 3 2 3 3 2" xfId="11892" xr:uid="{00000000-0005-0000-0000-000077A60000}"/>
    <cellStyle name="Normal 4 7 3 2 3 3 2 2" xfId="43177" xr:uid="{00000000-0005-0000-0000-000078A60000}"/>
    <cellStyle name="Normal 4 7 3 2 3 3 2 3" xfId="29767" xr:uid="{00000000-0005-0000-0000-000079A60000}"/>
    <cellStyle name="Normal 4 7 3 2 3 3 3" xfId="23795" xr:uid="{00000000-0005-0000-0000-00007AA60000}"/>
    <cellStyle name="Normal 4 7 3 2 3 3 4" xfId="34221" xr:uid="{00000000-0005-0000-0000-00007BA60000}"/>
    <cellStyle name="Normal 4 7 3 2 3 3 5" xfId="16393" xr:uid="{00000000-0005-0000-0000-00007CA60000}"/>
    <cellStyle name="Normal 4 7 3 2 3 4" xfId="3868" xr:uid="{00000000-0005-0000-0000-00007DA60000}"/>
    <cellStyle name="Normal 4 7 3 2 3 4 2" xfId="36647" xr:uid="{00000000-0005-0000-0000-00007EA60000}"/>
    <cellStyle name="Normal 4 7 3 2 3 4 3" xfId="21805" xr:uid="{00000000-0005-0000-0000-00007FA60000}"/>
    <cellStyle name="Normal 4 7 3 2 3 5" xfId="8845" xr:uid="{00000000-0005-0000-0000-000080A60000}"/>
    <cellStyle name="Normal 4 7 3 2 3 5 2" xfId="40191" xr:uid="{00000000-0005-0000-0000-000081A60000}"/>
    <cellStyle name="Normal 4 7 3 2 3 5 3" xfId="26781" xr:uid="{00000000-0005-0000-0000-000082A60000}"/>
    <cellStyle name="Normal 4 7 3 2 3 6" xfId="19379" xr:uid="{00000000-0005-0000-0000-000083A60000}"/>
    <cellStyle name="Normal 4 7 3 2 3 7" xfId="32231" xr:uid="{00000000-0005-0000-0000-000084A60000}"/>
    <cellStyle name="Normal 4 7 3 2 3 8" xfId="14403" xr:uid="{00000000-0005-0000-0000-000085A60000}"/>
    <cellStyle name="Normal 4 7 3 2 4" xfId="1876" xr:uid="{00000000-0005-0000-0000-000086A60000}"/>
    <cellStyle name="Normal 4 7 3 2 4 2" xfId="6294" xr:uid="{00000000-0005-0000-0000-000087A60000}"/>
    <cellStyle name="Normal 4 7 3 2 4 2 2" xfId="12327" xr:uid="{00000000-0005-0000-0000-000088A60000}"/>
    <cellStyle name="Normal 4 7 3 2 4 2 2 2" xfId="43612" xr:uid="{00000000-0005-0000-0000-000089A60000}"/>
    <cellStyle name="Normal 4 7 3 2 4 2 2 3" xfId="30202" xr:uid="{00000000-0005-0000-0000-00008AA60000}"/>
    <cellStyle name="Normal 4 7 3 2 4 2 3" xfId="37640" xr:uid="{00000000-0005-0000-0000-00008BA60000}"/>
    <cellStyle name="Normal 4 7 3 2 4 2 4" xfId="24230" xr:uid="{00000000-0005-0000-0000-00008CA60000}"/>
    <cellStyle name="Normal 4 7 3 2 4 3" xfId="9280" xr:uid="{00000000-0005-0000-0000-00008DA60000}"/>
    <cellStyle name="Normal 4 7 3 2 4 3 2" xfId="40626" xr:uid="{00000000-0005-0000-0000-00008EA60000}"/>
    <cellStyle name="Normal 4 7 3 2 4 3 3" xfId="27216" xr:uid="{00000000-0005-0000-0000-00008FA60000}"/>
    <cellStyle name="Normal 4 7 3 2 4 4" xfId="19814" xr:uid="{00000000-0005-0000-0000-000090A60000}"/>
    <cellStyle name="Normal 4 7 3 2 4 5" xfId="34656" xr:uid="{00000000-0005-0000-0000-000091A60000}"/>
    <cellStyle name="Normal 4 7 3 2 4 6" xfId="16828" xr:uid="{00000000-0005-0000-0000-000092A60000}"/>
    <cellStyle name="Normal 4 7 3 2 5" xfId="4863" xr:uid="{00000000-0005-0000-0000-000093A60000}"/>
    <cellStyle name="Normal 4 7 3 2 5 2" xfId="10898" xr:uid="{00000000-0005-0000-0000-000094A60000}"/>
    <cellStyle name="Normal 4 7 3 2 5 2 2" xfId="42183" xr:uid="{00000000-0005-0000-0000-000095A60000}"/>
    <cellStyle name="Normal 4 7 3 2 5 2 3" xfId="28773" xr:uid="{00000000-0005-0000-0000-000096A60000}"/>
    <cellStyle name="Normal 4 7 3 2 5 3" xfId="22800" xr:uid="{00000000-0005-0000-0000-000097A60000}"/>
    <cellStyle name="Normal 4 7 3 2 5 4" xfId="33226" xr:uid="{00000000-0005-0000-0000-000098A60000}"/>
    <cellStyle name="Normal 4 7 3 2 5 5" xfId="15398" xr:uid="{00000000-0005-0000-0000-000099A60000}"/>
    <cellStyle name="Normal 4 7 3 2 6" xfId="3307" xr:uid="{00000000-0005-0000-0000-00009AA60000}"/>
    <cellStyle name="Normal 4 7 3 2 6 2" xfId="36086" xr:uid="{00000000-0005-0000-0000-00009BA60000}"/>
    <cellStyle name="Normal 4 7 3 2 6 3" xfId="21244" xr:uid="{00000000-0005-0000-0000-00009CA60000}"/>
    <cellStyle name="Normal 4 7 3 2 7" xfId="7850" xr:uid="{00000000-0005-0000-0000-00009DA60000}"/>
    <cellStyle name="Normal 4 7 3 2 7 2" xfId="39196" xr:uid="{00000000-0005-0000-0000-00009EA60000}"/>
    <cellStyle name="Normal 4 7 3 2 7 3" xfId="25786" xr:uid="{00000000-0005-0000-0000-00009FA60000}"/>
    <cellStyle name="Normal 4 7 3 2 8" xfId="18384" xr:uid="{00000000-0005-0000-0000-0000A0A60000}"/>
    <cellStyle name="Normal 4 7 3 2 9" xfId="31670" xr:uid="{00000000-0005-0000-0000-0000A1A60000}"/>
    <cellStyle name="Normal 4 7 3 3" xfId="504" xr:uid="{00000000-0005-0000-0000-0000A2A60000}"/>
    <cellStyle name="Normal 4 7 3 3 10" xfId="13944" xr:uid="{00000000-0005-0000-0000-0000A3A60000}"/>
    <cellStyle name="Normal 4 7 3 3 2" xfId="938" xr:uid="{00000000-0005-0000-0000-0000A4A60000}"/>
    <cellStyle name="Normal 4 7 3 3 2 2" xfId="2974" xr:uid="{00000000-0005-0000-0000-0000A5A60000}"/>
    <cellStyle name="Normal 4 7 3 3 2 2 2" xfId="7391" xr:uid="{00000000-0005-0000-0000-0000A6A60000}"/>
    <cellStyle name="Normal 4 7 3 3 2 2 2 2" xfId="13424" xr:uid="{00000000-0005-0000-0000-0000A7A60000}"/>
    <cellStyle name="Normal 4 7 3 3 2 2 2 2 2" xfId="44709" xr:uid="{00000000-0005-0000-0000-0000A8A60000}"/>
    <cellStyle name="Normal 4 7 3 3 2 2 2 2 3" xfId="31299" xr:uid="{00000000-0005-0000-0000-0000A9A60000}"/>
    <cellStyle name="Normal 4 7 3 3 2 2 2 3" xfId="38737" xr:uid="{00000000-0005-0000-0000-0000AAA60000}"/>
    <cellStyle name="Normal 4 7 3 3 2 2 2 4" xfId="25327" xr:uid="{00000000-0005-0000-0000-0000ABA60000}"/>
    <cellStyle name="Normal 4 7 3 3 2 2 3" xfId="10377" xr:uid="{00000000-0005-0000-0000-0000ACA60000}"/>
    <cellStyle name="Normal 4 7 3 3 2 2 3 2" xfId="41723" xr:uid="{00000000-0005-0000-0000-0000ADA60000}"/>
    <cellStyle name="Normal 4 7 3 3 2 2 3 3" xfId="28313" xr:uid="{00000000-0005-0000-0000-0000AEA60000}"/>
    <cellStyle name="Normal 4 7 3 3 2 2 4" xfId="20911" xr:uid="{00000000-0005-0000-0000-0000AFA60000}"/>
    <cellStyle name="Normal 4 7 3 3 2 2 5" xfId="35753" xr:uid="{00000000-0005-0000-0000-0000B0A60000}"/>
    <cellStyle name="Normal 4 7 3 3 2 2 6" xfId="17925" xr:uid="{00000000-0005-0000-0000-0000B1A60000}"/>
    <cellStyle name="Normal 4 7 3 3 2 3" xfId="5399" xr:uid="{00000000-0005-0000-0000-0000B2A60000}"/>
    <cellStyle name="Normal 4 7 3 3 2 3 2" xfId="11433" xr:uid="{00000000-0005-0000-0000-0000B3A60000}"/>
    <cellStyle name="Normal 4 7 3 3 2 3 2 2" xfId="42718" xr:uid="{00000000-0005-0000-0000-0000B4A60000}"/>
    <cellStyle name="Normal 4 7 3 3 2 3 2 3" xfId="29308" xr:uid="{00000000-0005-0000-0000-0000B5A60000}"/>
    <cellStyle name="Normal 4 7 3 3 2 3 3" xfId="23336" xr:uid="{00000000-0005-0000-0000-0000B6A60000}"/>
    <cellStyle name="Normal 4 7 3 3 2 3 4" xfId="33762" xr:uid="{00000000-0005-0000-0000-0000B7A60000}"/>
    <cellStyle name="Normal 4 7 3 3 2 3 5" xfId="15934" xr:uid="{00000000-0005-0000-0000-0000B8A60000}"/>
    <cellStyle name="Normal 4 7 3 3 2 4" xfId="4404" xr:uid="{00000000-0005-0000-0000-0000B9A60000}"/>
    <cellStyle name="Normal 4 7 3 3 2 4 2" xfId="37183" xr:uid="{00000000-0005-0000-0000-0000BAA60000}"/>
    <cellStyle name="Normal 4 7 3 3 2 4 3" xfId="22341" xr:uid="{00000000-0005-0000-0000-0000BBA60000}"/>
    <cellStyle name="Normal 4 7 3 3 2 5" xfId="8386" xr:uid="{00000000-0005-0000-0000-0000BCA60000}"/>
    <cellStyle name="Normal 4 7 3 3 2 5 2" xfId="39732" xr:uid="{00000000-0005-0000-0000-0000BDA60000}"/>
    <cellStyle name="Normal 4 7 3 3 2 5 3" xfId="26322" xr:uid="{00000000-0005-0000-0000-0000BEA60000}"/>
    <cellStyle name="Normal 4 7 3 3 2 6" xfId="18920" xr:uid="{00000000-0005-0000-0000-0000BFA60000}"/>
    <cellStyle name="Normal 4 7 3 3 2 7" xfId="32767" xr:uid="{00000000-0005-0000-0000-0000C0A60000}"/>
    <cellStyle name="Normal 4 7 3 3 2 8" xfId="14939" xr:uid="{00000000-0005-0000-0000-0000C1A60000}"/>
    <cellStyle name="Normal 4 7 3 3 3" xfId="1543" xr:uid="{00000000-0005-0000-0000-0000C2A60000}"/>
    <cellStyle name="Normal 4 7 3 3 3 2" xfId="2540" xr:uid="{00000000-0005-0000-0000-0000C3A60000}"/>
    <cellStyle name="Normal 4 7 3 3 3 2 2" xfId="6957" xr:uid="{00000000-0005-0000-0000-0000C4A60000}"/>
    <cellStyle name="Normal 4 7 3 3 3 2 2 2" xfId="12990" xr:uid="{00000000-0005-0000-0000-0000C5A60000}"/>
    <cellStyle name="Normal 4 7 3 3 3 2 2 2 2" xfId="44275" xr:uid="{00000000-0005-0000-0000-0000C6A60000}"/>
    <cellStyle name="Normal 4 7 3 3 3 2 2 2 3" xfId="30865" xr:uid="{00000000-0005-0000-0000-0000C7A60000}"/>
    <cellStyle name="Normal 4 7 3 3 3 2 2 3" xfId="38303" xr:uid="{00000000-0005-0000-0000-0000C8A60000}"/>
    <cellStyle name="Normal 4 7 3 3 3 2 2 4" xfId="24893" xr:uid="{00000000-0005-0000-0000-0000C9A60000}"/>
    <cellStyle name="Normal 4 7 3 3 3 2 3" xfId="9943" xr:uid="{00000000-0005-0000-0000-0000CAA60000}"/>
    <cellStyle name="Normal 4 7 3 3 3 2 3 2" xfId="41289" xr:uid="{00000000-0005-0000-0000-0000CBA60000}"/>
    <cellStyle name="Normal 4 7 3 3 3 2 3 3" xfId="27879" xr:uid="{00000000-0005-0000-0000-0000CCA60000}"/>
    <cellStyle name="Normal 4 7 3 3 3 2 4" xfId="20477" xr:uid="{00000000-0005-0000-0000-0000CDA60000}"/>
    <cellStyle name="Normal 4 7 3 3 3 2 5" xfId="35319" xr:uid="{00000000-0005-0000-0000-0000CEA60000}"/>
    <cellStyle name="Normal 4 7 3 3 3 2 6" xfId="17491" xr:uid="{00000000-0005-0000-0000-0000CFA60000}"/>
    <cellStyle name="Normal 4 7 3 3 3 3" xfId="5961" xr:uid="{00000000-0005-0000-0000-0000D0A60000}"/>
    <cellStyle name="Normal 4 7 3 3 3 3 2" xfId="11994" xr:uid="{00000000-0005-0000-0000-0000D1A60000}"/>
    <cellStyle name="Normal 4 7 3 3 3 3 2 2" xfId="43279" xr:uid="{00000000-0005-0000-0000-0000D2A60000}"/>
    <cellStyle name="Normal 4 7 3 3 3 3 2 3" xfId="29869" xr:uid="{00000000-0005-0000-0000-0000D3A60000}"/>
    <cellStyle name="Normal 4 7 3 3 3 3 3" xfId="23897" xr:uid="{00000000-0005-0000-0000-0000D4A60000}"/>
    <cellStyle name="Normal 4 7 3 3 3 3 4" xfId="34323" xr:uid="{00000000-0005-0000-0000-0000D5A60000}"/>
    <cellStyle name="Normal 4 7 3 3 3 3 5" xfId="16495" xr:uid="{00000000-0005-0000-0000-0000D6A60000}"/>
    <cellStyle name="Normal 4 7 3 3 3 4" xfId="3970" xr:uid="{00000000-0005-0000-0000-0000D7A60000}"/>
    <cellStyle name="Normal 4 7 3 3 3 4 2" xfId="36749" xr:uid="{00000000-0005-0000-0000-0000D8A60000}"/>
    <cellStyle name="Normal 4 7 3 3 3 4 3" xfId="21907" xr:uid="{00000000-0005-0000-0000-0000D9A60000}"/>
    <cellStyle name="Normal 4 7 3 3 3 5" xfId="8947" xr:uid="{00000000-0005-0000-0000-0000DAA60000}"/>
    <cellStyle name="Normal 4 7 3 3 3 5 2" xfId="40293" xr:uid="{00000000-0005-0000-0000-0000DBA60000}"/>
    <cellStyle name="Normal 4 7 3 3 3 5 3" xfId="26883" xr:uid="{00000000-0005-0000-0000-0000DCA60000}"/>
    <cellStyle name="Normal 4 7 3 3 3 6" xfId="19481" xr:uid="{00000000-0005-0000-0000-0000DDA60000}"/>
    <cellStyle name="Normal 4 7 3 3 3 7" xfId="32333" xr:uid="{00000000-0005-0000-0000-0000DEA60000}"/>
    <cellStyle name="Normal 4 7 3 3 3 8" xfId="14505" xr:uid="{00000000-0005-0000-0000-0000DFA60000}"/>
    <cellStyle name="Normal 4 7 3 3 4" xfId="1978" xr:uid="{00000000-0005-0000-0000-0000E0A60000}"/>
    <cellStyle name="Normal 4 7 3 3 4 2" xfId="6396" xr:uid="{00000000-0005-0000-0000-0000E1A60000}"/>
    <cellStyle name="Normal 4 7 3 3 4 2 2" xfId="12429" xr:uid="{00000000-0005-0000-0000-0000E2A60000}"/>
    <cellStyle name="Normal 4 7 3 3 4 2 2 2" xfId="43714" xr:uid="{00000000-0005-0000-0000-0000E3A60000}"/>
    <cellStyle name="Normal 4 7 3 3 4 2 2 3" xfId="30304" xr:uid="{00000000-0005-0000-0000-0000E4A60000}"/>
    <cellStyle name="Normal 4 7 3 3 4 2 3" xfId="37742" xr:uid="{00000000-0005-0000-0000-0000E5A60000}"/>
    <cellStyle name="Normal 4 7 3 3 4 2 4" xfId="24332" xr:uid="{00000000-0005-0000-0000-0000E6A60000}"/>
    <cellStyle name="Normal 4 7 3 3 4 3" xfId="9382" xr:uid="{00000000-0005-0000-0000-0000E7A60000}"/>
    <cellStyle name="Normal 4 7 3 3 4 3 2" xfId="40728" xr:uid="{00000000-0005-0000-0000-0000E8A60000}"/>
    <cellStyle name="Normal 4 7 3 3 4 3 3" xfId="27318" xr:uid="{00000000-0005-0000-0000-0000E9A60000}"/>
    <cellStyle name="Normal 4 7 3 3 4 4" xfId="19916" xr:uid="{00000000-0005-0000-0000-0000EAA60000}"/>
    <cellStyle name="Normal 4 7 3 3 4 5" xfId="34758" xr:uid="{00000000-0005-0000-0000-0000EBA60000}"/>
    <cellStyle name="Normal 4 7 3 3 4 6" xfId="16930" xr:uid="{00000000-0005-0000-0000-0000ECA60000}"/>
    <cellStyle name="Normal 4 7 3 3 5" xfId="4965" xr:uid="{00000000-0005-0000-0000-0000EDA60000}"/>
    <cellStyle name="Normal 4 7 3 3 5 2" xfId="11000" xr:uid="{00000000-0005-0000-0000-0000EEA60000}"/>
    <cellStyle name="Normal 4 7 3 3 5 2 2" xfId="42285" xr:uid="{00000000-0005-0000-0000-0000EFA60000}"/>
    <cellStyle name="Normal 4 7 3 3 5 2 3" xfId="28875" xr:uid="{00000000-0005-0000-0000-0000F0A60000}"/>
    <cellStyle name="Normal 4 7 3 3 5 3" xfId="22902" xr:uid="{00000000-0005-0000-0000-0000F1A60000}"/>
    <cellStyle name="Normal 4 7 3 3 5 4" xfId="33328" xr:uid="{00000000-0005-0000-0000-0000F2A60000}"/>
    <cellStyle name="Normal 4 7 3 3 5 5" xfId="15500" xr:uid="{00000000-0005-0000-0000-0000F3A60000}"/>
    <cellStyle name="Normal 4 7 3 3 6" xfId="3409" xr:uid="{00000000-0005-0000-0000-0000F4A60000}"/>
    <cellStyle name="Normal 4 7 3 3 6 2" xfId="36188" xr:uid="{00000000-0005-0000-0000-0000F5A60000}"/>
    <cellStyle name="Normal 4 7 3 3 6 3" xfId="21346" xr:uid="{00000000-0005-0000-0000-0000F6A60000}"/>
    <cellStyle name="Normal 4 7 3 3 7" xfId="7952" xr:uid="{00000000-0005-0000-0000-0000F7A60000}"/>
    <cellStyle name="Normal 4 7 3 3 7 2" xfId="39298" xr:uid="{00000000-0005-0000-0000-0000F8A60000}"/>
    <cellStyle name="Normal 4 7 3 3 7 3" xfId="25888" xr:uid="{00000000-0005-0000-0000-0000F9A60000}"/>
    <cellStyle name="Normal 4 7 3 3 8" xfId="18486" xr:uid="{00000000-0005-0000-0000-0000FAA60000}"/>
    <cellStyle name="Normal 4 7 3 3 9" xfId="31772" xr:uid="{00000000-0005-0000-0000-0000FBA60000}"/>
    <cellStyle name="Normal 4 7 3 4" xfId="630" xr:uid="{00000000-0005-0000-0000-0000FCA60000}"/>
    <cellStyle name="Normal 4 7 3 4 10" xfId="14070" xr:uid="{00000000-0005-0000-0000-0000FDA60000}"/>
    <cellStyle name="Normal 4 7 3 4 2" xfId="1064" xr:uid="{00000000-0005-0000-0000-0000FEA60000}"/>
    <cellStyle name="Normal 4 7 3 4 2 2" xfId="3100" xr:uid="{00000000-0005-0000-0000-0000FFA60000}"/>
    <cellStyle name="Normal 4 7 3 4 2 2 2" xfId="7517" xr:uid="{00000000-0005-0000-0000-000000A70000}"/>
    <cellStyle name="Normal 4 7 3 4 2 2 2 2" xfId="13550" xr:uid="{00000000-0005-0000-0000-000001A70000}"/>
    <cellStyle name="Normal 4 7 3 4 2 2 2 2 2" xfId="44835" xr:uid="{00000000-0005-0000-0000-000002A70000}"/>
    <cellStyle name="Normal 4 7 3 4 2 2 2 2 3" xfId="31425" xr:uid="{00000000-0005-0000-0000-000003A70000}"/>
    <cellStyle name="Normal 4 7 3 4 2 2 2 3" xfId="38863" xr:uid="{00000000-0005-0000-0000-000004A70000}"/>
    <cellStyle name="Normal 4 7 3 4 2 2 2 4" xfId="25453" xr:uid="{00000000-0005-0000-0000-000005A70000}"/>
    <cellStyle name="Normal 4 7 3 4 2 2 3" xfId="10503" xr:uid="{00000000-0005-0000-0000-000006A70000}"/>
    <cellStyle name="Normal 4 7 3 4 2 2 3 2" xfId="41849" xr:uid="{00000000-0005-0000-0000-000007A70000}"/>
    <cellStyle name="Normal 4 7 3 4 2 2 3 3" xfId="28439" xr:uid="{00000000-0005-0000-0000-000008A70000}"/>
    <cellStyle name="Normal 4 7 3 4 2 2 4" xfId="21037" xr:uid="{00000000-0005-0000-0000-000009A70000}"/>
    <cellStyle name="Normal 4 7 3 4 2 2 5" xfId="35879" xr:uid="{00000000-0005-0000-0000-00000AA70000}"/>
    <cellStyle name="Normal 4 7 3 4 2 2 6" xfId="18051" xr:uid="{00000000-0005-0000-0000-00000BA70000}"/>
    <cellStyle name="Normal 4 7 3 4 2 3" xfId="5525" xr:uid="{00000000-0005-0000-0000-00000CA70000}"/>
    <cellStyle name="Normal 4 7 3 4 2 3 2" xfId="11559" xr:uid="{00000000-0005-0000-0000-00000DA70000}"/>
    <cellStyle name="Normal 4 7 3 4 2 3 2 2" xfId="42844" xr:uid="{00000000-0005-0000-0000-00000EA70000}"/>
    <cellStyle name="Normal 4 7 3 4 2 3 2 3" xfId="29434" xr:uid="{00000000-0005-0000-0000-00000FA70000}"/>
    <cellStyle name="Normal 4 7 3 4 2 3 3" xfId="23462" xr:uid="{00000000-0005-0000-0000-000010A70000}"/>
    <cellStyle name="Normal 4 7 3 4 2 3 4" xfId="33888" xr:uid="{00000000-0005-0000-0000-000011A70000}"/>
    <cellStyle name="Normal 4 7 3 4 2 3 5" xfId="16060" xr:uid="{00000000-0005-0000-0000-000012A70000}"/>
    <cellStyle name="Normal 4 7 3 4 2 4" xfId="4530" xr:uid="{00000000-0005-0000-0000-000013A70000}"/>
    <cellStyle name="Normal 4 7 3 4 2 4 2" xfId="37309" xr:uid="{00000000-0005-0000-0000-000014A70000}"/>
    <cellStyle name="Normal 4 7 3 4 2 4 3" xfId="22467" xr:uid="{00000000-0005-0000-0000-000015A70000}"/>
    <cellStyle name="Normal 4 7 3 4 2 5" xfId="8512" xr:uid="{00000000-0005-0000-0000-000016A70000}"/>
    <cellStyle name="Normal 4 7 3 4 2 5 2" xfId="39858" xr:uid="{00000000-0005-0000-0000-000017A70000}"/>
    <cellStyle name="Normal 4 7 3 4 2 5 3" xfId="26448" xr:uid="{00000000-0005-0000-0000-000018A70000}"/>
    <cellStyle name="Normal 4 7 3 4 2 6" xfId="19046" xr:uid="{00000000-0005-0000-0000-000019A70000}"/>
    <cellStyle name="Normal 4 7 3 4 2 7" xfId="32893" xr:uid="{00000000-0005-0000-0000-00001AA70000}"/>
    <cellStyle name="Normal 4 7 3 4 2 8" xfId="15065" xr:uid="{00000000-0005-0000-0000-00001BA70000}"/>
    <cellStyle name="Normal 4 7 3 4 3" xfId="1669" xr:uid="{00000000-0005-0000-0000-00001CA70000}"/>
    <cellStyle name="Normal 4 7 3 4 3 2" xfId="2666" xr:uid="{00000000-0005-0000-0000-00001DA70000}"/>
    <cellStyle name="Normal 4 7 3 4 3 2 2" xfId="7083" xr:uid="{00000000-0005-0000-0000-00001EA70000}"/>
    <cellStyle name="Normal 4 7 3 4 3 2 2 2" xfId="13116" xr:uid="{00000000-0005-0000-0000-00001FA70000}"/>
    <cellStyle name="Normal 4 7 3 4 3 2 2 2 2" xfId="44401" xr:uid="{00000000-0005-0000-0000-000020A70000}"/>
    <cellStyle name="Normal 4 7 3 4 3 2 2 2 3" xfId="30991" xr:uid="{00000000-0005-0000-0000-000021A70000}"/>
    <cellStyle name="Normal 4 7 3 4 3 2 2 3" xfId="38429" xr:uid="{00000000-0005-0000-0000-000022A70000}"/>
    <cellStyle name="Normal 4 7 3 4 3 2 2 4" xfId="25019" xr:uid="{00000000-0005-0000-0000-000023A70000}"/>
    <cellStyle name="Normal 4 7 3 4 3 2 3" xfId="10069" xr:uid="{00000000-0005-0000-0000-000024A70000}"/>
    <cellStyle name="Normal 4 7 3 4 3 2 3 2" xfId="41415" xr:uid="{00000000-0005-0000-0000-000025A70000}"/>
    <cellStyle name="Normal 4 7 3 4 3 2 3 3" xfId="28005" xr:uid="{00000000-0005-0000-0000-000026A70000}"/>
    <cellStyle name="Normal 4 7 3 4 3 2 4" xfId="20603" xr:uid="{00000000-0005-0000-0000-000027A70000}"/>
    <cellStyle name="Normal 4 7 3 4 3 2 5" xfId="35445" xr:uid="{00000000-0005-0000-0000-000028A70000}"/>
    <cellStyle name="Normal 4 7 3 4 3 2 6" xfId="17617" xr:uid="{00000000-0005-0000-0000-000029A70000}"/>
    <cellStyle name="Normal 4 7 3 4 3 3" xfId="6087" xr:uid="{00000000-0005-0000-0000-00002AA70000}"/>
    <cellStyle name="Normal 4 7 3 4 3 3 2" xfId="12120" xr:uid="{00000000-0005-0000-0000-00002BA70000}"/>
    <cellStyle name="Normal 4 7 3 4 3 3 2 2" xfId="43405" xr:uid="{00000000-0005-0000-0000-00002CA70000}"/>
    <cellStyle name="Normal 4 7 3 4 3 3 2 3" xfId="29995" xr:uid="{00000000-0005-0000-0000-00002DA70000}"/>
    <cellStyle name="Normal 4 7 3 4 3 3 3" xfId="24023" xr:uid="{00000000-0005-0000-0000-00002EA70000}"/>
    <cellStyle name="Normal 4 7 3 4 3 3 4" xfId="34449" xr:uid="{00000000-0005-0000-0000-00002FA70000}"/>
    <cellStyle name="Normal 4 7 3 4 3 3 5" xfId="16621" xr:uid="{00000000-0005-0000-0000-000030A70000}"/>
    <cellStyle name="Normal 4 7 3 4 3 4" xfId="4096" xr:uid="{00000000-0005-0000-0000-000031A70000}"/>
    <cellStyle name="Normal 4 7 3 4 3 4 2" xfId="36875" xr:uid="{00000000-0005-0000-0000-000032A70000}"/>
    <cellStyle name="Normal 4 7 3 4 3 4 3" xfId="22033" xr:uid="{00000000-0005-0000-0000-000033A70000}"/>
    <cellStyle name="Normal 4 7 3 4 3 5" xfId="9073" xr:uid="{00000000-0005-0000-0000-000034A70000}"/>
    <cellStyle name="Normal 4 7 3 4 3 5 2" xfId="40419" xr:uid="{00000000-0005-0000-0000-000035A70000}"/>
    <cellStyle name="Normal 4 7 3 4 3 5 3" xfId="27009" xr:uid="{00000000-0005-0000-0000-000036A70000}"/>
    <cellStyle name="Normal 4 7 3 4 3 6" xfId="19607" xr:uid="{00000000-0005-0000-0000-000037A70000}"/>
    <cellStyle name="Normal 4 7 3 4 3 7" xfId="32459" xr:uid="{00000000-0005-0000-0000-000038A70000}"/>
    <cellStyle name="Normal 4 7 3 4 3 8" xfId="14631" xr:uid="{00000000-0005-0000-0000-000039A70000}"/>
    <cellStyle name="Normal 4 7 3 4 4" xfId="2104" xr:uid="{00000000-0005-0000-0000-00003AA70000}"/>
    <cellStyle name="Normal 4 7 3 4 4 2" xfId="6522" xr:uid="{00000000-0005-0000-0000-00003BA70000}"/>
    <cellStyle name="Normal 4 7 3 4 4 2 2" xfId="12555" xr:uid="{00000000-0005-0000-0000-00003CA70000}"/>
    <cellStyle name="Normal 4 7 3 4 4 2 2 2" xfId="43840" xr:uid="{00000000-0005-0000-0000-00003DA70000}"/>
    <cellStyle name="Normal 4 7 3 4 4 2 2 3" xfId="30430" xr:uid="{00000000-0005-0000-0000-00003EA70000}"/>
    <cellStyle name="Normal 4 7 3 4 4 2 3" xfId="37868" xr:uid="{00000000-0005-0000-0000-00003FA70000}"/>
    <cellStyle name="Normal 4 7 3 4 4 2 4" xfId="24458" xr:uid="{00000000-0005-0000-0000-000040A70000}"/>
    <cellStyle name="Normal 4 7 3 4 4 3" xfId="9508" xr:uid="{00000000-0005-0000-0000-000041A70000}"/>
    <cellStyle name="Normal 4 7 3 4 4 3 2" xfId="40854" xr:uid="{00000000-0005-0000-0000-000042A70000}"/>
    <cellStyle name="Normal 4 7 3 4 4 3 3" xfId="27444" xr:uid="{00000000-0005-0000-0000-000043A70000}"/>
    <cellStyle name="Normal 4 7 3 4 4 4" xfId="20042" xr:uid="{00000000-0005-0000-0000-000044A70000}"/>
    <cellStyle name="Normal 4 7 3 4 4 5" xfId="34884" xr:uid="{00000000-0005-0000-0000-000045A70000}"/>
    <cellStyle name="Normal 4 7 3 4 4 6" xfId="17056" xr:uid="{00000000-0005-0000-0000-000046A70000}"/>
    <cellStyle name="Normal 4 7 3 4 5" xfId="5091" xr:uid="{00000000-0005-0000-0000-000047A70000}"/>
    <cellStyle name="Normal 4 7 3 4 5 2" xfId="11126" xr:uid="{00000000-0005-0000-0000-000048A70000}"/>
    <cellStyle name="Normal 4 7 3 4 5 2 2" xfId="42411" xr:uid="{00000000-0005-0000-0000-000049A70000}"/>
    <cellStyle name="Normal 4 7 3 4 5 2 3" xfId="29001" xr:uid="{00000000-0005-0000-0000-00004AA70000}"/>
    <cellStyle name="Normal 4 7 3 4 5 3" xfId="23028" xr:uid="{00000000-0005-0000-0000-00004BA70000}"/>
    <cellStyle name="Normal 4 7 3 4 5 4" xfId="33454" xr:uid="{00000000-0005-0000-0000-00004CA70000}"/>
    <cellStyle name="Normal 4 7 3 4 5 5" xfId="15626" xr:uid="{00000000-0005-0000-0000-00004DA70000}"/>
    <cellStyle name="Normal 4 7 3 4 6" xfId="3535" xr:uid="{00000000-0005-0000-0000-00004EA70000}"/>
    <cellStyle name="Normal 4 7 3 4 6 2" xfId="36314" xr:uid="{00000000-0005-0000-0000-00004FA70000}"/>
    <cellStyle name="Normal 4 7 3 4 6 3" xfId="21472" xr:uid="{00000000-0005-0000-0000-000050A70000}"/>
    <cellStyle name="Normal 4 7 3 4 7" xfId="8078" xr:uid="{00000000-0005-0000-0000-000051A70000}"/>
    <cellStyle name="Normal 4 7 3 4 7 2" xfId="39424" xr:uid="{00000000-0005-0000-0000-000052A70000}"/>
    <cellStyle name="Normal 4 7 3 4 7 3" xfId="26014" xr:uid="{00000000-0005-0000-0000-000053A70000}"/>
    <cellStyle name="Normal 4 7 3 4 8" xfId="18612" xr:uid="{00000000-0005-0000-0000-000054A70000}"/>
    <cellStyle name="Normal 4 7 3 4 9" xfId="31898" xr:uid="{00000000-0005-0000-0000-000055A70000}"/>
    <cellStyle name="Normal 4 7 3 5" xfId="282" xr:uid="{00000000-0005-0000-0000-000056A70000}"/>
    <cellStyle name="Normal 4 7 3 5 2" xfId="1337" xr:uid="{00000000-0005-0000-0000-000057A70000}"/>
    <cellStyle name="Normal 4 7 3 5 2 2" xfId="5755" xr:uid="{00000000-0005-0000-0000-000058A70000}"/>
    <cellStyle name="Normal 4 7 3 5 2 2 2" xfId="11788" xr:uid="{00000000-0005-0000-0000-000059A70000}"/>
    <cellStyle name="Normal 4 7 3 5 2 2 2 2" xfId="43073" xr:uid="{00000000-0005-0000-0000-00005AA70000}"/>
    <cellStyle name="Normal 4 7 3 5 2 2 2 3" xfId="29663" xr:uid="{00000000-0005-0000-0000-00005BA70000}"/>
    <cellStyle name="Normal 4 7 3 5 2 2 3" xfId="37412" xr:uid="{00000000-0005-0000-0000-00005CA70000}"/>
    <cellStyle name="Normal 4 7 3 5 2 2 4" xfId="23691" xr:uid="{00000000-0005-0000-0000-00005DA70000}"/>
    <cellStyle name="Normal 4 7 3 5 2 3" xfId="8741" xr:uid="{00000000-0005-0000-0000-00005EA70000}"/>
    <cellStyle name="Normal 4 7 3 5 2 3 2" xfId="40087" xr:uid="{00000000-0005-0000-0000-00005FA70000}"/>
    <cellStyle name="Normal 4 7 3 5 2 3 3" xfId="26677" xr:uid="{00000000-0005-0000-0000-000060A70000}"/>
    <cellStyle name="Normal 4 7 3 5 2 4" xfId="19275" xr:uid="{00000000-0005-0000-0000-000061A70000}"/>
    <cellStyle name="Normal 4 7 3 5 2 5" xfId="34117" xr:uid="{00000000-0005-0000-0000-000062A70000}"/>
    <cellStyle name="Normal 4 7 3 5 2 6" xfId="16289" xr:uid="{00000000-0005-0000-0000-000063A70000}"/>
    <cellStyle name="Normal 4 7 3 5 3" xfId="2334" xr:uid="{00000000-0005-0000-0000-000064A70000}"/>
    <cellStyle name="Normal 4 7 3 5 3 2" xfId="6751" xr:uid="{00000000-0005-0000-0000-000065A70000}"/>
    <cellStyle name="Normal 4 7 3 5 3 2 2" xfId="12784" xr:uid="{00000000-0005-0000-0000-000066A70000}"/>
    <cellStyle name="Normal 4 7 3 5 3 2 2 2" xfId="44069" xr:uid="{00000000-0005-0000-0000-000067A70000}"/>
    <cellStyle name="Normal 4 7 3 5 3 2 2 3" xfId="30659" xr:uid="{00000000-0005-0000-0000-000068A70000}"/>
    <cellStyle name="Normal 4 7 3 5 3 2 3" xfId="38097" xr:uid="{00000000-0005-0000-0000-000069A70000}"/>
    <cellStyle name="Normal 4 7 3 5 3 2 4" xfId="24687" xr:uid="{00000000-0005-0000-0000-00006AA70000}"/>
    <cellStyle name="Normal 4 7 3 5 3 3" xfId="9737" xr:uid="{00000000-0005-0000-0000-00006BA70000}"/>
    <cellStyle name="Normal 4 7 3 5 3 3 2" xfId="41083" xr:uid="{00000000-0005-0000-0000-00006CA70000}"/>
    <cellStyle name="Normal 4 7 3 5 3 3 3" xfId="27673" xr:uid="{00000000-0005-0000-0000-00006DA70000}"/>
    <cellStyle name="Normal 4 7 3 5 3 4" xfId="20271" xr:uid="{00000000-0005-0000-0000-00006EA70000}"/>
    <cellStyle name="Normal 4 7 3 5 3 5" xfId="35113" xr:uid="{00000000-0005-0000-0000-00006FA70000}"/>
    <cellStyle name="Normal 4 7 3 5 3 6" xfId="17285" xr:uid="{00000000-0005-0000-0000-000070A70000}"/>
    <cellStyle name="Normal 4 7 3 5 4" xfId="4759" xr:uid="{00000000-0005-0000-0000-000071A70000}"/>
    <cellStyle name="Normal 4 7 3 5 4 2" xfId="10793" xr:uid="{00000000-0005-0000-0000-000072A70000}"/>
    <cellStyle name="Normal 4 7 3 5 4 2 2" xfId="42080" xr:uid="{00000000-0005-0000-0000-000073A70000}"/>
    <cellStyle name="Normal 4 7 3 5 4 2 3" xfId="28670" xr:uid="{00000000-0005-0000-0000-000074A70000}"/>
    <cellStyle name="Normal 4 7 3 5 4 3" xfId="22696" xr:uid="{00000000-0005-0000-0000-000075A70000}"/>
    <cellStyle name="Normal 4 7 3 5 4 4" xfId="33122" xr:uid="{00000000-0005-0000-0000-000076A70000}"/>
    <cellStyle name="Normal 4 7 3 5 4 5" xfId="15294" xr:uid="{00000000-0005-0000-0000-000077A70000}"/>
    <cellStyle name="Normal 4 7 3 5 5" xfId="3764" xr:uid="{00000000-0005-0000-0000-000078A70000}"/>
    <cellStyle name="Normal 4 7 3 5 5 2" xfId="36543" xr:uid="{00000000-0005-0000-0000-000079A70000}"/>
    <cellStyle name="Normal 4 7 3 5 5 3" xfId="21701" xr:uid="{00000000-0005-0000-0000-00007AA70000}"/>
    <cellStyle name="Normal 4 7 3 5 6" xfId="7746" xr:uid="{00000000-0005-0000-0000-00007BA70000}"/>
    <cellStyle name="Normal 4 7 3 5 6 2" xfId="39092" xr:uid="{00000000-0005-0000-0000-00007CA70000}"/>
    <cellStyle name="Normal 4 7 3 5 6 3" xfId="25682" xr:uid="{00000000-0005-0000-0000-00007DA70000}"/>
    <cellStyle name="Normal 4 7 3 5 7" xfId="18280" xr:uid="{00000000-0005-0000-0000-00007EA70000}"/>
    <cellStyle name="Normal 4 7 3 5 8" xfId="32127" xr:uid="{00000000-0005-0000-0000-00007FA70000}"/>
    <cellStyle name="Normal 4 7 3 5 9" xfId="14299" xr:uid="{00000000-0005-0000-0000-000080A70000}"/>
    <cellStyle name="Normal 4 7 3 6" xfId="732" xr:uid="{00000000-0005-0000-0000-000081A70000}"/>
    <cellStyle name="Normal 4 7 3 6 2" xfId="2768" xr:uid="{00000000-0005-0000-0000-000082A70000}"/>
    <cellStyle name="Normal 4 7 3 6 2 2" xfId="7185" xr:uid="{00000000-0005-0000-0000-000083A70000}"/>
    <cellStyle name="Normal 4 7 3 6 2 2 2" xfId="13218" xr:uid="{00000000-0005-0000-0000-000084A70000}"/>
    <cellStyle name="Normal 4 7 3 6 2 2 2 2" xfId="44503" xr:uid="{00000000-0005-0000-0000-000085A70000}"/>
    <cellStyle name="Normal 4 7 3 6 2 2 2 3" xfId="31093" xr:uid="{00000000-0005-0000-0000-000086A70000}"/>
    <cellStyle name="Normal 4 7 3 6 2 2 3" xfId="38531" xr:uid="{00000000-0005-0000-0000-000087A70000}"/>
    <cellStyle name="Normal 4 7 3 6 2 2 4" xfId="25121" xr:uid="{00000000-0005-0000-0000-000088A70000}"/>
    <cellStyle name="Normal 4 7 3 6 2 3" xfId="10171" xr:uid="{00000000-0005-0000-0000-000089A70000}"/>
    <cellStyle name="Normal 4 7 3 6 2 3 2" xfId="41517" xr:uid="{00000000-0005-0000-0000-00008AA70000}"/>
    <cellStyle name="Normal 4 7 3 6 2 3 3" xfId="28107" xr:uid="{00000000-0005-0000-0000-00008BA70000}"/>
    <cellStyle name="Normal 4 7 3 6 2 4" xfId="20705" xr:uid="{00000000-0005-0000-0000-00008CA70000}"/>
    <cellStyle name="Normal 4 7 3 6 2 5" xfId="35547" xr:uid="{00000000-0005-0000-0000-00008DA70000}"/>
    <cellStyle name="Normal 4 7 3 6 2 6" xfId="17719" xr:uid="{00000000-0005-0000-0000-00008EA70000}"/>
    <cellStyle name="Normal 4 7 3 6 3" xfId="5193" xr:uid="{00000000-0005-0000-0000-00008FA70000}"/>
    <cellStyle name="Normal 4 7 3 6 3 2" xfId="11228" xr:uid="{00000000-0005-0000-0000-000090A70000}"/>
    <cellStyle name="Normal 4 7 3 6 3 2 2" xfId="42513" xr:uid="{00000000-0005-0000-0000-000091A70000}"/>
    <cellStyle name="Normal 4 7 3 6 3 2 3" xfId="29103" xr:uid="{00000000-0005-0000-0000-000092A70000}"/>
    <cellStyle name="Normal 4 7 3 6 3 3" xfId="23130" xr:uid="{00000000-0005-0000-0000-000093A70000}"/>
    <cellStyle name="Normal 4 7 3 6 3 4" xfId="33556" xr:uid="{00000000-0005-0000-0000-000094A70000}"/>
    <cellStyle name="Normal 4 7 3 6 3 5" xfId="15728" xr:uid="{00000000-0005-0000-0000-000095A70000}"/>
    <cellStyle name="Normal 4 7 3 6 4" xfId="4198" xr:uid="{00000000-0005-0000-0000-000096A70000}"/>
    <cellStyle name="Normal 4 7 3 6 4 2" xfId="36977" xr:uid="{00000000-0005-0000-0000-000097A70000}"/>
    <cellStyle name="Normal 4 7 3 6 4 3" xfId="22135" xr:uid="{00000000-0005-0000-0000-000098A70000}"/>
    <cellStyle name="Normal 4 7 3 6 5" xfId="8180" xr:uid="{00000000-0005-0000-0000-000099A70000}"/>
    <cellStyle name="Normal 4 7 3 6 5 2" xfId="39526" xr:uid="{00000000-0005-0000-0000-00009AA70000}"/>
    <cellStyle name="Normal 4 7 3 6 5 3" xfId="26116" xr:uid="{00000000-0005-0000-0000-00009BA70000}"/>
    <cellStyle name="Normal 4 7 3 6 6" xfId="18714" xr:uid="{00000000-0005-0000-0000-00009CA70000}"/>
    <cellStyle name="Normal 4 7 3 6 7" xfId="32561" xr:uid="{00000000-0005-0000-0000-00009DA70000}"/>
    <cellStyle name="Normal 4 7 3 6 8" xfId="14733" xr:uid="{00000000-0005-0000-0000-00009EA70000}"/>
    <cellStyle name="Normal 4 7 3 7" xfId="1235" xr:uid="{00000000-0005-0000-0000-00009FA70000}"/>
    <cellStyle name="Normal 4 7 3 7 2" xfId="2232" xr:uid="{00000000-0005-0000-0000-0000A0A70000}"/>
    <cellStyle name="Normal 4 7 3 7 2 2" xfId="6649" xr:uid="{00000000-0005-0000-0000-0000A1A70000}"/>
    <cellStyle name="Normal 4 7 3 7 2 2 2" xfId="12682" xr:uid="{00000000-0005-0000-0000-0000A2A70000}"/>
    <cellStyle name="Normal 4 7 3 7 2 2 2 2" xfId="43967" xr:uid="{00000000-0005-0000-0000-0000A3A70000}"/>
    <cellStyle name="Normal 4 7 3 7 2 2 2 3" xfId="30557" xr:uid="{00000000-0005-0000-0000-0000A4A70000}"/>
    <cellStyle name="Normal 4 7 3 7 2 2 3" xfId="37995" xr:uid="{00000000-0005-0000-0000-0000A5A70000}"/>
    <cellStyle name="Normal 4 7 3 7 2 2 4" xfId="24585" xr:uid="{00000000-0005-0000-0000-0000A6A70000}"/>
    <cellStyle name="Normal 4 7 3 7 2 3" xfId="9635" xr:uid="{00000000-0005-0000-0000-0000A7A70000}"/>
    <cellStyle name="Normal 4 7 3 7 2 3 2" xfId="40981" xr:uid="{00000000-0005-0000-0000-0000A8A70000}"/>
    <cellStyle name="Normal 4 7 3 7 2 3 3" xfId="27571" xr:uid="{00000000-0005-0000-0000-0000A9A70000}"/>
    <cellStyle name="Normal 4 7 3 7 2 4" xfId="20169" xr:uid="{00000000-0005-0000-0000-0000AAA70000}"/>
    <cellStyle name="Normal 4 7 3 7 2 5" xfId="35011" xr:uid="{00000000-0005-0000-0000-0000ABA70000}"/>
    <cellStyle name="Normal 4 7 3 7 2 6" xfId="17183" xr:uid="{00000000-0005-0000-0000-0000ACA70000}"/>
    <cellStyle name="Normal 4 7 3 7 3" xfId="5653" xr:uid="{00000000-0005-0000-0000-0000ADA70000}"/>
    <cellStyle name="Normal 4 7 3 7 3 2" xfId="11686" xr:uid="{00000000-0005-0000-0000-0000AEA70000}"/>
    <cellStyle name="Normal 4 7 3 7 3 2 2" xfId="42971" xr:uid="{00000000-0005-0000-0000-0000AFA70000}"/>
    <cellStyle name="Normal 4 7 3 7 3 2 3" xfId="29561" xr:uid="{00000000-0005-0000-0000-0000B0A70000}"/>
    <cellStyle name="Normal 4 7 3 7 3 3" xfId="23589" xr:uid="{00000000-0005-0000-0000-0000B1A70000}"/>
    <cellStyle name="Normal 4 7 3 7 3 4" xfId="34015" xr:uid="{00000000-0005-0000-0000-0000B2A70000}"/>
    <cellStyle name="Normal 4 7 3 7 3 5" xfId="16187" xr:uid="{00000000-0005-0000-0000-0000B3A70000}"/>
    <cellStyle name="Normal 4 7 3 7 4" xfId="3662" xr:uid="{00000000-0005-0000-0000-0000B4A70000}"/>
    <cellStyle name="Normal 4 7 3 7 4 2" xfId="36441" xr:uid="{00000000-0005-0000-0000-0000B5A70000}"/>
    <cellStyle name="Normal 4 7 3 7 4 3" xfId="21599" xr:uid="{00000000-0005-0000-0000-0000B6A70000}"/>
    <cellStyle name="Normal 4 7 3 7 5" xfId="8639" xr:uid="{00000000-0005-0000-0000-0000B7A70000}"/>
    <cellStyle name="Normal 4 7 3 7 5 2" xfId="39985" xr:uid="{00000000-0005-0000-0000-0000B8A70000}"/>
    <cellStyle name="Normal 4 7 3 7 5 3" xfId="26575" xr:uid="{00000000-0005-0000-0000-0000B9A70000}"/>
    <cellStyle name="Normal 4 7 3 7 6" xfId="19173" xr:uid="{00000000-0005-0000-0000-0000BAA70000}"/>
    <cellStyle name="Normal 4 7 3 7 7" xfId="32025" xr:uid="{00000000-0005-0000-0000-0000BBA70000}"/>
    <cellStyle name="Normal 4 7 3 7 8" xfId="14197" xr:uid="{00000000-0005-0000-0000-0000BCA70000}"/>
    <cellStyle name="Normal 4 7 3 8" xfId="1772" xr:uid="{00000000-0005-0000-0000-0000BDA70000}"/>
    <cellStyle name="Normal 4 7 3 8 2" xfId="6190" xr:uid="{00000000-0005-0000-0000-0000BEA70000}"/>
    <cellStyle name="Normal 4 7 3 8 2 2" xfId="12223" xr:uid="{00000000-0005-0000-0000-0000BFA70000}"/>
    <cellStyle name="Normal 4 7 3 8 2 2 2" xfId="43508" xr:uid="{00000000-0005-0000-0000-0000C0A70000}"/>
    <cellStyle name="Normal 4 7 3 8 2 2 3" xfId="30098" xr:uid="{00000000-0005-0000-0000-0000C1A70000}"/>
    <cellStyle name="Normal 4 7 3 8 2 3" xfId="37536" xr:uid="{00000000-0005-0000-0000-0000C2A70000}"/>
    <cellStyle name="Normal 4 7 3 8 2 4" xfId="24126" xr:uid="{00000000-0005-0000-0000-0000C3A70000}"/>
    <cellStyle name="Normal 4 7 3 8 3" xfId="9176" xr:uid="{00000000-0005-0000-0000-0000C4A70000}"/>
    <cellStyle name="Normal 4 7 3 8 3 2" xfId="40522" xr:uid="{00000000-0005-0000-0000-0000C5A70000}"/>
    <cellStyle name="Normal 4 7 3 8 3 3" xfId="27112" xr:uid="{00000000-0005-0000-0000-0000C6A70000}"/>
    <cellStyle name="Normal 4 7 3 8 4" xfId="19710" xr:uid="{00000000-0005-0000-0000-0000C7A70000}"/>
    <cellStyle name="Normal 4 7 3 8 5" xfId="34552" xr:uid="{00000000-0005-0000-0000-0000C8A70000}"/>
    <cellStyle name="Normal 4 7 3 8 6" xfId="16724" xr:uid="{00000000-0005-0000-0000-0000C9A70000}"/>
    <cellStyle name="Normal 4 7 3 9" xfId="4657" xr:uid="{00000000-0005-0000-0000-0000CAA70000}"/>
    <cellStyle name="Normal 4 7 3 9 2" xfId="10691" xr:uid="{00000000-0005-0000-0000-0000CBA70000}"/>
    <cellStyle name="Normal 4 7 3 9 2 2" xfId="41978" xr:uid="{00000000-0005-0000-0000-0000CCA70000}"/>
    <cellStyle name="Normal 4 7 3 9 2 3" xfId="28568" xr:uid="{00000000-0005-0000-0000-0000CDA70000}"/>
    <cellStyle name="Normal 4 7 3 9 3" xfId="22594" xr:uid="{00000000-0005-0000-0000-0000CEA70000}"/>
    <cellStyle name="Normal 4 7 3 9 4" xfId="33020" xr:uid="{00000000-0005-0000-0000-0000CFA70000}"/>
    <cellStyle name="Normal 4 7 3 9 5" xfId="15192" xr:uid="{00000000-0005-0000-0000-0000D0A70000}"/>
    <cellStyle name="Normal 4 7 4" xfId="204" xr:uid="{00000000-0005-0000-0000-0000D1A70000}"/>
    <cellStyle name="Normal 4 7 4 10" xfId="3227" xr:uid="{00000000-0005-0000-0000-0000D2A70000}"/>
    <cellStyle name="Normal 4 7 4 10 2" xfId="36006" xr:uid="{00000000-0005-0000-0000-0000D3A70000}"/>
    <cellStyle name="Normal 4 7 4 10 3" xfId="21164" xr:uid="{00000000-0005-0000-0000-0000D4A70000}"/>
    <cellStyle name="Normal 4 7 4 11" xfId="7668" xr:uid="{00000000-0005-0000-0000-0000D5A70000}"/>
    <cellStyle name="Normal 4 7 4 11 2" xfId="39014" xr:uid="{00000000-0005-0000-0000-0000D6A70000}"/>
    <cellStyle name="Normal 4 7 4 11 3" xfId="25604" xr:uid="{00000000-0005-0000-0000-0000D7A70000}"/>
    <cellStyle name="Normal 4 7 4 12" xfId="18202" xr:uid="{00000000-0005-0000-0000-0000D8A70000}"/>
    <cellStyle name="Normal 4 7 4 13" xfId="31590" xr:uid="{00000000-0005-0000-0000-0000D9A70000}"/>
    <cellStyle name="Normal 4 7 4 14" xfId="13762" xr:uid="{00000000-0005-0000-0000-0000DAA70000}"/>
    <cellStyle name="Normal 4 7 4 2" xfId="426" xr:uid="{00000000-0005-0000-0000-0000DBA70000}"/>
    <cellStyle name="Normal 4 7 4 2 10" xfId="13866" xr:uid="{00000000-0005-0000-0000-0000DCA70000}"/>
    <cellStyle name="Normal 4 7 4 2 2" xfId="860" xr:uid="{00000000-0005-0000-0000-0000DDA70000}"/>
    <cellStyle name="Normal 4 7 4 2 2 2" xfId="2896" xr:uid="{00000000-0005-0000-0000-0000DEA70000}"/>
    <cellStyle name="Normal 4 7 4 2 2 2 2" xfId="7313" xr:uid="{00000000-0005-0000-0000-0000DFA70000}"/>
    <cellStyle name="Normal 4 7 4 2 2 2 2 2" xfId="13346" xr:uid="{00000000-0005-0000-0000-0000E0A70000}"/>
    <cellStyle name="Normal 4 7 4 2 2 2 2 2 2" xfId="44631" xr:uid="{00000000-0005-0000-0000-0000E1A70000}"/>
    <cellStyle name="Normal 4 7 4 2 2 2 2 2 3" xfId="31221" xr:uid="{00000000-0005-0000-0000-0000E2A70000}"/>
    <cellStyle name="Normal 4 7 4 2 2 2 2 3" xfId="38659" xr:uid="{00000000-0005-0000-0000-0000E3A70000}"/>
    <cellStyle name="Normal 4 7 4 2 2 2 2 4" xfId="25249" xr:uid="{00000000-0005-0000-0000-0000E4A70000}"/>
    <cellStyle name="Normal 4 7 4 2 2 2 3" xfId="10299" xr:uid="{00000000-0005-0000-0000-0000E5A70000}"/>
    <cellStyle name="Normal 4 7 4 2 2 2 3 2" xfId="41645" xr:uid="{00000000-0005-0000-0000-0000E6A70000}"/>
    <cellStyle name="Normal 4 7 4 2 2 2 3 3" xfId="28235" xr:uid="{00000000-0005-0000-0000-0000E7A70000}"/>
    <cellStyle name="Normal 4 7 4 2 2 2 4" xfId="20833" xr:uid="{00000000-0005-0000-0000-0000E8A70000}"/>
    <cellStyle name="Normal 4 7 4 2 2 2 5" xfId="35675" xr:uid="{00000000-0005-0000-0000-0000E9A70000}"/>
    <cellStyle name="Normal 4 7 4 2 2 2 6" xfId="17847" xr:uid="{00000000-0005-0000-0000-0000EAA70000}"/>
    <cellStyle name="Normal 4 7 4 2 2 3" xfId="5321" xr:uid="{00000000-0005-0000-0000-0000EBA70000}"/>
    <cellStyle name="Normal 4 7 4 2 2 3 2" xfId="11355" xr:uid="{00000000-0005-0000-0000-0000ECA70000}"/>
    <cellStyle name="Normal 4 7 4 2 2 3 2 2" xfId="42640" xr:uid="{00000000-0005-0000-0000-0000EDA70000}"/>
    <cellStyle name="Normal 4 7 4 2 2 3 2 3" xfId="29230" xr:uid="{00000000-0005-0000-0000-0000EEA70000}"/>
    <cellStyle name="Normal 4 7 4 2 2 3 3" xfId="23258" xr:uid="{00000000-0005-0000-0000-0000EFA70000}"/>
    <cellStyle name="Normal 4 7 4 2 2 3 4" xfId="33684" xr:uid="{00000000-0005-0000-0000-0000F0A70000}"/>
    <cellStyle name="Normal 4 7 4 2 2 3 5" xfId="15856" xr:uid="{00000000-0005-0000-0000-0000F1A70000}"/>
    <cellStyle name="Normal 4 7 4 2 2 4" xfId="4326" xr:uid="{00000000-0005-0000-0000-0000F2A70000}"/>
    <cellStyle name="Normal 4 7 4 2 2 4 2" xfId="37105" xr:uid="{00000000-0005-0000-0000-0000F3A70000}"/>
    <cellStyle name="Normal 4 7 4 2 2 4 3" xfId="22263" xr:uid="{00000000-0005-0000-0000-0000F4A70000}"/>
    <cellStyle name="Normal 4 7 4 2 2 5" xfId="8308" xr:uid="{00000000-0005-0000-0000-0000F5A70000}"/>
    <cellStyle name="Normal 4 7 4 2 2 5 2" xfId="39654" xr:uid="{00000000-0005-0000-0000-0000F6A70000}"/>
    <cellStyle name="Normal 4 7 4 2 2 5 3" xfId="26244" xr:uid="{00000000-0005-0000-0000-0000F7A70000}"/>
    <cellStyle name="Normal 4 7 4 2 2 6" xfId="18842" xr:uid="{00000000-0005-0000-0000-0000F8A70000}"/>
    <cellStyle name="Normal 4 7 4 2 2 7" xfId="32689" xr:uid="{00000000-0005-0000-0000-0000F9A70000}"/>
    <cellStyle name="Normal 4 7 4 2 2 8" xfId="14861" xr:uid="{00000000-0005-0000-0000-0000FAA70000}"/>
    <cellStyle name="Normal 4 7 4 2 3" xfId="1465" xr:uid="{00000000-0005-0000-0000-0000FBA70000}"/>
    <cellStyle name="Normal 4 7 4 2 3 2" xfId="2462" xr:uid="{00000000-0005-0000-0000-0000FCA70000}"/>
    <cellStyle name="Normal 4 7 4 2 3 2 2" xfId="6879" xr:uid="{00000000-0005-0000-0000-0000FDA70000}"/>
    <cellStyle name="Normal 4 7 4 2 3 2 2 2" xfId="12912" xr:uid="{00000000-0005-0000-0000-0000FEA70000}"/>
    <cellStyle name="Normal 4 7 4 2 3 2 2 2 2" xfId="44197" xr:uid="{00000000-0005-0000-0000-0000FFA70000}"/>
    <cellStyle name="Normal 4 7 4 2 3 2 2 2 3" xfId="30787" xr:uid="{00000000-0005-0000-0000-000000A80000}"/>
    <cellStyle name="Normal 4 7 4 2 3 2 2 3" xfId="38225" xr:uid="{00000000-0005-0000-0000-000001A80000}"/>
    <cellStyle name="Normal 4 7 4 2 3 2 2 4" xfId="24815" xr:uid="{00000000-0005-0000-0000-000002A80000}"/>
    <cellStyle name="Normal 4 7 4 2 3 2 3" xfId="9865" xr:uid="{00000000-0005-0000-0000-000003A80000}"/>
    <cellStyle name="Normal 4 7 4 2 3 2 3 2" xfId="41211" xr:uid="{00000000-0005-0000-0000-000004A80000}"/>
    <cellStyle name="Normal 4 7 4 2 3 2 3 3" xfId="27801" xr:uid="{00000000-0005-0000-0000-000005A80000}"/>
    <cellStyle name="Normal 4 7 4 2 3 2 4" xfId="20399" xr:uid="{00000000-0005-0000-0000-000006A80000}"/>
    <cellStyle name="Normal 4 7 4 2 3 2 5" xfId="35241" xr:uid="{00000000-0005-0000-0000-000007A80000}"/>
    <cellStyle name="Normal 4 7 4 2 3 2 6" xfId="17413" xr:uid="{00000000-0005-0000-0000-000008A80000}"/>
    <cellStyle name="Normal 4 7 4 2 3 3" xfId="5883" xr:uid="{00000000-0005-0000-0000-000009A80000}"/>
    <cellStyle name="Normal 4 7 4 2 3 3 2" xfId="11916" xr:uid="{00000000-0005-0000-0000-00000AA80000}"/>
    <cellStyle name="Normal 4 7 4 2 3 3 2 2" xfId="43201" xr:uid="{00000000-0005-0000-0000-00000BA80000}"/>
    <cellStyle name="Normal 4 7 4 2 3 3 2 3" xfId="29791" xr:uid="{00000000-0005-0000-0000-00000CA80000}"/>
    <cellStyle name="Normal 4 7 4 2 3 3 3" xfId="23819" xr:uid="{00000000-0005-0000-0000-00000DA80000}"/>
    <cellStyle name="Normal 4 7 4 2 3 3 4" xfId="34245" xr:uid="{00000000-0005-0000-0000-00000EA80000}"/>
    <cellStyle name="Normal 4 7 4 2 3 3 5" xfId="16417" xr:uid="{00000000-0005-0000-0000-00000FA80000}"/>
    <cellStyle name="Normal 4 7 4 2 3 4" xfId="3892" xr:uid="{00000000-0005-0000-0000-000010A80000}"/>
    <cellStyle name="Normal 4 7 4 2 3 4 2" xfId="36671" xr:uid="{00000000-0005-0000-0000-000011A80000}"/>
    <cellStyle name="Normal 4 7 4 2 3 4 3" xfId="21829" xr:uid="{00000000-0005-0000-0000-000012A80000}"/>
    <cellStyle name="Normal 4 7 4 2 3 5" xfId="8869" xr:uid="{00000000-0005-0000-0000-000013A80000}"/>
    <cellStyle name="Normal 4 7 4 2 3 5 2" xfId="40215" xr:uid="{00000000-0005-0000-0000-000014A80000}"/>
    <cellStyle name="Normal 4 7 4 2 3 5 3" xfId="26805" xr:uid="{00000000-0005-0000-0000-000015A80000}"/>
    <cellStyle name="Normal 4 7 4 2 3 6" xfId="19403" xr:uid="{00000000-0005-0000-0000-000016A80000}"/>
    <cellStyle name="Normal 4 7 4 2 3 7" xfId="32255" xr:uid="{00000000-0005-0000-0000-000017A80000}"/>
    <cellStyle name="Normal 4 7 4 2 3 8" xfId="14427" xr:uid="{00000000-0005-0000-0000-000018A80000}"/>
    <cellStyle name="Normal 4 7 4 2 4" xfId="1900" xr:uid="{00000000-0005-0000-0000-000019A80000}"/>
    <cellStyle name="Normal 4 7 4 2 4 2" xfId="6318" xr:uid="{00000000-0005-0000-0000-00001AA80000}"/>
    <cellStyle name="Normal 4 7 4 2 4 2 2" xfId="12351" xr:uid="{00000000-0005-0000-0000-00001BA80000}"/>
    <cellStyle name="Normal 4 7 4 2 4 2 2 2" xfId="43636" xr:uid="{00000000-0005-0000-0000-00001CA80000}"/>
    <cellStyle name="Normal 4 7 4 2 4 2 2 3" xfId="30226" xr:uid="{00000000-0005-0000-0000-00001DA80000}"/>
    <cellStyle name="Normal 4 7 4 2 4 2 3" xfId="37664" xr:uid="{00000000-0005-0000-0000-00001EA80000}"/>
    <cellStyle name="Normal 4 7 4 2 4 2 4" xfId="24254" xr:uid="{00000000-0005-0000-0000-00001FA80000}"/>
    <cellStyle name="Normal 4 7 4 2 4 3" xfId="9304" xr:uid="{00000000-0005-0000-0000-000020A80000}"/>
    <cellStyle name="Normal 4 7 4 2 4 3 2" xfId="40650" xr:uid="{00000000-0005-0000-0000-000021A80000}"/>
    <cellStyle name="Normal 4 7 4 2 4 3 3" xfId="27240" xr:uid="{00000000-0005-0000-0000-000022A80000}"/>
    <cellStyle name="Normal 4 7 4 2 4 4" xfId="19838" xr:uid="{00000000-0005-0000-0000-000023A80000}"/>
    <cellStyle name="Normal 4 7 4 2 4 5" xfId="34680" xr:uid="{00000000-0005-0000-0000-000024A80000}"/>
    <cellStyle name="Normal 4 7 4 2 4 6" xfId="16852" xr:uid="{00000000-0005-0000-0000-000025A80000}"/>
    <cellStyle name="Normal 4 7 4 2 5" xfId="4887" xr:uid="{00000000-0005-0000-0000-000026A80000}"/>
    <cellStyle name="Normal 4 7 4 2 5 2" xfId="10922" xr:uid="{00000000-0005-0000-0000-000027A80000}"/>
    <cellStyle name="Normal 4 7 4 2 5 2 2" xfId="42207" xr:uid="{00000000-0005-0000-0000-000028A80000}"/>
    <cellStyle name="Normal 4 7 4 2 5 2 3" xfId="28797" xr:uid="{00000000-0005-0000-0000-000029A80000}"/>
    <cellStyle name="Normal 4 7 4 2 5 3" xfId="22824" xr:uid="{00000000-0005-0000-0000-00002AA80000}"/>
    <cellStyle name="Normal 4 7 4 2 5 4" xfId="33250" xr:uid="{00000000-0005-0000-0000-00002BA80000}"/>
    <cellStyle name="Normal 4 7 4 2 5 5" xfId="15422" xr:uid="{00000000-0005-0000-0000-00002CA80000}"/>
    <cellStyle name="Normal 4 7 4 2 6" xfId="3331" xr:uid="{00000000-0005-0000-0000-00002DA80000}"/>
    <cellStyle name="Normal 4 7 4 2 6 2" xfId="36110" xr:uid="{00000000-0005-0000-0000-00002EA80000}"/>
    <cellStyle name="Normal 4 7 4 2 6 3" xfId="21268" xr:uid="{00000000-0005-0000-0000-00002FA80000}"/>
    <cellStyle name="Normal 4 7 4 2 7" xfId="7874" xr:uid="{00000000-0005-0000-0000-000030A80000}"/>
    <cellStyle name="Normal 4 7 4 2 7 2" xfId="39220" xr:uid="{00000000-0005-0000-0000-000031A80000}"/>
    <cellStyle name="Normal 4 7 4 2 7 3" xfId="25810" xr:uid="{00000000-0005-0000-0000-000032A80000}"/>
    <cellStyle name="Normal 4 7 4 2 8" xfId="18408" xr:uid="{00000000-0005-0000-0000-000033A80000}"/>
    <cellStyle name="Normal 4 7 4 2 9" xfId="31694" xr:uid="{00000000-0005-0000-0000-000034A80000}"/>
    <cellStyle name="Normal 4 7 4 3" xfId="528" xr:uid="{00000000-0005-0000-0000-000035A80000}"/>
    <cellStyle name="Normal 4 7 4 3 10" xfId="13968" xr:uid="{00000000-0005-0000-0000-000036A80000}"/>
    <cellStyle name="Normal 4 7 4 3 2" xfId="962" xr:uid="{00000000-0005-0000-0000-000037A80000}"/>
    <cellStyle name="Normal 4 7 4 3 2 2" xfId="2998" xr:uid="{00000000-0005-0000-0000-000038A80000}"/>
    <cellStyle name="Normal 4 7 4 3 2 2 2" xfId="7415" xr:uid="{00000000-0005-0000-0000-000039A80000}"/>
    <cellStyle name="Normal 4 7 4 3 2 2 2 2" xfId="13448" xr:uid="{00000000-0005-0000-0000-00003AA80000}"/>
    <cellStyle name="Normal 4 7 4 3 2 2 2 2 2" xfId="44733" xr:uid="{00000000-0005-0000-0000-00003BA80000}"/>
    <cellStyle name="Normal 4 7 4 3 2 2 2 2 3" xfId="31323" xr:uid="{00000000-0005-0000-0000-00003CA80000}"/>
    <cellStyle name="Normal 4 7 4 3 2 2 2 3" xfId="38761" xr:uid="{00000000-0005-0000-0000-00003DA80000}"/>
    <cellStyle name="Normal 4 7 4 3 2 2 2 4" xfId="25351" xr:uid="{00000000-0005-0000-0000-00003EA80000}"/>
    <cellStyle name="Normal 4 7 4 3 2 2 3" xfId="10401" xr:uid="{00000000-0005-0000-0000-00003FA80000}"/>
    <cellStyle name="Normal 4 7 4 3 2 2 3 2" xfId="41747" xr:uid="{00000000-0005-0000-0000-000040A80000}"/>
    <cellStyle name="Normal 4 7 4 3 2 2 3 3" xfId="28337" xr:uid="{00000000-0005-0000-0000-000041A80000}"/>
    <cellStyle name="Normal 4 7 4 3 2 2 4" xfId="20935" xr:uid="{00000000-0005-0000-0000-000042A80000}"/>
    <cellStyle name="Normal 4 7 4 3 2 2 5" xfId="35777" xr:uid="{00000000-0005-0000-0000-000043A80000}"/>
    <cellStyle name="Normal 4 7 4 3 2 2 6" xfId="17949" xr:uid="{00000000-0005-0000-0000-000044A80000}"/>
    <cellStyle name="Normal 4 7 4 3 2 3" xfId="5423" xr:uid="{00000000-0005-0000-0000-000045A80000}"/>
    <cellStyle name="Normal 4 7 4 3 2 3 2" xfId="11457" xr:uid="{00000000-0005-0000-0000-000046A80000}"/>
    <cellStyle name="Normal 4 7 4 3 2 3 2 2" xfId="42742" xr:uid="{00000000-0005-0000-0000-000047A80000}"/>
    <cellStyle name="Normal 4 7 4 3 2 3 2 3" xfId="29332" xr:uid="{00000000-0005-0000-0000-000048A80000}"/>
    <cellStyle name="Normal 4 7 4 3 2 3 3" xfId="23360" xr:uid="{00000000-0005-0000-0000-000049A80000}"/>
    <cellStyle name="Normal 4 7 4 3 2 3 4" xfId="33786" xr:uid="{00000000-0005-0000-0000-00004AA80000}"/>
    <cellStyle name="Normal 4 7 4 3 2 3 5" xfId="15958" xr:uid="{00000000-0005-0000-0000-00004BA80000}"/>
    <cellStyle name="Normal 4 7 4 3 2 4" xfId="4428" xr:uid="{00000000-0005-0000-0000-00004CA80000}"/>
    <cellStyle name="Normal 4 7 4 3 2 4 2" xfId="37207" xr:uid="{00000000-0005-0000-0000-00004DA80000}"/>
    <cellStyle name="Normal 4 7 4 3 2 4 3" xfId="22365" xr:uid="{00000000-0005-0000-0000-00004EA80000}"/>
    <cellStyle name="Normal 4 7 4 3 2 5" xfId="8410" xr:uid="{00000000-0005-0000-0000-00004FA80000}"/>
    <cellStyle name="Normal 4 7 4 3 2 5 2" xfId="39756" xr:uid="{00000000-0005-0000-0000-000050A80000}"/>
    <cellStyle name="Normal 4 7 4 3 2 5 3" xfId="26346" xr:uid="{00000000-0005-0000-0000-000051A80000}"/>
    <cellStyle name="Normal 4 7 4 3 2 6" xfId="18944" xr:uid="{00000000-0005-0000-0000-000052A80000}"/>
    <cellStyle name="Normal 4 7 4 3 2 7" xfId="32791" xr:uid="{00000000-0005-0000-0000-000053A80000}"/>
    <cellStyle name="Normal 4 7 4 3 2 8" xfId="14963" xr:uid="{00000000-0005-0000-0000-000054A80000}"/>
    <cellStyle name="Normal 4 7 4 3 3" xfId="1567" xr:uid="{00000000-0005-0000-0000-000055A80000}"/>
    <cellStyle name="Normal 4 7 4 3 3 2" xfId="2564" xr:uid="{00000000-0005-0000-0000-000056A80000}"/>
    <cellStyle name="Normal 4 7 4 3 3 2 2" xfId="6981" xr:uid="{00000000-0005-0000-0000-000057A80000}"/>
    <cellStyle name="Normal 4 7 4 3 3 2 2 2" xfId="13014" xr:uid="{00000000-0005-0000-0000-000058A80000}"/>
    <cellStyle name="Normal 4 7 4 3 3 2 2 2 2" xfId="44299" xr:uid="{00000000-0005-0000-0000-000059A80000}"/>
    <cellStyle name="Normal 4 7 4 3 3 2 2 2 3" xfId="30889" xr:uid="{00000000-0005-0000-0000-00005AA80000}"/>
    <cellStyle name="Normal 4 7 4 3 3 2 2 3" xfId="38327" xr:uid="{00000000-0005-0000-0000-00005BA80000}"/>
    <cellStyle name="Normal 4 7 4 3 3 2 2 4" xfId="24917" xr:uid="{00000000-0005-0000-0000-00005CA80000}"/>
    <cellStyle name="Normal 4 7 4 3 3 2 3" xfId="9967" xr:uid="{00000000-0005-0000-0000-00005DA80000}"/>
    <cellStyle name="Normal 4 7 4 3 3 2 3 2" xfId="41313" xr:uid="{00000000-0005-0000-0000-00005EA80000}"/>
    <cellStyle name="Normal 4 7 4 3 3 2 3 3" xfId="27903" xr:uid="{00000000-0005-0000-0000-00005FA80000}"/>
    <cellStyle name="Normal 4 7 4 3 3 2 4" xfId="20501" xr:uid="{00000000-0005-0000-0000-000060A80000}"/>
    <cellStyle name="Normal 4 7 4 3 3 2 5" xfId="35343" xr:uid="{00000000-0005-0000-0000-000061A80000}"/>
    <cellStyle name="Normal 4 7 4 3 3 2 6" xfId="17515" xr:uid="{00000000-0005-0000-0000-000062A80000}"/>
    <cellStyle name="Normal 4 7 4 3 3 3" xfId="5985" xr:uid="{00000000-0005-0000-0000-000063A80000}"/>
    <cellStyle name="Normal 4 7 4 3 3 3 2" xfId="12018" xr:uid="{00000000-0005-0000-0000-000064A80000}"/>
    <cellStyle name="Normal 4 7 4 3 3 3 2 2" xfId="43303" xr:uid="{00000000-0005-0000-0000-000065A80000}"/>
    <cellStyle name="Normal 4 7 4 3 3 3 2 3" xfId="29893" xr:uid="{00000000-0005-0000-0000-000066A80000}"/>
    <cellStyle name="Normal 4 7 4 3 3 3 3" xfId="23921" xr:uid="{00000000-0005-0000-0000-000067A80000}"/>
    <cellStyle name="Normal 4 7 4 3 3 3 4" xfId="34347" xr:uid="{00000000-0005-0000-0000-000068A80000}"/>
    <cellStyle name="Normal 4 7 4 3 3 3 5" xfId="16519" xr:uid="{00000000-0005-0000-0000-000069A80000}"/>
    <cellStyle name="Normal 4 7 4 3 3 4" xfId="3994" xr:uid="{00000000-0005-0000-0000-00006AA80000}"/>
    <cellStyle name="Normal 4 7 4 3 3 4 2" xfId="36773" xr:uid="{00000000-0005-0000-0000-00006BA80000}"/>
    <cellStyle name="Normal 4 7 4 3 3 4 3" xfId="21931" xr:uid="{00000000-0005-0000-0000-00006CA80000}"/>
    <cellStyle name="Normal 4 7 4 3 3 5" xfId="8971" xr:uid="{00000000-0005-0000-0000-00006DA80000}"/>
    <cellStyle name="Normal 4 7 4 3 3 5 2" xfId="40317" xr:uid="{00000000-0005-0000-0000-00006EA80000}"/>
    <cellStyle name="Normal 4 7 4 3 3 5 3" xfId="26907" xr:uid="{00000000-0005-0000-0000-00006FA80000}"/>
    <cellStyle name="Normal 4 7 4 3 3 6" xfId="19505" xr:uid="{00000000-0005-0000-0000-000070A80000}"/>
    <cellStyle name="Normal 4 7 4 3 3 7" xfId="32357" xr:uid="{00000000-0005-0000-0000-000071A80000}"/>
    <cellStyle name="Normal 4 7 4 3 3 8" xfId="14529" xr:uid="{00000000-0005-0000-0000-000072A80000}"/>
    <cellStyle name="Normal 4 7 4 3 4" xfId="2002" xr:uid="{00000000-0005-0000-0000-000073A80000}"/>
    <cellStyle name="Normal 4 7 4 3 4 2" xfId="6420" xr:uid="{00000000-0005-0000-0000-000074A80000}"/>
    <cellStyle name="Normal 4 7 4 3 4 2 2" xfId="12453" xr:uid="{00000000-0005-0000-0000-000075A80000}"/>
    <cellStyle name="Normal 4 7 4 3 4 2 2 2" xfId="43738" xr:uid="{00000000-0005-0000-0000-000076A80000}"/>
    <cellStyle name="Normal 4 7 4 3 4 2 2 3" xfId="30328" xr:uid="{00000000-0005-0000-0000-000077A80000}"/>
    <cellStyle name="Normal 4 7 4 3 4 2 3" xfId="37766" xr:uid="{00000000-0005-0000-0000-000078A80000}"/>
    <cellStyle name="Normal 4 7 4 3 4 2 4" xfId="24356" xr:uid="{00000000-0005-0000-0000-000079A80000}"/>
    <cellStyle name="Normal 4 7 4 3 4 3" xfId="9406" xr:uid="{00000000-0005-0000-0000-00007AA80000}"/>
    <cellStyle name="Normal 4 7 4 3 4 3 2" xfId="40752" xr:uid="{00000000-0005-0000-0000-00007BA80000}"/>
    <cellStyle name="Normal 4 7 4 3 4 3 3" xfId="27342" xr:uid="{00000000-0005-0000-0000-00007CA80000}"/>
    <cellStyle name="Normal 4 7 4 3 4 4" xfId="19940" xr:uid="{00000000-0005-0000-0000-00007DA80000}"/>
    <cellStyle name="Normal 4 7 4 3 4 5" xfId="34782" xr:uid="{00000000-0005-0000-0000-00007EA80000}"/>
    <cellStyle name="Normal 4 7 4 3 4 6" xfId="16954" xr:uid="{00000000-0005-0000-0000-00007FA80000}"/>
    <cellStyle name="Normal 4 7 4 3 5" xfId="4989" xr:uid="{00000000-0005-0000-0000-000080A80000}"/>
    <cellStyle name="Normal 4 7 4 3 5 2" xfId="11024" xr:uid="{00000000-0005-0000-0000-000081A80000}"/>
    <cellStyle name="Normal 4 7 4 3 5 2 2" xfId="42309" xr:uid="{00000000-0005-0000-0000-000082A80000}"/>
    <cellStyle name="Normal 4 7 4 3 5 2 3" xfId="28899" xr:uid="{00000000-0005-0000-0000-000083A80000}"/>
    <cellStyle name="Normal 4 7 4 3 5 3" xfId="22926" xr:uid="{00000000-0005-0000-0000-000084A80000}"/>
    <cellStyle name="Normal 4 7 4 3 5 4" xfId="33352" xr:uid="{00000000-0005-0000-0000-000085A80000}"/>
    <cellStyle name="Normal 4 7 4 3 5 5" xfId="15524" xr:uid="{00000000-0005-0000-0000-000086A80000}"/>
    <cellStyle name="Normal 4 7 4 3 6" xfId="3433" xr:uid="{00000000-0005-0000-0000-000087A80000}"/>
    <cellStyle name="Normal 4 7 4 3 6 2" xfId="36212" xr:uid="{00000000-0005-0000-0000-000088A80000}"/>
    <cellStyle name="Normal 4 7 4 3 6 3" xfId="21370" xr:uid="{00000000-0005-0000-0000-000089A80000}"/>
    <cellStyle name="Normal 4 7 4 3 7" xfId="7976" xr:uid="{00000000-0005-0000-0000-00008AA80000}"/>
    <cellStyle name="Normal 4 7 4 3 7 2" xfId="39322" xr:uid="{00000000-0005-0000-0000-00008BA80000}"/>
    <cellStyle name="Normal 4 7 4 3 7 3" xfId="25912" xr:uid="{00000000-0005-0000-0000-00008CA80000}"/>
    <cellStyle name="Normal 4 7 4 3 8" xfId="18510" xr:uid="{00000000-0005-0000-0000-00008DA80000}"/>
    <cellStyle name="Normal 4 7 4 3 9" xfId="31796" xr:uid="{00000000-0005-0000-0000-00008EA80000}"/>
    <cellStyle name="Normal 4 7 4 4" xfId="654" xr:uid="{00000000-0005-0000-0000-00008FA80000}"/>
    <cellStyle name="Normal 4 7 4 4 10" xfId="14094" xr:uid="{00000000-0005-0000-0000-000090A80000}"/>
    <cellStyle name="Normal 4 7 4 4 2" xfId="1088" xr:uid="{00000000-0005-0000-0000-000091A80000}"/>
    <cellStyle name="Normal 4 7 4 4 2 2" xfId="3124" xr:uid="{00000000-0005-0000-0000-000092A80000}"/>
    <cellStyle name="Normal 4 7 4 4 2 2 2" xfId="7541" xr:uid="{00000000-0005-0000-0000-000093A80000}"/>
    <cellStyle name="Normal 4 7 4 4 2 2 2 2" xfId="13574" xr:uid="{00000000-0005-0000-0000-000094A80000}"/>
    <cellStyle name="Normal 4 7 4 4 2 2 2 2 2" xfId="44859" xr:uid="{00000000-0005-0000-0000-000095A80000}"/>
    <cellStyle name="Normal 4 7 4 4 2 2 2 2 3" xfId="31449" xr:uid="{00000000-0005-0000-0000-000096A80000}"/>
    <cellStyle name="Normal 4 7 4 4 2 2 2 3" xfId="38887" xr:uid="{00000000-0005-0000-0000-000097A80000}"/>
    <cellStyle name="Normal 4 7 4 4 2 2 2 4" xfId="25477" xr:uid="{00000000-0005-0000-0000-000098A80000}"/>
    <cellStyle name="Normal 4 7 4 4 2 2 3" xfId="10527" xr:uid="{00000000-0005-0000-0000-000099A80000}"/>
    <cellStyle name="Normal 4 7 4 4 2 2 3 2" xfId="41873" xr:uid="{00000000-0005-0000-0000-00009AA80000}"/>
    <cellStyle name="Normal 4 7 4 4 2 2 3 3" xfId="28463" xr:uid="{00000000-0005-0000-0000-00009BA80000}"/>
    <cellStyle name="Normal 4 7 4 4 2 2 4" xfId="21061" xr:uid="{00000000-0005-0000-0000-00009CA80000}"/>
    <cellStyle name="Normal 4 7 4 4 2 2 5" xfId="35903" xr:uid="{00000000-0005-0000-0000-00009DA80000}"/>
    <cellStyle name="Normal 4 7 4 4 2 2 6" xfId="18075" xr:uid="{00000000-0005-0000-0000-00009EA80000}"/>
    <cellStyle name="Normal 4 7 4 4 2 3" xfId="5549" xr:uid="{00000000-0005-0000-0000-00009FA80000}"/>
    <cellStyle name="Normal 4 7 4 4 2 3 2" xfId="11583" xr:uid="{00000000-0005-0000-0000-0000A0A80000}"/>
    <cellStyle name="Normal 4 7 4 4 2 3 2 2" xfId="42868" xr:uid="{00000000-0005-0000-0000-0000A1A80000}"/>
    <cellStyle name="Normal 4 7 4 4 2 3 2 3" xfId="29458" xr:uid="{00000000-0005-0000-0000-0000A2A80000}"/>
    <cellStyle name="Normal 4 7 4 4 2 3 3" xfId="23486" xr:uid="{00000000-0005-0000-0000-0000A3A80000}"/>
    <cellStyle name="Normal 4 7 4 4 2 3 4" xfId="33912" xr:uid="{00000000-0005-0000-0000-0000A4A80000}"/>
    <cellStyle name="Normal 4 7 4 4 2 3 5" xfId="16084" xr:uid="{00000000-0005-0000-0000-0000A5A80000}"/>
    <cellStyle name="Normal 4 7 4 4 2 4" xfId="4554" xr:uid="{00000000-0005-0000-0000-0000A6A80000}"/>
    <cellStyle name="Normal 4 7 4 4 2 4 2" xfId="37333" xr:uid="{00000000-0005-0000-0000-0000A7A80000}"/>
    <cellStyle name="Normal 4 7 4 4 2 4 3" xfId="22491" xr:uid="{00000000-0005-0000-0000-0000A8A80000}"/>
    <cellStyle name="Normal 4 7 4 4 2 5" xfId="8536" xr:uid="{00000000-0005-0000-0000-0000A9A80000}"/>
    <cellStyle name="Normal 4 7 4 4 2 5 2" xfId="39882" xr:uid="{00000000-0005-0000-0000-0000AAA80000}"/>
    <cellStyle name="Normal 4 7 4 4 2 5 3" xfId="26472" xr:uid="{00000000-0005-0000-0000-0000ABA80000}"/>
    <cellStyle name="Normal 4 7 4 4 2 6" xfId="19070" xr:uid="{00000000-0005-0000-0000-0000ACA80000}"/>
    <cellStyle name="Normal 4 7 4 4 2 7" xfId="32917" xr:uid="{00000000-0005-0000-0000-0000ADA80000}"/>
    <cellStyle name="Normal 4 7 4 4 2 8" xfId="15089" xr:uid="{00000000-0005-0000-0000-0000AEA80000}"/>
    <cellStyle name="Normal 4 7 4 4 3" xfId="1693" xr:uid="{00000000-0005-0000-0000-0000AFA80000}"/>
    <cellStyle name="Normal 4 7 4 4 3 2" xfId="2690" xr:uid="{00000000-0005-0000-0000-0000B0A80000}"/>
    <cellStyle name="Normal 4 7 4 4 3 2 2" xfId="7107" xr:uid="{00000000-0005-0000-0000-0000B1A80000}"/>
    <cellStyle name="Normal 4 7 4 4 3 2 2 2" xfId="13140" xr:uid="{00000000-0005-0000-0000-0000B2A80000}"/>
    <cellStyle name="Normal 4 7 4 4 3 2 2 2 2" xfId="44425" xr:uid="{00000000-0005-0000-0000-0000B3A80000}"/>
    <cellStyle name="Normal 4 7 4 4 3 2 2 2 3" xfId="31015" xr:uid="{00000000-0005-0000-0000-0000B4A80000}"/>
    <cellStyle name="Normal 4 7 4 4 3 2 2 3" xfId="38453" xr:uid="{00000000-0005-0000-0000-0000B5A80000}"/>
    <cellStyle name="Normal 4 7 4 4 3 2 2 4" xfId="25043" xr:uid="{00000000-0005-0000-0000-0000B6A80000}"/>
    <cellStyle name="Normal 4 7 4 4 3 2 3" xfId="10093" xr:uid="{00000000-0005-0000-0000-0000B7A80000}"/>
    <cellStyle name="Normal 4 7 4 4 3 2 3 2" xfId="41439" xr:uid="{00000000-0005-0000-0000-0000B8A80000}"/>
    <cellStyle name="Normal 4 7 4 4 3 2 3 3" xfId="28029" xr:uid="{00000000-0005-0000-0000-0000B9A80000}"/>
    <cellStyle name="Normal 4 7 4 4 3 2 4" xfId="20627" xr:uid="{00000000-0005-0000-0000-0000BAA80000}"/>
    <cellStyle name="Normal 4 7 4 4 3 2 5" xfId="35469" xr:uid="{00000000-0005-0000-0000-0000BBA80000}"/>
    <cellStyle name="Normal 4 7 4 4 3 2 6" xfId="17641" xr:uid="{00000000-0005-0000-0000-0000BCA80000}"/>
    <cellStyle name="Normal 4 7 4 4 3 3" xfId="6111" xr:uid="{00000000-0005-0000-0000-0000BDA80000}"/>
    <cellStyle name="Normal 4 7 4 4 3 3 2" xfId="12144" xr:uid="{00000000-0005-0000-0000-0000BEA80000}"/>
    <cellStyle name="Normal 4 7 4 4 3 3 2 2" xfId="43429" xr:uid="{00000000-0005-0000-0000-0000BFA80000}"/>
    <cellStyle name="Normal 4 7 4 4 3 3 2 3" xfId="30019" xr:uid="{00000000-0005-0000-0000-0000C0A80000}"/>
    <cellStyle name="Normal 4 7 4 4 3 3 3" xfId="24047" xr:uid="{00000000-0005-0000-0000-0000C1A80000}"/>
    <cellStyle name="Normal 4 7 4 4 3 3 4" xfId="34473" xr:uid="{00000000-0005-0000-0000-0000C2A80000}"/>
    <cellStyle name="Normal 4 7 4 4 3 3 5" xfId="16645" xr:uid="{00000000-0005-0000-0000-0000C3A80000}"/>
    <cellStyle name="Normal 4 7 4 4 3 4" xfId="4120" xr:uid="{00000000-0005-0000-0000-0000C4A80000}"/>
    <cellStyle name="Normal 4 7 4 4 3 4 2" xfId="36899" xr:uid="{00000000-0005-0000-0000-0000C5A80000}"/>
    <cellStyle name="Normal 4 7 4 4 3 4 3" xfId="22057" xr:uid="{00000000-0005-0000-0000-0000C6A80000}"/>
    <cellStyle name="Normal 4 7 4 4 3 5" xfId="9097" xr:uid="{00000000-0005-0000-0000-0000C7A80000}"/>
    <cellStyle name="Normal 4 7 4 4 3 5 2" xfId="40443" xr:uid="{00000000-0005-0000-0000-0000C8A80000}"/>
    <cellStyle name="Normal 4 7 4 4 3 5 3" xfId="27033" xr:uid="{00000000-0005-0000-0000-0000C9A80000}"/>
    <cellStyle name="Normal 4 7 4 4 3 6" xfId="19631" xr:uid="{00000000-0005-0000-0000-0000CAA80000}"/>
    <cellStyle name="Normal 4 7 4 4 3 7" xfId="32483" xr:uid="{00000000-0005-0000-0000-0000CBA80000}"/>
    <cellStyle name="Normal 4 7 4 4 3 8" xfId="14655" xr:uid="{00000000-0005-0000-0000-0000CCA80000}"/>
    <cellStyle name="Normal 4 7 4 4 4" xfId="2128" xr:uid="{00000000-0005-0000-0000-0000CDA80000}"/>
    <cellStyle name="Normal 4 7 4 4 4 2" xfId="6546" xr:uid="{00000000-0005-0000-0000-0000CEA80000}"/>
    <cellStyle name="Normal 4 7 4 4 4 2 2" xfId="12579" xr:uid="{00000000-0005-0000-0000-0000CFA80000}"/>
    <cellStyle name="Normal 4 7 4 4 4 2 2 2" xfId="43864" xr:uid="{00000000-0005-0000-0000-0000D0A80000}"/>
    <cellStyle name="Normal 4 7 4 4 4 2 2 3" xfId="30454" xr:uid="{00000000-0005-0000-0000-0000D1A80000}"/>
    <cellStyle name="Normal 4 7 4 4 4 2 3" xfId="37892" xr:uid="{00000000-0005-0000-0000-0000D2A80000}"/>
    <cellStyle name="Normal 4 7 4 4 4 2 4" xfId="24482" xr:uid="{00000000-0005-0000-0000-0000D3A80000}"/>
    <cellStyle name="Normal 4 7 4 4 4 3" xfId="9532" xr:uid="{00000000-0005-0000-0000-0000D4A80000}"/>
    <cellStyle name="Normal 4 7 4 4 4 3 2" xfId="40878" xr:uid="{00000000-0005-0000-0000-0000D5A80000}"/>
    <cellStyle name="Normal 4 7 4 4 4 3 3" xfId="27468" xr:uid="{00000000-0005-0000-0000-0000D6A80000}"/>
    <cellStyle name="Normal 4 7 4 4 4 4" xfId="20066" xr:uid="{00000000-0005-0000-0000-0000D7A80000}"/>
    <cellStyle name="Normal 4 7 4 4 4 5" xfId="34908" xr:uid="{00000000-0005-0000-0000-0000D8A80000}"/>
    <cellStyle name="Normal 4 7 4 4 4 6" xfId="17080" xr:uid="{00000000-0005-0000-0000-0000D9A80000}"/>
    <cellStyle name="Normal 4 7 4 4 5" xfId="5115" xr:uid="{00000000-0005-0000-0000-0000DAA80000}"/>
    <cellStyle name="Normal 4 7 4 4 5 2" xfId="11150" xr:uid="{00000000-0005-0000-0000-0000DBA80000}"/>
    <cellStyle name="Normal 4 7 4 4 5 2 2" xfId="42435" xr:uid="{00000000-0005-0000-0000-0000DCA80000}"/>
    <cellStyle name="Normal 4 7 4 4 5 2 3" xfId="29025" xr:uid="{00000000-0005-0000-0000-0000DDA80000}"/>
    <cellStyle name="Normal 4 7 4 4 5 3" xfId="23052" xr:uid="{00000000-0005-0000-0000-0000DEA80000}"/>
    <cellStyle name="Normal 4 7 4 4 5 4" xfId="33478" xr:uid="{00000000-0005-0000-0000-0000DFA80000}"/>
    <cellStyle name="Normal 4 7 4 4 5 5" xfId="15650" xr:uid="{00000000-0005-0000-0000-0000E0A80000}"/>
    <cellStyle name="Normal 4 7 4 4 6" xfId="3559" xr:uid="{00000000-0005-0000-0000-0000E1A80000}"/>
    <cellStyle name="Normal 4 7 4 4 6 2" xfId="36338" xr:uid="{00000000-0005-0000-0000-0000E2A80000}"/>
    <cellStyle name="Normal 4 7 4 4 6 3" xfId="21496" xr:uid="{00000000-0005-0000-0000-0000E3A80000}"/>
    <cellStyle name="Normal 4 7 4 4 7" xfId="8102" xr:uid="{00000000-0005-0000-0000-0000E4A80000}"/>
    <cellStyle name="Normal 4 7 4 4 7 2" xfId="39448" xr:uid="{00000000-0005-0000-0000-0000E5A80000}"/>
    <cellStyle name="Normal 4 7 4 4 7 3" xfId="26038" xr:uid="{00000000-0005-0000-0000-0000E6A80000}"/>
    <cellStyle name="Normal 4 7 4 4 8" xfId="18636" xr:uid="{00000000-0005-0000-0000-0000E7A80000}"/>
    <cellStyle name="Normal 4 7 4 4 9" xfId="31922" xr:uid="{00000000-0005-0000-0000-0000E8A80000}"/>
    <cellStyle name="Normal 4 7 4 5" xfId="306" xr:uid="{00000000-0005-0000-0000-0000E9A80000}"/>
    <cellStyle name="Normal 4 7 4 5 2" xfId="1361" xr:uid="{00000000-0005-0000-0000-0000EAA80000}"/>
    <cellStyle name="Normal 4 7 4 5 2 2" xfId="5779" xr:uid="{00000000-0005-0000-0000-0000EBA80000}"/>
    <cellStyle name="Normal 4 7 4 5 2 2 2" xfId="11812" xr:uid="{00000000-0005-0000-0000-0000ECA80000}"/>
    <cellStyle name="Normal 4 7 4 5 2 2 2 2" xfId="43097" xr:uid="{00000000-0005-0000-0000-0000EDA80000}"/>
    <cellStyle name="Normal 4 7 4 5 2 2 2 3" xfId="29687" xr:uid="{00000000-0005-0000-0000-0000EEA80000}"/>
    <cellStyle name="Normal 4 7 4 5 2 2 3" xfId="37436" xr:uid="{00000000-0005-0000-0000-0000EFA80000}"/>
    <cellStyle name="Normal 4 7 4 5 2 2 4" xfId="23715" xr:uid="{00000000-0005-0000-0000-0000F0A80000}"/>
    <cellStyle name="Normal 4 7 4 5 2 3" xfId="8765" xr:uid="{00000000-0005-0000-0000-0000F1A80000}"/>
    <cellStyle name="Normal 4 7 4 5 2 3 2" xfId="40111" xr:uid="{00000000-0005-0000-0000-0000F2A80000}"/>
    <cellStyle name="Normal 4 7 4 5 2 3 3" xfId="26701" xr:uid="{00000000-0005-0000-0000-0000F3A80000}"/>
    <cellStyle name="Normal 4 7 4 5 2 4" xfId="19299" xr:uid="{00000000-0005-0000-0000-0000F4A80000}"/>
    <cellStyle name="Normal 4 7 4 5 2 5" xfId="34141" xr:uid="{00000000-0005-0000-0000-0000F5A80000}"/>
    <cellStyle name="Normal 4 7 4 5 2 6" xfId="16313" xr:uid="{00000000-0005-0000-0000-0000F6A80000}"/>
    <cellStyle name="Normal 4 7 4 5 3" xfId="2358" xr:uid="{00000000-0005-0000-0000-0000F7A80000}"/>
    <cellStyle name="Normal 4 7 4 5 3 2" xfId="6775" xr:uid="{00000000-0005-0000-0000-0000F8A80000}"/>
    <cellStyle name="Normal 4 7 4 5 3 2 2" xfId="12808" xr:uid="{00000000-0005-0000-0000-0000F9A80000}"/>
    <cellStyle name="Normal 4 7 4 5 3 2 2 2" xfId="44093" xr:uid="{00000000-0005-0000-0000-0000FAA80000}"/>
    <cellStyle name="Normal 4 7 4 5 3 2 2 3" xfId="30683" xr:uid="{00000000-0005-0000-0000-0000FBA80000}"/>
    <cellStyle name="Normal 4 7 4 5 3 2 3" xfId="38121" xr:uid="{00000000-0005-0000-0000-0000FCA80000}"/>
    <cellStyle name="Normal 4 7 4 5 3 2 4" xfId="24711" xr:uid="{00000000-0005-0000-0000-0000FDA80000}"/>
    <cellStyle name="Normal 4 7 4 5 3 3" xfId="9761" xr:uid="{00000000-0005-0000-0000-0000FEA80000}"/>
    <cellStyle name="Normal 4 7 4 5 3 3 2" xfId="41107" xr:uid="{00000000-0005-0000-0000-0000FFA80000}"/>
    <cellStyle name="Normal 4 7 4 5 3 3 3" xfId="27697" xr:uid="{00000000-0005-0000-0000-000000A90000}"/>
    <cellStyle name="Normal 4 7 4 5 3 4" xfId="20295" xr:uid="{00000000-0005-0000-0000-000001A90000}"/>
    <cellStyle name="Normal 4 7 4 5 3 5" xfId="35137" xr:uid="{00000000-0005-0000-0000-000002A90000}"/>
    <cellStyle name="Normal 4 7 4 5 3 6" xfId="17309" xr:uid="{00000000-0005-0000-0000-000003A90000}"/>
    <cellStyle name="Normal 4 7 4 5 4" xfId="4783" xr:uid="{00000000-0005-0000-0000-000004A90000}"/>
    <cellStyle name="Normal 4 7 4 5 4 2" xfId="10817" xr:uid="{00000000-0005-0000-0000-000005A90000}"/>
    <cellStyle name="Normal 4 7 4 5 4 2 2" xfId="42104" xr:uid="{00000000-0005-0000-0000-000006A90000}"/>
    <cellStyle name="Normal 4 7 4 5 4 2 3" xfId="28694" xr:uid="{00000000-0005-0000-0000-000007A90000}"/>
    <cellStyle name="Normal 4 7 4 5 4 3" xfId="22720" xr:uid="{00000000-0005-0000-0000-000008A90000}"/>
    <cellStyle name="Normal 4 7 4 5 4 4" xfId="33146" xr:uid="{00000000-0005-0000-0000-000009A90000}"/>
    <cellStyle name="Normal 4 7 4 5 4 5" xfId="15318" xr:uid="{00000000-0005-0000-0000-00000AA90000}"/>
    <cellStyle name="Normal 4 7 4 5 5" xfId="3788" xr:uid="{00000000-0005-0000-0000-00000BA90000}"/>
    <cellStyle name="Normal 4 7 4 5 5 2" xfId="36567" xr:uid="{00000000-0005-0000-0000-00000CA90000}"/>
    <cellStyle name="Normal 4 7 4 5 5 3" xfId="21725" xr:uid="{00000000-0005-0000-0000-00000DA90000}"/>
    <cellStyle name="Normal 4 7 4 5 6" xfId="7770" xr:uid="{00000000-0005-0000-0000-00000EA90000}"/>
    <cellStyle name="Normal 4 7 4 5 6 2" xfId="39116" xr:uid="{00000000-0005-0000-0000-00000FA90000}"/>
    <cellStyle name="Normal 4 7 4 5 6 3" xfId="25706" xr:uid="{00000000-0005-0000-0000-000010A90000}"/>
    <cellStyle name="Normal 4 7 4 5 7" xfId="18304" xr:uid="{00000000-0005-0000-0000-000011A90000}"/>
    <cellStyle name="Normal 4 7 4 5 8" xfId="32151" xr:uid="{00000000-0005-0000-0000-000012A90000}"/>
    <cellStyle name="Normal 4 7 4 5 9" xfId="14323" xr:uid="{00000000-0005-0000-0000-000013A90000}"/>
    <cellStyle name="Normal 4 7 4 6" xfId="756" xr:uid="{00000000-0005-0000-0000-000014A90000}"/>
    <cellStyle name="Normal 4 7 4 6 2" xfId="2792" xr:uid="{00000000-0005-0000-0000-000015A90000}"/>
    <cellStyle name="Normal 4 7 4 6 2 2" xfId="7209" xr:uid="{00000000-0005-0000-0000-000016A90000}"/>
    <cellStyle name="Normal 4 7 4 6 2 2 2" xfId="13242" xr:uid="{00000000-0005-0000-0000-000017A90000}"/>
    <cellStyle name="Normal 4 7 4 6 2 2 2 2" xfId="44527" xr:uid="{00000000-0005-0000-0000-000018A90000}"/>
    <cellStyle name="Normal 4 7 4 6 2 2 2 3" xfId="31117" xr:uid="{00000000-0005-0000-0000-000019A90000}"/>
    <cellStyle name="Normal 4 7 4 6 2 2 3" xfId="38555" xr:uid="{00000000-0005-0000-0000-00001AA90000}"/>
    <cellStyle name="Normal 4 7 4 6 2 2 4" xfId="25145" xr:uid="{00000000-0005-0000-0000-00001BA90000}"/>
    <cellStyle name="Normal 4 7 4 6 2 3" xfId="10195" xr:uid="{00000000-0005-0000-0000-00001CA90000}"/>
    <cellStyle name="Normal 4 7 4 6 2 3 2" xfId="41541" xr:uid="{00000000-0005-0000-0000-00001DA90000}"/>
    <cellStyle name="Normal 4 7 4 6 2 3 3" xfId="28131" xr:uid="{00000000-0005-0000-0000-00001EA90000}"/>
    <cellStyle name="Normal 4 7 4 6 2 4" xfId="20729" xr:uid="{00000000-0005-0000-0000-00001FA90000}"/>
    <cellStyle name="Normal 4 7 4 6 2 5" xfId="35571" xr:uid="{00000000-0005-0000-0000-000020A90000}"/>
    <cellStyle name="Normal 4 7 4 6 2 6" xfId="17743" xr:uid="{00000000-0005-0000-0000-000021A90000}"/>
    <cellStyle name="Normal 4 7 4 6 3" xfId="5217" xr:uid="{00000000-0005-0000-0000-000022A90000}"/>
    <cellStyle name="Normal 4 7 4 6 3 2" xfId="11252" xr:uid="{00000000-0005-0000-0000-000023A90000}"/>
    <cellStyle name="Normal 4 7 4 6 3 2 2" xfId="42537" xr:uid="{00000000-0005-0000-0000-000024A90000}"/>
    <cellStyle name="Normal 4 7 4 6 3 2 3" xfId="29127" xr:uid="{00000000-0005-0000-0000-000025A90000}"/>
    <cellStyle name="Normal 4 7 4 6 3 3" xfId="23154" xr:uid="{00000000-0005-0000-0000-000026A90000}"/>
    <cellStyle name="Normal 4 7 4 6 3 4" xfId="33580" xr:uid="{00000000-0005-0000-0000-000027A90000}"/>
    <cellStyle name="Normal 4 7 4 6 3 5" xfId="15752" xr:uid="{00000000-0005-0000-0000-000028A90000}"/>
    <cellStyle name="Normal 4 7 4 6 4" xfId="4222" xr:uid="{00000000-0005-0000-0000-000029A90000}"/>
    <cellStyle name="Normal 4 7 4 6 4 2" xfId="37001" xr:uid="{00000000-0005-0000-0000-00002AA90000}"/>
    <cellStyle name="Normal 4 7 4 6 4 3" xfId="22159" xr:uid="{00000000-0005-0000-0000-00002BA90000}"/>
    <cellStyle name="Normal 4 7 4 6 5" xfId="8204" xr:uid="{00000000-0005-0000-0000-00002CA90000}"/>
    <cellStyle name="Normal 4 7 4 6 5 2" xfId="39550" xr:uid="{00000000-0005-0000-0000-00002DA90000}"/>
    <cellStyle name="Normal 4 7 4 6 5 3" xfId="26140" xr:uid="{00000000-0005-0000-0000-00002EA90000}"/>
    <cellStyle name="Normal 4 7 4 6 6" xfId="18738" xr:uid="{00000000-0005-0000-0000-00002FA90000}"/>
    <cellStyle name="Normal 4 7 4 6 7" xfId="32585" xr:uid="{00000000-0005-0000-0000-000030A90000}"/>
    <cellStyle name="Normal 4 7 4 6 8" xfId="14757" xr:uid="{00000000-0005-0000-0000-000031A90000}"/>
    <cellStyle name="Normal 4 7 4 7" xfId="1259" xr:uid="{00000000-0005-0000-0000-000032A90000}"/>
    <cellStyle name="Normal 4 7 4 7 2" xfId="2256" xr:uid="{00000000-0005-0000-0000-000033A90000}"/>
    <cellStyle name="Normal 4 7 4 7 2 2" xfId="6673" xr:uid="{00000000-0005-0000-0000-000034A90000}"/>
    <cellStyle name="Normal 4 7 4 7 2 2 2" xfId="12706" xr:uid="{00000000-0005-0000-0000-000035A90000}"/>
    <cellStyle name="Normal 4 7 4 7 2 2 2 2" xfId="43991" xr:uid="{00000000-0005-0000-0000-000036A90000}"/>
    <cellStyle name="Normal 4 7 4 7 2 2 2 3" xfId="30581" xr:uid="{00000000-0005-0000-0000-000037A90000}"/>
    <cellStyle name="Normal 4 7 4 7 2 2 3" xfId="38019" xr:uid="{00000000-0005-0000-0000-000038A90000}"/>
    <cellStyle name="Normal 4 7 4 7 2 2 4" xfId="24609" xr:uid="{00000000-0005-0000-0000-000039A90000}"/>
    <cellStyle name="Normal 4 7 4 7 2 3" xfId="9659" xr:uid="{00000000-0005-0000-0000-00003AA90000}"/>
    <cellStyle name="Normal 4 7 4 7 2 3 2" xfId="41005" xr:uid="{00000000-0005-0000-0000-00003BA90000}"/>
    <cellStyle name="Normal 4 7 4 7 2 3 3" xfId="27595" xr:uid="{00000000-0005-0000-0000-00003CA90000}"/>
    <cellStyle name="Normal 4 7 4 7 2 4" xfId="20193" xr:uid="{00000000-0005-0000-0000-00003DA90000}"/>
    <cellStyle name="Normal 4 7 4 7 2 5" xfId="35035" xr:uid="{00000000-0005-0000-0000-00003EA90000}"/>
    <cellStyle name="Normal 4 7 4 7 2 6" xfId="17207" xr:uid="{00000000-0005-0000-0000-00003FA90000}"/>
    <cellStyle name="Normal 4 7 4 7 3" xfId="5677" xr:uid="{00000000-0005-0000-0000-000040A90000}"/>
    <cellStyle name="Normal 4 7 4 7 3 2" xfId="11710" xr:uid="{00000000-0005-0000-0000-000041A90000}"/>
    <cellStyle name="Normal 4 7 4 7 3 2 2" xfId="42995" xr:uid="{00000000-0005-0000-0000-000042A90000}"/>
    <cellStyle name="Normal 4 7 4 7 3 2 3" xfId="29585" xr:uid="{00000000-0005-0000-0000-000043A90000}"/>
    <cellStyle name="Normal 4 7 4 7 3 3" xfId="23613" xr:uid="{00000000-0005-0000-0000-000044A90000}"/>
    <cellStyle name="Normal 4 7 4 7 3 4" xfId="34039" xr:uid="{00000000-0005-0000-0000-000045A90000}"/>
    <cellStyle name="Normal 4 7 4 7 3 5" xfId="16211" xr:uid="{00000000-0005-0000-0000-000046A90000}"/>
    <cellStyle name="Normal 4 7 4 7 4" xfId="3686" xr:uid="{00000000-0005-0000-0000-000047A90000}"/>
    <cellStyle name="Normal 4 7 4 7 4 2" xfId="36465" xr:uid="{00000000-0005-0000-0000-000048A90000}"/>
    <cellStyle name="Normal 4 7 4 7 4 3" xfId="21623" xr:uid="{00000000-0005-0000-0000-000049A90000}"/>
    <cellStyle name="Normal 4 7 4 7 5" xfId="8663" xr:uid="{00000000-0005-0000-0000-00004AA90000}"/>
    <cellStyle name="Normal 4 7 4 7 5 2" xfId="40009" xr:uid="{00000000-0005-0000-0000-00004BA90000}"/>
    <cellStyle name="Normal 4 7 4 7 5 3" xfId="26599" xr:uid="{00000000-0005-0000-0000-00004CA90000}"/>
    <cellStyle name="Normal 4 7 4 7 6" xfId="19197" xr:uid="{00000000-0005-0000-0000-00004DA90000}"/>
    <cellStyle name="Normal 4 7 4 7 7" xfId="32049" xr:uid="{00000000-0005-0000-0000-00004EA90000}"/>
    <cellStyle name="Normal 4 7 4 7 8" xfId="14221" xr:uid="{00000000-0005-0000-0000-00004FA90000}"/>
    <cellStyle name="Normal 4 7 4 8" xfId="1796" xr:uid="{00000000-0005-0000-0000-000050A90000}"/>
    <cellStyle name="Normal 4 7 4 8 2" xfId="6214" xr:uid="{00000000-0005-0000-0000-000051A90000}"/>
    <cellStyle name="Normal 4 7 4 8 2 2" xfId="12247" xr:uid="{00000000-0005-0000-0000-000052A90000}"/>
    <cellStyle name="Normal 4 7 4 8 2 2 2" xfId="43532" xr:uid="{00000000-0005-0000-0000-000053A90000}"/>
    <cellStyle name="Normal 4 7 4 8 2 2 3" xfId="30122" xr:uid="{00000000-0005-0000-0000-000054A90000}"/>
    <cellStyle name="Normal 4 7 4 8 2 3" xfId="37560" xr:uid="{00000000-0005-0000-0000-000055A90000}"/>
    <cellStyle name="Normal 4 7 4 8 2 4" xfId="24150" xr:uid="{00000000-0005-0000-0000-000056A90000}"/>
    <cellStyle name="Normal 4 7 4 8 3" xfId="9200" xr:uid="{00000000-0005-0000-0000-000057A90000}"/>
    <cellStyle name="Normal 4 7 4 8 3 2" xfId="40546" xr:uid="{00000000-0005-0000-0000-000058A90000}"/>
    <cellStyle name="Normal 4 7 4 8 3 3" xfId="27136" xr:uid="{00000000-0005-0000-0000-000059A90000}"/>
    <cellStyle name="Normal 4 7 4 8 4" xfId="19734" xr:uid="{00000000-0005-0000-0000-00005AA90000}"/>
    <cellStyle name="Normal 4 7 4 8 5" xfId="34576" xr:uid="{00000000-0005-0000-0000-00005BA90000}"/>
    <cellStyle name="Normal 4 7 4 8 6" xfId="16748" xr:uid="{00000000-0005-0000-0000-00005CA90000}"/>
    <cellStyle name="Normal 4 7 4 9" xfId="4681" xr:uid="{00000000-0005-0000-0000-00005DA90000}"/>
    <cellStyle name="Normal 4 7 4 9 2" xfId="10715" xr:uid="{00000000-0005-0000-0000-00005EA90000}"/>
    <cellStyle name="Normal 4 7 4 9 2 2" xfId="42002" xr:uid="{00000000-0005-0000-0000-00005FA90000}"/>
    <cellStyle name="Normal 4 7 4 9 2 3" xfId="28592" xr:uid="{00000000-0005-0000-0000-000060A90000}"/>
    <cellStyle name="Normal 4 7 4 9 3" xfId="22618" xr:uid="{00000000-0005-0000-0000-000061A90000}"/>
    <cellStyle name="Normal 4 7 4 9 4" xfId="33044" xr:uid="{00000000-0005-0000-0000-000062A90000}"/>
    <cellStyle name="Normal 4 7 4 9 5" xfId="15216" xr:uid="{00000000-0005-0000-0000-000063A90000}"/>
    <cellStyle name="Normal 4 7 5" xfId="138" xr:uid="{00000000-0005-0000-0000-000064A90000}"/>
    <cellStyle name="Normal 4 7 5 10" xfId="18136" xr:uid="{00000000-0005-0000-0000-000065A90000}"/>
    <cellStyle name="Normal 4 7 5 11" xfId="31628" xr:uid="{00000000-0005-0000-0000-000066A90000}"/>
    <cellStyle name="Normal 4 7 5 12" xfId="13800" xr:uid="{00000000-0005-0000-0000-000067A90000}"/>
    <cellStyle name="Normal 4 7 5 2" xfId="588" xr:uid="{00000000-0005-0000-0000-000068A90000}"/>
    <cellStyle name="Normal 4 7 5 2 10" xfId="14028" xr:uid="{00000000-0005-0000-0000-000069A90000}"/>
    <cellStyle name="Normal 4 7 5 2 2" xfId="1022" xr:uid="{00000000-0005-0000-0000-00006AA90000}"/>
    <cellStyle name="Normal 4 7 5 2 2 2" xfId="3058" xr:uid="{00000000-0005-0000-0000-00006BA90000}"/>
    <cellStyle name="Normal 4 7 5 2 2 2 2" xfId="7475" xr:uid="{00000000-0005-0000-0000-00006CA90000}"/>
    <cellStyle name="Normal 4 7 5 2 2 2 2 2" xfId="13508" xr:uid="{00000000-0005-0000-0000-00006DA90000}"/>
    <cellStyle name="Normal 4 7 5 2 2 2 2 2 2" xfId="44793" xr:uid="{00000000-0005-0000-0000-00006EA90000}"/>
    <cellStyle name="Normal 4 7 5 2 2 2 2 2 3" xfId="31383" xr:uid="{00000000-0005-0000-0000-00006FA90000}"/>
    <cellStyle name="Normal 4 7 5 2 2 2 2 3" xfId="38821" xr:uid="{00000000-0005-0000-0000-000070A90000}"/>
    <cellStyle name="Normal 4 7 5 2 2 2 2 4" xfId="25411" xr:uid="{00000000-0005-0000-0000-000071A90000}"/>
    <cellStyle name="Normal 4 7 5 2 2 2 3" xfId="10461" xr:uid="{00000000-0005-0000-0000-000072A90000}"/>
    <cellStyle name="Normal 4 7 5 2 2 2 3 2" xfId="41807" xr:uid="{00000000-0005-0000-0000-000073A90000}"/>
    <cellStyle name="Normal 4 7 5 2 2 2 3 3" xfId="28397" xr:uid="{00000000-0005-0000-0000-000074A90000}"/>
    <cellStyle name="Normal 4 7 5 2 2 2 4" xfId="20995" xr:uid="{00000000-0005-0000-0000-000075A90000}"/>
    <cellStyle name="Normal 4 7 5 2 2 2 5" xfId="35837" xr:uid="{00000000-0005-0000-0000-000076A90000}"/>
    <cellStyle name="Normal 4 7 5 2 2 2 6" xfId="18009" xr:uid="{00000000-0005-0000-0000-000077A90000}"/>
    <cellStyle name="Normal 4 7 5 2 2 3" xfId="5483" xr:uid="{00000000-0005-0000-0000-000078A90000}"/>
    <cellStyle name="Normal 4 7 5 2 2 3 2" xfId="11517" xr:uid="{00000000-0005-0000-0000-000079A90000}"/>
    <cellStyle name="Normal 4 7 5 2 2 3 2 2" xfId="42802" xr:uid="{00000000-0005-0000-0000-00007AA90000}"/>
    <cellStyle name="Normal 4 7 5 2 2 3 2 3" xfId="29392" xr:uid="{00000000-0005-0000-0000-00007BA90000}"/>
    <cellStyle name="Normal 4 7 5 2 2 3 3" xfId="23420" xr:uid="{00000000-0005-0000-0000-00007CA90000}"/>
    <cellStyle name="Normal 4 7 5 2 2 3 4" xfId="33846" xr:uid="{00000000-0005-0000-0000-00007DA90000}"/>
    <cellStyle name="Normal 4 7 5 2 2 3 5" xfId="16018" xr:uid="{00000000-0005-0000-0000-00007EA90000}"/>
    <cellStyle name="Normal 4 7 5 2 2 4" xfId="4488" xr:uid="{00000000-0005-0000-0000-00007FA90000}"/>
    <cellStyle name="Normal 4 7 5 2 2 4 2" xfId="37267" xr:uid="{00000000-0005-0000-0000-000080A90000}"/>
    <cellStyle name="Normal 4 7 5 2 2 4 3" xfId="22425" xr:uid="{00000000-0005-0000-0000-000081A90000}"/>
    <cellStyle name="Normal 4 7 5 2 2 5" xfId="8470" xr:uid="{00000000-0005-0000-0000-000082A90000}"/>
    <cellStyle name="Normal 4 7 5 2 2 5 2" xfId="39816" xr:uid="{00000000-0005-0000-0000-000083A90000}"/>
    <cellStyle name="Normal 4 7 5 2 2 5 3" xfId="26406" xr:uid="{00000000-0005-0000-0000-000084A90000}"/>
    <cellStyle name="Normal 4 7 5 2 2 6" xfId="19004" xr:uid="{00000000-0005-0000-0000-000085A90000}"/>
    <cellStyle name="Normal 4 7 5 2 2 7" xfId="32851" xr:uid="{00000000-0005-0000-0000-000086A90000}"/>
    <cellStyle name="Normal 4 7 5 2 2 8" xfId="15023" xr:uid="{00000000-0005-0000-0000-000087A90000}"/>
    <cellStyle name="Normal 4 7 5 2 3" xfId="1627" xr:uid="{00000000-0005-0000-0000-000088A90000}"/>
    <cellStyle name="Normal 4 7 5 2 3 2" xfId="2624" xr:uid="{00000000-0005-0000-0000-000089A90000}"/>
    <cellStyle name="Normal 4 7 5 2 3 2 2" xfId="7041" xr:uid="{00000000-0005-0000-0000-00008AA90000}"/>
    <cellStyle name="Normal 4 7 5 2 3 2 2 2" xfId="13074" xr:uid="{00000000-0005-0000-0000-00008BA90000}"/>
    <cellStyle name="Normal 4 7 5 2 3 2 2 2 2" xfId="44359" xr:uid="{00000000-0005-0000-0000-00008CA90000}"/>
    <cellStyle name="Normal 4 7 5 2 3 2 2 2 3" xfId="30949" xr:uid="{00000000-0005-0000-0000-00008DA90000}"/>
    <cellStyle name="Normal 4 7 5 2 3 2 2 3" xfId="38387" xr:uid="{00000000-0005-0000-0000-00008EA90000}"/>
    <cellStyle name="Normal 4 7 5 2 3 2 2 4" xfId="24977" xr:uid="{00000000-0005-0000-0000-00008FA90000}"/>
    <cellStyle name="Normal 4 7 5 2 3 2 3" xfId="10027" xr:uid="{00000000-0005-0000-0000-000090A90000}"/>
    <cellStyle name="Normal 4 7 5 2 3 2 3 2" xfId="41373" xr:uid="{00000000-0005-0000-0000-000091A90000}"/>
    <cellStyle name="Normal 4 7 5 2 3 2 3 3" xfId="27963" xr:uid="{00000000-0005-0000-0000-000092A90000}"/>
    <cellStyle name="Normal 4 7 5 2 3 2 4" xfId="20561" xr:uid="{00000000-0005-0000-0000-000093A90000}"/>
    <cellStyle name="Normal 4 7 5 2 3 2 5" xfId="35403" xr:uid="{00000000-0005-0000-0000-000094A90000}"/>
    <cellStyle name="Normal 4 7 5 2 3 2 6" xfId="17575" xr:uid="{00000000-0005-0000-0000-000095A90000}"/>
    <cellStyle name="Normal 4 7 5 2 3 3" xfId="6045" xr:uid="{00000000-0005-0000-0000-000096A90000}"/>
    <cellStyle name="Normal 4 7 5 2 3 3 2" xfId="12078" xr:uid="{00000000-0005-0000-0000-000097A90000}"/>
    <cellStyle name="Normal 4 7 5 2 3 3 2 2" xfId="43363" xr:uid="{00000000-0005-0000-0000-000098A90000}"/>
    <cellStyle name="Normal 4 7 5 2 3 3 2 3" xfId="29953" xr:uid="{00000000-0005-0000-0000-000099A90000}"/>
    <cellStyle name="Normal 4 7 5 2 3 3 3" xfId="23981" xr:uid="{00000000-0005-0000-0000-00009AA90000}"/>
    <cellStyle name="Normal 4 7 5 2 3 3 4" xfId="34407" xr:uid="{00000000-0005-0000-0000-00009BA90000}"/>
    <cellStyle name="Normal 4 7 5 2 3 3 5" xfId="16579" xr:uid="{00000000-0005-0000-0000-00009CA90000}"/>
    <cellStyle name="Normal 4 7 5 2 3 4" xfId="4054" xr:uid="{00000000-0005-0000-0000-00009DA90000}"/>
    <cellStyle name="Normal 4 7 5 2 3 4 2" xfId="36833" xr:uid="{00000000-0005-0000-0000-00009EA90000}"/>
    <cellStyle name="Normal 4 7 5 2 3 4 3" xfId="21991" xr:uid="{00000000-0005-0000-0000-00009FA90000}"/>
    <cellStyle name="Normal 4 7 5 2 3 5" xfId="9031" xr:uid="{00000000-0005-0000-0000-0000A0A90000}"/>
    <cellStyle name="Normal 4 7 5 2 3 5 2" xfId="40377" xr:uid="{00000000-0005-0000-0000-0000A1A90000}"/>
    <cellStyle name="Normal 4 7 5 2 3 5 3" xfId="26967" xr:uid="{00000000-0005-0000-0000-0000A2A90000}"/>
    <cellStyle name="Normal 4 7 5 2 3 6" xfId="19565" xr:uid="{00000000-0005-0000-0000-0000A3A90000}"/>
    <cellStyle name="Normal 4 7 5 2 3 7" xfId="32417" xr:uid="{00000000-0005-0000-0000-0000A4A90000}"/>
    <cellStyle name="Normal 4 7 5 2 3 8" xfId="14589" xr:uid="{00000000-0005-0000-0000-0000A5A90000}"/>
    <cellStyle name="Normal 4 7 5 2 4" xfId="2062" xr:uid="{00000000-0005-0000-0000-0000A6A90000}"/>
    <cellStyle name="Normal 4 7 5 2 4 2" xfId="6480" xr:uid="{00000000-0005-0000-0000-0000A7A90000}"/>
    <cellStyle name="Normal 4 7 5 2 4 2 2" xfId="12513" xr:uid="{00000000-0005-0000-0000-0000A8A90000}"/>
    <cellStyle name="Normal 4 7 5 2 4 2 2 2" xfId="43798" xr:uid="{00000000-0005-0000-0000-0000A9A90000}"/>
    <cellStyle name="Normal 4 7 5 2 4 2 2 3" xfId="30388" xr:uid="{00000000-0005-0000-0000-0000AAA90000}"/>
    <cellStyle name="Normal 4 7 5 2 4 2 3" xfId="37826" xr:uid="{00000000-0005-0000-0000-0000ABA90000}"/>
    <cellStyle name="Normal 4 7 5 2 4 2 4" xfId="24416" xr:uid="{00000000-0005-0000-0000-0000ACA90000}"/>
    <cellStyle name="Normal 4 7 5 2 4 3" xfId="9466" xr:uid="{00000000-0005-0000-0000-0000ADA90000}"/>
    <cellStyle name="Normal 4 7 5 2 4 3 2" xfId="40812" xr:uid="{00000000-0005-0000-0000-0000AEA90000}"/>
    <cellStyle name="Normal 4 7 5 2 4 3 3" xfId="27402" xr:uid="{00000000-0005-0000-0000-0000AFA90000}"/>
    <cellStyle name="Normal 4 7 5 2 4 4" xfId="20000" xr:uid="{00000000-0005-0000-0000-0000B0A90000}"/>
    <cellStyle name="Normal 4 7 5 2 4 5" xfId="34842" xr:uid="{00000000-0005-0000-0000-0000B1A90000}"/>
    <cellStyle name="Normal 4 7 5 2 4 6" xfId="17014" xr:uid="{00000000-0005-0000-0000-0000B2A90000}"/>
    <cellStyle name="Normal 4 7 5 2 5" xfId="5049" xr:uid="{00000000-0005-0000-0000-0000B3A90000}"/>
    <cellStyle name="Normal 4 7 5 2 5 2" xfId="11084" xr:uid="{00000000-0005-0000-0000-0000B4A90000}"/>
    <cellStyle name="Normal 4 7 5 2 5 2 2" xfId="42369" xr:uid="{00000000-0005-0000-0000-0000B5A90000}"/>
    <cellStyle name="Normal 4 7 5 2 5 2 3" xfId="28959" xr:uid="{00000000-0005-0000-0000-0000B6A90000}"/>
    <cellStyle name="Normal 4 7 5 2 5 3" xfId="22986" xr:uid="{00000000-0005-0000-0000-0000B7A90000}"/>
    <cellStyle name="Normal 4 7 5 2 5 4" xfId="33412" xr:uid="{00000000-0005-0000-0000-0000B8A90000}"/>
    <cellStyle name="Normal 4 7 5 2 5 5" xfId="15584" xr:uid="{00000000-0005-0000-0000-0000B9A90000}"/>
    <cellStyle name="Normal 4 7 5 2 6" xfId="3493" xr:uid="{00000000-0005-0000-0000-0000BAA90000}"/>
    <cellStyle name="Normal 4 7 5 2 6 2" xfId="36272" xr:uid="{00000000-0005-0000-0000-0000BBA90000}"/>
    <cellStyle name="Normal 4 7 5 2 6 3" xfId="21430" xr:uid="{00000000-0005-0000-0000-0000BCA90000}"/>
    <cellStyle name="Normal 4 7 5 2 7" xfId="8036" xr:uid="{00000000-0005-0000-0000-0000BDA90000}"/>
    <cellStyle name="Normal 4 7 5 2 7 2" xfId="39382" xr:uid="{00000000-0005-0000-0000-0000BEA90000}"/>
    <cellStyle name="Normal 4 7 5 2 7 3" xfId="25972" xr:uid="{00000000-0005-0000-0000-0000BFA90000}"/>
    <cellStyle name="Normal 4 7 5 2 8" xfId="18570" xr:uid="{00000000-0005-0000-0000-0000C0A90000}"/>
    <cellStyle name="Normal 4 7 5 2 9" xfId="31856" xr:uid="{00000000-0005-0000-0000-0000C1A90000}"/>
    <cellStyle name="Normal 4 7 5 3" xfId="360" xr:uid="{00000000-0005-0000-0000-0000C2A90000}"/>
    <cellStyle name="Normal 4 7 5 3 2" xfId="1399" xr:uid="{00000000-0005-0000-0000-0000C3A90000}"/>
    <cellStyle name="Normal 4 7 5 3 2 2" xfId="5817" xr:uid="{00000000-0005-0000-0000-0000C4A90000}"/>
    <cellStyle name="Normal 4 7 5 3 2 2 2" xfId="11850" xr:uid="{00000000-0005-0000-0000-0000C5A90000}"/>
    <cellStyle name="Normal 4 7 5 3 2 2 2 2" xfId="43135" xr:uid="{00000000-0005-0000-0000-0000C6A90000}"/>
    <cellStyle name="Normal 4 7 5 3 2 2 2 3" xfId="29725" xr:uid="{00000000-0005-0000-0000-0000C7A90000}"/>
    <cellStyle name="Normal 4 7 5 3 2 2 3" xfId="37470" xr:uid="{00000000-0005-0000-0000-0000C8A90000}"/>
    <cellStyle name="Normal 4 7 5 3 2 2 4" xfId="23753" xr:uid="{00000000-0005-0000-0000-0000C9A90000}"/>
    <cellStyle name="Normal 4 7 5 3 2 3" xfId="8803" xr:uid="{00000000-0005-0000-0000-0000CAA90000}"/>
    <cellStyle name="Normal 4 7 5 3 2 3 2" xfId="40149" xr:uid="{00000000-0005-0000-0000-0000CBA90000}"/>
    <cellStyle name="Normal 4 7 5 3 2 3 3" xfId="26739" xr:uid="{00000000-0005-0000-0000-0000CCA90000}"/>
    <cellStyle name="Normal 4 7 5 3 2 4" xfId="19337" xr:uid="{00000000-0005-0000-0000-0000CDA90000}"/>
    <cellStyle name="Normal 4 7 5 3 2 5" xfId="34179" xr:uid="{00000000-0005-0000-0000-0000CEA90000}"/>
    <cellStyle name="Normal 4 7 5 3 2 6" xfId="16351" xr:uid="{00000000-0005-0000-0000-0000CFA90000}"/>
    <cellStyle name="Normal 4 7 5 3 3" xfId="2396" xr:uid="{00000000-0005-0000-0000-0000D0A90000}"/>
    <cellStyle name="Normal 4 7 5 3 3 2" xfId="6813" xr:uid="{00000000-0005-0000-0000-0000D1A90000}"/>
    <cellStyle name="Normal 4 7 5 3 3 2 2" xfId="12846" xr:uid="{00000000-0005-0000-0000-0000D2A90000}"/>
    <cellStyle name="Normal 4 7 5 3 3 2 2 2" xfId="44131" xr:uid="{00000000-0005-0000-0000-0000D3A90000}"/>
    <cellStyle name="Normal 4 7 5 3 3 2 2 3" xfId="30721" xr:uid="{00000000-0005-0000-0000-0000D4A90000}"/>
    <cellStyle name="Normal 4 7 5 3 3 2 3" xfId="38159" xr:uid="{00000000-0005-0000-0000-0000D5A90000}"/>
    <cellStyle name="Normal 4 7 5 3 3 2 4" xfId="24749" xr:uid="{00000000-0005-0000-0000-0000D6A90000}"/>
    <cellStyle name="Normal 4 7 5 3 3 3" xfId="9799" xr:uid="{00000000-0005-0000-0000-0000D7A90000}"/>
    <cellStyle name="Normal 4 7 5 3 3 3 2" xfId="41145" xr:uid="{00000000-0005-0000-0000-0000D8A90000}"/>
    <cellStyle name="Normal 4 7 5 3 3 3 3" xfId="27735" xr:uid="{00000000-0005-0000-0000-0000D9A90000}"/>
    <cellStyle name="Normal 4 7 5 3 3 4" xfId="20333" xr:uid="{00000000-0005-0000-0000-0000DAA90000}"/>
    <cellStyle name="Normal 4 7 5 3 3 5" xfId="35175" xr:uid="{00000000-0005-0000-0000-0000DBA90000}"/>
    <cellStyle name="Normal 4 7 5 3 3 6" xfId="17347" xr:uid="{00000000-0005-0000-0000-0000DCA90000}"/>
    <cellStyle name="Normal 4 7 5 3 4" xfId="4821" xr:uid="{00000000-0005-0000-0000-0000DDA90000}"/>
    <cellStyle name="Normal 4 7 5 3 4 2" xfId="10856" xr:uid="{00000000-0005-0000-0000-0000DEA90000}"/>
    <cellStyle name="Normal 4 7 5 3 4 2 2" xfId="42141" xr:uid="{00000000-0005-0000-0000-0000DFA90000}"/>
    <cellStyle name="Normal 4 7 5 3 4 2 3" xfId="28731" xr:uid="{00000000-0005-0000-0000-0000E0A90000}"/>
    <cellStyle name="Normal 4 7 5 3 4 3" xfId="22758" xr:uid="{00000000-0005-0000-0000-0000E1A90000}"/>
    <cellStyle name="Normal 4 7 5 3 4 4" xfId="33184" xr:uid="{00000000-0005-0000-0000-0000E2A90000}"/>
    <cellStyle name="Normal 4 7 5 3 4 5" xfId="15356" xr:uid="{00000000-0005-0000-0000-0000E3A90000}"/>
    <cellStyle name="Normal 4 7 5 3 5" xfId="3826" xr:uid="{00000000-0005-0000-0000-0000E4A90000}"/>
    <cellStyle name="Normal 4 7 5 3 5 2" xfId="36605" xr:uid="{00000000-0005-0000-0000-0000E5A90000}"/>
    <cellStyle name="Normal 4 7 5 3 5 3" xfId="21763" xr:uid="{00000000-0005-0000-0000-0000E6A90000}"/>
    <cellStyle name="Normal 4 7 5 3 6" xfId="7808" xr:uid="{00000000-0005-0000-0000-0000E7A90000}"/>
    <cellStyle name="Normal 4 7 5 3 6 2" xfId="39154" xr:uid="{00000000-0005-0000-0000-0000E8A90000}"/>
    <cellStyle name="Normal 4 7 5 3 6 3" xfId="25744" xr:uid="{00000000-0005-0000-0000-0000E9A90000}"/>
    <cellStyle name="Normal 4 7 5 3 7" xfId="18342" xr:uid="{00000000-0005-0000-0000-0000EAA90000}"/>
    <cellStyle name="Normal 4 7 5 3 8" xfId="32189" xr:uid="{00000000-0005-0000-0000-0000EBA90000}"/>
    <cellStyle name="Normal 4 7 5 3 9" xfId="14361" xr:uid="{00000000-0005-0000-0000-0000ECA90000}"/>
    <cellStyle name="Normal 4 7 5 4" xfId="794" xr:uid="{00000000-0005-0000-0000-0000EDA90000}"/>
    <cellStyle name="Normal 4 7 5 4 2" xfId="2830" xr:uid="{00000000-0005-0000-0000-0000EEA90000}"/>
    <cellStyle name="Normal 4 7 5 4 2 2" xfId="7247" xr:uid="{00000000-0005-0000-0000-0000EFA90000}"/>
    <cellStyle name="Normal 4 7 5 4 2 2 2" xfId="13280" xr:uid="{00000000-0005-0000-0000-0000F0A90000}"/>
    <cellStyle name="Normal 4 7 5 4 2 2 2 2" xfId="44565" xr:uid="{00000000-0005-0000-0000-0000F1A90000}"/>
    <cellStyle name="Normal 4 7 5 4 2 2 2 3" xfId="31155" xr:uid="{00000000-0005-0000-0000-0000F2A90000}"/>
    <cellStyle name="Normal 4 7 5 4 2 2 3" xfId="38593" xr:uid="{00000000-0005-0000-0000-0000F3A90000}"/>
    <cellStyle name="Normal 4 7 5 4 2 2 4" xfId="25183" xr:uid="{00000000-0005-0000-0000-0000F4A90000}"/>
    <cellStyle name="Normal 4 7 5 4 2 3" xfId="10233" xr:uid="{00000000-0005-0000-0000-0000F5A90000}"/>
    <cellStyle name="Normal 4 7 5 4 2 3 2" xfId="41579" xr:uid="{00000000-0005-0000-0000-0000F6A90000}"/>
    <cellStyle name="Normal 4 7 5 4 2 3 3" xfId="28169" xr:uid="{00000000-0005-0000-0000-0000F7A90000}"/>
    <cellStyle name="Normal 4 7 5 4 2 4" xfId="20767" xr:uid="{00000000-0005-0000-0000-0000F8A90000}"/>
    <cellStyle name="Normal 4 7 5 4 2 5" xfId="35609" xr:uid="{00000000-0005-0000-0000-0000F9A90000}"/>
    <cellStyle name="Normal 4 7 5 4 2 6" xfId="17781" xr:uid="{00000000-0005-0000-0000-0000FAA90000}"/>
    <cellStyle name="Normal 4 7 5 4 3" xfId="5255" xr:uid="{00000000-0005-0000-0000-0000FBA90000}"/>
    <cellStyle name="Normal 4 7 5 4 3 2" xfId="11289" xr:uid="{00000000-0005-0000-0000-0000FCA90000}"/>
    <cellStyle name="Normal 4 7 5 4 3 2 2" xfId="42574" xr:uid="{00000000-0005-0000-0000-0000FDA90000}"/>
    <cellStyle name="Normal 4 7 5 4 3 2 3" xfId="29164" xr:uid="{00000000-0005-0000-0000-0000FEA90000}"/>
    <cellStyle name="Normal 4 7 5 4 3 3" xfId="23192" xr:uid="{00000000-0005-0000-0000-0000FFA90000}"/>
    <cellStyle name="Normal 4 7 5 4 3 4" xfId="33618" xr:uid="{00000000-0005-0000-0000-000000AA0000}"/>
    <cellStyle name="Normal 4 7 5 4 3 5" xfId="15790" xr:uid="{00000000-0005-0000-0000-000001AA0000}"/>
    <cellStyle name="Normal 4 7 5 4 4" xfId="4260" xr:uid="{00000000-0005-0000-0000-000002AA0000}"/>
    <cellStyle name="Normal 4 7 5 4 4 2" xfId="37039" xr:uid="{00000000-0005-0000-0000-000003AA0000}"/>
    <cellStyle name="Normal 4 7 5 4 4 3" xfId="22197" xr:uid="{00000000-0005-0000-0000-000004AA0000}"/>
    <cellStyle name="Normal 4 7 5 4 5" xfId="8242" xr:uid="{00000000-0005-0000-0000-000005AA0000}"/>
    <cellStyle name="Normal 4 7 5 4 5 2" xfId="39588" xr:uid="{00000000-0005-0000-0000-000006AA0000}"/>
    <cellStyle name="Normal 4 7 5 4 5 3" xfId="26178" xr:uid="{00000000-0005-0000-0000-000007AA0000}"/>
    <cellStyle name="Normal 4 7 5 4 6" xfId="18776" xr:uid="{00000000-0005-0000-0000-000008AA0000}"/>
    <cellStyle name="Normal 4 7 5 4 7" xfId="32623" xr:uid="{00000000-0005-0000-0000-000009AA0000}"/>
    <cellStyle name="Normal 4 7 5 4 8" xfId="14795" xr:uid="{00000000-0005-0000-0000-00000AAA0000}"/>
    <cellStyle name="Normal 4 7 5 5" xfId="1193" xr:uid="{00000000-0005-0000-0000-00000BAA0000}"/>
    <cellStyle name="Normal 4 7 5 5 2" xfId="2190" xr:uid="{00000000-0005-0000-0000-00000CAA0000}"/>
    <cellStyle name="Normal 4 7 5 5 2 2" xfId="6607" xr:uid="{00000000-0005-0000-0000-00000DAA0000}"/>
    <cellStyle name="Normal 4 7 5 5 2 2 2" xfId="12640" xr:uid="{00000000-0005-0000-0000-00000EAA0000}"/>
    <cellStyle name="Normal 4 7 5 5 2 2 2 2" xfId="43925" xr:uid="{00000000-0005-0000-0000-00000FAA0000}"/>
    <cellStyle name="Normal 4 7 5 5 2 2 2 3" xfId="30515" xr:uid="{00000000-0005-0000-0000-000010AA0000}"/>
    <cellStyle name="Normal 4 7 5 5 2 2 3" xfId="37953" xr:uid="{00000000-0005-0000-0000-000011AA0000}"/>
    <cellStyle name="Normal 4 7 5 5 2 2 4" xfId="24543" xr:uid="{00000000-0005-0000-0000-000012AA0000}"/>
    <cellStyle name="Normal 4 7 5 5 2 3" xfId="9593" xr:uid="{00000000-0005-0000-0000-000013AA0000}"/>
    <cellStyle name="Normal 4 7 5 5 2 3 2" xfId="40939" xr:uid="{00000000-0005-0000-0000-000014AA0000}"/>
    <cellStyle name="Normal 4 7 5 5 2 3 3" xfId="27529" xr:uid="{00000000-0005-0000-0000-000015AA0000}"/>
    <cellStyle name="Normal 4 7 5 5 2 4" xfId="20127" xr:uid="{00000000-0005-0000-0000-000016AA0000}"/>
    <cellStyle name="Normal 4 7 5 5 2 5" xfId="34969" xr:uid="{00000000-0005-0000-0000-000017AA0000}"/>
    <cellStyle name="Normal 4 7 5 5 2 6" xfId="17141" xr:uid="{00000000-0005-0000-0000-000018AA0000}"/>
    <cellStyle name="Normal 4 7 5 5 3" xfId="5611" xr:uid="{00000000-0005-0000-0000-000019AA0000}"/>
    <cellStyle name="Normal 4 7 5 5 3 2" xfId="11644" xr:uid="{00000000-0005-0000-0000-00001AAA0000}"/>
    <cellStyle name="Normal 4 7 5 5 3 2 2" xfId="42929" xr:uid="{00000000-0005-0000-0000-00001BAA0000}"/>
    <cellStyle name="Normal 4 7 5 5 3 2 3" xfId="29519" xr:uid="{00000000-0005-0000-0000-00001CAA0000}"/>
    <cellStyle name="Normal 4 7 5 5 3 3" xfId="23547" xr:uid="{00000000-0005-0000-0000-00001DAA0000}"/>
    <cellStyle name="Normal 4 7 5 5 3 4" xfId="33973" xr:uid="{00000000-0005-0000-0000-00001EAA0000}"/>
    <cellStyle name="Normal 4 7 5 5 3 5" xfId="16145" xr:uid="{00000000-0005-0000-0000-00001FAA0000}"/>
    <cellStyle name="Normal 4 7 5 5 4" xfId="3620" xr:uid="{00000000-0005-0000-0000-000020AA0000}"/>
    <cellStyle name="Normal 4 7 5 5 4 2" xfId="36399" xr:uid="{00000000-0005-0000-0000-000021AA0000}"/>
    <cellStyle name="Normal 4 7 5 5 4 3" xfId="21557" xr:uid="{00000000-0005-0000-0000-000022AA0000}"/>
    <cellStyle name="Normal 4 7 5 5 5" xfId="8597" xr:uid="{00000000-0005-0000-0000-000023AA0000}"/>
    <cellStyle name="Normal 4 7 5 5 5 2" xfId="39943" xr:uid="{00000000-0005-0000-0000-000024AA0000}"/>
    <cellStyle name="Normal 4 7 5 5 5 3" xfId="26533" xr:uid="{00000000-0005-0000-0000-000025AA0000}"/>
    <cellStyle name="Normal 4 7 5 5 6" xfId="19131" xr:uid="{00000000-0005-0000-0000-000026AA0000}"/>
    <cellStyle name="Normal 4 7 5 5 7" xfId="31983" xr:uid="{00000000-0005-0000-0000-000027AA0000}"/>
    <cellStyle name="Normal 4 7 5 5 8" xfId="14155" xr:uid="{00000000-0005-0000-0000-000028AA0000}"/>
    <cellStyle name="Normal 4 7 5 6" xfId="1834" xr:uid="{00000000-0005-0000-0000-000029AA0000}"/>
    <cellStyle name="Normal 4 7 5 6 2" xfId="6252" xr:uid="{00000000-0005-0000-0000-00002AAA0000}"/>
    <cellStyle name="Normal 4 7 5 6 2 2" xfId="12285" xr:uid="{00000000-0005-0000-0000-00002BAA0000}"/>
    <cellStyle name="Normal 4 7 5 6 2 2 2" xfId="43570" xr:uid="{00000000-0005-0000-0000-00002CAA0000}"/>
    <cellStyle name="Normal 4 7 5 6 2 2 3" xfId="30160" xr:uid="{00000000-0005-0000-0000-00002DAA0000}"/>
    <cellStyle name="Normal 4 7 5 6 2 3" xfId="37598" xr:uid="{00000000-0005-0000-0000-00002EAA0000}"/>
    <cellStyle name="Normal 4 7 5 6 2 4" xfId="24188" xr:uid="{00000000-0005-0000-0000-00002FAA0000}"/>
    <cellStyle name="Normal 4 7 5 6 3" xfId="9238" xr:uid="{00000000-0005-0000-0000-000030AA0000}"/>
    <cellStyle name="Normal 4 7 5 6 3 2" xfId="40584" xr:uid="{00000000-0005-0000-0000-000031AA0000}"/>
    <cellStyle name="Normal 4 7 5 6 3 3" xfId="27174" xr:uid="{00000000-0005-0000-0000-000032AA0000}"/>
    <cellStyle name="Normal 4 7 5 6 4" xfId="19772" xr:uid="{00000000-0005-0000-0000-000033AA0000}"/>
    <cellStyle name="Normal 4 7 5 6 5" xfId="34614" xr:uid="{00000000-0005-0000-0000-000034AA0000}"/>
    <cellStyle name="Normal 4 7 5 6 6" xfId="16786" xr:uid="{00000000-0005-0000-0000-000035AA0000}"/>
    <cellStyle name="Normal 4 7 5 7" xfId="4615" xr:uid="{00000000-0005-0000-0000-000036AA0000}"/>
    <cellStyle name="Normal 4 7 5 7 2" xfId="10649" xr:uid="{00000000-0005-0000-0000-000037AA0000}"/>
    <cellStyle name="Normal 4 7 5 7 2 2" xfId="41936" xr:uid="{00000000-0005-0000-0000-000038AA0000}"/>
    <cellStyle name="Normal 4 7 5 7 2 3" xfId="28526" xr:uid="{00000000-0005-0000-0000-000039AA0000}"/>
    <cellStyle name="Normal 4 7 5 7 3" xfId="22552" xr:uid="{00000000-0005-0000-0000-00003AAA0000}"/>
    <cellStyle name="Normal 4 7 5 7 4" xfId="32978" xr:uid="{00000000-0005-0000-0000-00003BAA0000}"/>
    <cellStyle name="Normal 4 7 5 7 5" xfId="15150" xr:uid="{00000000-0005-0000-0000-00003CAA0000}"/>
    <cellStyle name="Normal 4 7 5 8" xfId="3265" xr:uid="{00000000-0005-0000-0000-00003DAA0000}"/>
    <cellStyle name="Normal 4 7 5 8 2" xfId="36044" xr:uid="{00000000-0005-0000-0000-00003EAA0000}"/>
    <cellStyle name="Normal 4 7 5 8 3" xfId="21202" xr:uid="{00000000-0005-0000-0000-00003FAA0000}"/>
    <cellStyle name="Normal 4 7 5 9" xfId="7602" xr:uid="{00000000-0005-0000-0000-000040AA0000}"/>
    <cellStyle name="Normal 4 7 5 9 2" xfId="38948" xr:uid="{00000000-0005-0000-0000-000041AA0000}"/>
    <cellStyle name="Normal 4 7 5 9 3" xfId="25538" xr:uid="{00000000-0005-0000-0000-000042AA0000}"/>
    <cellStyle name="Normal 4 7 6" xfId="462" xr:uid="{00000000-0005-0000-0000-000043AA0000}"/>
    <cellStyle name="Normal 4 7 6 10" xfId="13902" xr:uid="{00000000-0005-0000-0000-000044AA0000}"/>
    <cellStyle name="Normal 4 7 6 2" xfId="896" xr:uid="{00000000-0005-0000-0000-000045AA0000}"/>
    <cellStyle name="Normal 4 7 6 2 2" xfId="2932" xr:uid="{00000000-0005-0000-0000-000046AA0000}"/>
    <cellStyle name="Normal 4 7 6 2 2 2" xfId="7349" xr:uid="{00000000-0005-0000-0000-000047AA0000}"/>
    <cellStyle name="Normal 4 7 6 2 2 2 2" xfId="13382" xr:uid="{00000000-0005-0000-0000-000048AA0000}"/>
    <cellStyle name="Normal 4 7 6 2 2 2 2 2" xfId="44667" xr:uid="{00000000-0005-0000-0000-000049AA0000}"/>
    <cellStyle name="Normal 4 7 6 2 2 2 2 3" xfId="31257" xr:uid="{00000000-0005-0000-0000-00004AAA0000}"/>
    <cellStyle name="Normal 4 7 6 2 2 2 3" xfId="38695" xr:uid="{00000000-0005-0000-0000-00004BAA0000}"/>
    <cellStyle name="Normal 4 7 6 2 2 2 4" xfId="25285" xr:uid="{00000000-0005-0000-0000-00004CAA0000}"/>
    <cellStyle name="Normal 4 7 6 2 2 3" xfId="10335" xr:uid="{00000000-0005-0000-0000-00004DAA0000}"/>
    <cellStyle name="Normal 4 7 6 2 2 3 2" xfId="41681" xr:uid="{00000000-0005-0000-0000-00004EAA0000}"/>
    <cellStyle name="Normal 4 7 6 2 2 3 3" xfId="28271" xr:uid="{00000000-0005-0000-0000-00004FAA0000}"/>
    <cellStyle name="Normal 4 7 6 2 2 4" xfId="20869" xr:uid="{00000000-0005-0000-0000-000050AA0000}"/>
    <cellStyle name="Normal 4 7 6 2 2 5" xfId="35711" xr:uid="{00000000-0005-0000-0000-000051AA0000}"/>
    <cellStyle name="Normal 4 7 6 2 2 6" xfId="17883" xr:uid="{00000000-0005-0000-0000-000052AA0000}"/>
    <cellStyle name="Normal 4 7 6 2 3" xfId="5357" xr:uid="{00000000-0005-0000-0000-000053AA0000}"/>
    <cellStyle name="Normal 4 7 6 2 3 2" xfId="11391" xr:uid="{00000000-0005-0000-0000-000054AA0000}"/>
    <cellStyle name="Normal 4 7 6 2 3 2 2" xfId="42676" xr:uid="{00000000-0005-0000-0000-000055AA0000}"/>
    <cellStyle name="Normal 4 7 6 2 3 2 3" xfId="29266" xr:uid="{00000000-0005-0000-0000-000056AA0000}"/>
    <cellStyle name="Normal 4 7 6 2 3 3" xfId="23294" xr:uid="{00000000-0005-0000-0000-000057AA0000}"/>
    <cellStyle name="Normal 4 7 6 2 3 4" xfId="33720" xr:uid="{00000000-0005-0000-0000-000058AA0000}"/>
    <cellStyle name="Normal 4 7 6 2 3 5" xfId="15892" xr:uid="{00000000-0005-0000-0000-000059AA0000}"/>
    <cellStyle name="Normal 4 7 6 2 4" xfId="4362" xr:uid="{00000000-0005-0000-0000-00005AAA0000}"/>
    <cellStyle name="Normal 4 7 6 2 4 2" xfId="37141" xr:uid="{00000000-0005-0000-0000-00005BAA0000}"/>
    <cellStyle name="Normal 4 7 6 2 4 3" xfId="22299" xr:uid="{00000000-0005-0000-0000-00005CAA0000}"/>
    <cellStyle name="Normal 4 7 6 2 5" xfId="8344" xr:uid="{00000000-0005-0000-0000-00005DAA0000}"/>
    <cellStyle name="Normal 4 7 6 2 5 2" xfId="39690" xr:uid="{00000000-0005-0000-0000-00005EAA0000}"/>
    <cellStyle name="Normal 4 7 6 2 5 3" xfId="26280" xr:uid="{00000000-0005-0000-0000-00005FAA0000}"/>
    <cellStyle name="Normal 4 7 6 2 6" xfId="18878" xr:uid="{00000000-0005-0000-0000-000060AA0000}"/>
    <cellStyle name="Normal 4 7 6 2 7" xfId="32725" xr:uid="{00000000-0005-0000-0000-000061AA0000}"/>
    <cellStyle name="Normal 4 7 6 2 8" xfId="14897" xr:uid="{00000000-0005-0000-0000-000062AA0000}"/>
    <cellStyle name="Normal 4 7 6 3" xfId="1501" xr:uid="{00000000-0005-0000-0000-000063AA0000}"/>
    <cellStyle name="Normal 4 7 6 3 2" xfId="2498" xr:uid="{00000000-0005-0000-0000-000064AA0000}"/>
    <cellStyle name="Normal 4 7 6 3 2 2" xfId="6915" xr:uid="{00000000-0005-0000-0000-000065AA0000}"/>
    <cellStyle name="Normal 4 7 6 3 2 2 2" xfId="12948" xr:uid="{00000000-0005-0000-0000-000066AA0000}"/>
    <cellStyle name="Normal 4 7 6 3 2 2 2 2" xfId="44233" xr:uid="{00000000-0005-0000-0000-000067AA0000}"/>
    <cellStyle name="Normal 4 7 6 3 2 2 2 3" xfId="30823" xr:uid="{00000000-0005-0000-0000-000068AA0000}"/>
    <cellStyle name="Normal 4 7 6 3 2 2 3" xfId="38261" xr:uid="{00000000-0005-0000-0000-000069AA0000}"/>
    <cellStyle name="Normal 4 7 6 3 2 2 4" xfId="24851" xr:uid="{00000000-0005-0000-0000-00006AAA0000}"/>
    <cellStyle name="Normal 4 7 6 3 2 3" xfId="9901" xr:uid="{00000000-0005-0000-0000-00006BAA0000}"/>
    <cellStyle name="Normal 4 7 6 3 2 3 2" xfId="41247" xr:uid="{00000000-0005-0000-0000-00006CAA0000}"/>
    <cellStyle name="Normal 4 7 6 3 2 3 3" xfId="27837" xr:uid="{00000000-0005-0000-0000-00006DAA0000}"/>
    <cellStyle name="Normal 4 7 6 3 2 4" xfId="20435" xr:uid="{00000000-0005-0000-0000-00006EAA0000}"/>
    <cellStyle name="Normal 4 7 6 3 2 5" xfId="35277" xr:uid="{00000000-0005-0000-0000-00006FAA0000}"/>
    <cellStyle name="Normal 4 7 6 3 2 6" xfId="17449" xr:uid="{00000000-0005-0000-0000-000070AA0000}"/>
    <cellStyle name="Normal 4 7 6 3 3" xfId="5919" xr:uid="{00000000-0005-0000-0000-000071AA0000}"/>
    <cellStyle name="Normal 4 7 6 3 3 2" xfId="11952" xr:uid="{00000000-0005-0000-0000-000072AA0000}"/>
    <cellStyle name="Normal 4 7 6 3 3 2 2" xfId="43237" xr:uid="{00000000-0005-0000-0000-000073AA0000}"/>
    <cellStyle name="Normal 4 7 6 3 3 2 3" xfId="29827" xr:uid="{00000000-0005-0000-0000-000074AA0000}"/>
    <cellStyle name="Normal 4 7 6 3 3 3" xfId="23855" xr:uid="{00000000-0005-0000-0000-000075AA0000}"/>
    <cellStyle name="Normal 4 7 6 3 3 4" xfId="34281" xr:uid="{00000000-0005-0000-0000-000076AA0000}"/>
    <cellStyle name="Normal 4 7 6 3 3 5" xfId="16453" xr:uid="{00000000-0005-0000-0000-000077AA0000}"/>
    <cellStyle name="Normal 4 7 6 3 4" xfId="3928" xr:uid="{00000000-0005-0000-0000-000078AA0000}"/>
    <cellStyle name="Normal 4 7 6 3 4 2" xfId="36707" xr:uid="{00000000-0005-0000-0000-000079AA0000}"/>
    <cellStyle name="Normal 4 7 6 3 4 3" xfId="21865" xr:uid="{00000000-0005-0000-0000-00007AAA0000}"/>
    <cellStyle name="Normal 4 7 6 3 5" xfId="8905" xr:uid="{00000000-0005-0000-0000-00007BAA0000}"/>
    <cellStyle name="Normal 4 7 6 3 5 2" xfId="40251" xr:uid="{00000000-0005-0000-0000-00007CAA0000}"/>
    <cellStyle name="Normal 4 7 6 3 5 3" xfId="26841" xr:uid="{00000000-0005-0000-0000-00007DAA0000}"/>
    <cellStyle name="Normal 4 7 6 3 6" xfId="19439" xr:uid="{00000000-0005-0000-0000-00007EAA0000}"/>
    <cellStyle name="Normal 4 7 6 3 7" xfId="32291" xr:uid="{00000000-0005-0000-0000-00007FAA0000}"/>
    <cellStyle name="Normal 4 7 6 3 8" xfId="14463" xr:uid="{00000000-0005-0000-0000-000080AA0000}"/>
    <cellStyle name="Normal 4 7 6 4" xfId="1936" xr:uid="{00000000-0005-0000-0000-000081AA0000}"/>
    <cellStyle name="Normal 4 7 6 4 2" xfId="6354" xr:uid="{00000000-0005-0000-0000-000082AA0000}"/>
    <cellStyle name="Normal 4 7 6 4 2 2" xfId="12387" xr:uid="{00000000-0005-0000-0000-000083AA0000}"/>
    <cellStyle name="Normal 4 7 6 4 2 2 2" xfId="43672" xr:uid="{00000000-0005-0000-0000-000084AA0000}"/>
    <cellStyle name="Normal 4 7 6 4 2 2 3" xfId="30262" xr:uid="{00000000-0005-0000-0000-000085AA0000}"/>
    <cellStyle name="Normal 4 7 6 4 2 3" xfId="37700" xr:uid="{00000000-0005-0000-0000-000086AA0000}"/>
    <cellStyle name="Normal 4 7 6 4 2 4" xfId="24290" xr:uid="{00000000-0005-0000-0000-000087AA0000}"/>
    <cellStyle name="Normal 4 7 6 4 3" xfId="9340" xr:uid="{00000000-0005-0000-0000-000088AA0000}"/>
    <cellStyle name="Normal 4 7 6 4 3 2" xfId="40686" xr:uid="{00000000-0005-0000-0000-000089AA0000}"/>
    <cellStyle name="Normal 4 7 6 4 3 3" xfId="27276" xr:uid="{00000000-0005-0000-0000-00008AAA0000}"/>
    <cellStyle name="Normal 4 7 6 4 4" xfId="19874" xr:uid="{00000000-0005-0000-0000-00008BAA0000}"/>
    <cellStyle name="Normal 4 7 6 4 5" xfId="34716" xr:uid="{00000000-0005-0000-0000-00008CAA0000}"/>
    <cellStyle name="Normal 4 7 6 4 6" xfId="16888" xr:uid="{00000000-0005-0000-0000-00008DAA0000}"/>
    <cellStyle name="Normal 4 7 6 5" xfId="4923" xr:uid="{00000000-0005-0000-0000-00008EAA0000}"/>
    <cellStyle name="Normal 4 7 6 5 2" xfId="10958" xr:uid="{00000000-0005-0000-0000-00008FAA0000}"/>
    <cellStyle name="Normal 4 7 6 5 2 2" xfId="42243" xr:uid="{00000000-0005-0000-0000-000090AA0000}"/>
    <cellStyle name="Normal 4 7 6 5 2 3" xfId="28833" xr:uid="{00000000-0005-0000-0000-000091AA0000}"/>
    <cellStyle name="Normal 4 7 6 5 3" xfId="22860" xr:uid="{00000000-0005-0000-0000-000092AA0000}"/>
    <cellStyle name="Normal 4 7 6 5 4" xfId="33286" xr:uid="{00000000-0005-0000-0000-000093AA0000}"/>
    <cellStyle name="Normal 4 7 6 5 5" xfId="15458" xr:uid="{00000000-0005-0000-0000-000094AA0000}"/>
    <cellStyle name="Normal 4 7 6 6" xfId="3367" xr:uid="{00000000-0005-0000-0000-000095AA0000}"/>
    <cellStyle name="Normal 4 7 6 6 2" xfId="36146" xr:uid="{00000000-0005-0000-0000-000096AA0000}"/>
    <cellStyle name="Normal 4 7 6 6 3" xfId="21304" xr:uid="{00000000-0005-0000-0000-000097AA0000}"/>
    <cellStyle name="Normal 4 7 6 7" xfId="7910" xr:uid="{00000000-0005-0000-0000-000098AA0000}"/>
    <cellStyle name="Normal 4 7 6 7 2" xfId="39256" xr:uid="{00000000-0005-0000-0000-000099AA0000}"/>
    <cellStyle name="Normal 4 7 6 7 3" xfId="25846" xr:uid="{00000000-0005-0000-0000-00009AAA0000}"/>
    <cellStyle name="Normal 4 7 6 8" xfId="18444" xr:uid="{00000000-0005-0000-0000-00009BAA0000}"/>
    <cellStyle name="Normal 4 7 6 9" xfId="31730" xr:uid="{00000000-0005-0000-0000-00009CAA0000}"/>
    <cellStyle name="Normal 4 7 7" xfId="552" xr:uid="{00000000-0005-0000-0000-00009DAA0000}"/>
    <cellStyle name="Normal 4 7 7 10" xfId="13992" xr:uid="{00000000-0005-0000-0000-00009EAA0000}"/>
    <cellStyle name="Normal 4 7 7 2" xfId="986" xr:uid="{00000000-0005-0000-0000-00009FAA0000}"/>
    <cellStyle name="Normal 4 7 7 2 2" xfId="3022" xr:uid="{00000000-0005-0000-0000-0000A0AA0000}"/>
    <cellStyle name="Normal 4 7 7 2 2 2" xfId="7439" xr:uid="{00000000-0005-0000-0000-0000A1AA0000}"/>
    <cellStyle name="Normal 4 7 7 2 2 2 2" xfId="13472" xr:uid="{00000000-0005-0000-0000-0000A2AA0000}"/>
    <cellStyle name="Normal 4 7 7 2 2 2 2 2" xfId="44757" xr:uid="{00000000-0005-0000-0000-0000A3AA0000}"/>
    <cellStyle name="Normal 4 7 7 2 2 2 2 3" xfId="31347" xr:uid="{00000000-0005-0000-0000-0000A4AA0000}"/>
    <cellStyle name="Normal 4 7 7 2 2 2 3" xfId="38785" xr:uid="{00000000-0005-0000-0000-0000A5AA0000}"/>
    <cellStyle name="Normal 4 7 7 2 2 2 4" xfId="25375" xr:uid="{00000000-0005-0000-0000-0000A6AA0000}"/>
    <cellStyle name="Normal 4 7 7 2 2 3" xfId="10425" xr:uid="{00000000-0005-0000-0000-0000A7AA0000}"/>
    <cellStyle name="Normal 4 7 7 2 2 3 2" xfId="41771" xr:uid="{00000000-0005-0000-0000-0000A8AA0000}"/>
    <cellStyle name="Normal 4 7 7 2 2 3 3" xfId="28361" xr:uid="{00000000-0005-0000-0000-0000A9AA0000}"/>
    <cellStyle name="Normal 4 7 7 2 2 4" xfId="20959" xr:uid="{00000000-0005-0000-0000-0000AAAA0000}"/>
    <cellStyle name="Normal 4 7 7 2 2 5" xfId="35801" xr:uid="{00000000-0005-0000-0000-0000ABAA0000}"/>
    <cellStyle name="Normal 4 7 7 2 2 6" xfId="17973" xr:uid="{00000000-0005-0000-0000-0000ACAA0000}"/>
    <cellStyle name="Normal 4 7 7 2 3" xfId="5447" xr:uid="{00000000-0005-0000-0000-0000ADAA0000}"/>
    <cellStyle name="Normal 4 7 7 2 3 2" xfId="11481" xr:uid="{00000000-0005-0000-0000-0000AEAA0000}"/>
    <cellStyle name="Normal 4 7 7 2 3 2 2" xfId="42766" xr:uid="{00000000-0005-0000-0000-0000AFAA0000}"/>
    <cellStyle name="Normal 4 7 7 2 3 2 3" xfId="29356" xr:uid="{00000000-0005-0000-0000-0000B0AA0000}"/>
    <cellStyle name="Normal 4 7 7 2 3 3" xfId="23384" xr:uid="{00000000-0005-0000-0000-0000B1AA0000}"/>
    <cellStyle name="Normal 4 7 7 2 3 4" xfId="33810" xr:uid="{00000000-0005-0000-0000-0000B2AA0000}"/>
    <cellStyle name="Normal 4 7 7 2 3 5" xfId="15982" xr:uid="{00000000-0005-0000-0000-0000B3AA0000}"/>
    <cellStyle name="Normal 4 7 7 2 4" xfId="4452" xr:uid="{00000000-0005-0000-0000-0000B4AA0000}"/>
    <cellStyle name="Normal 4 7 7 2 4 2" xfId="37231" xr:uid="{00000000-0005-0000-0000-0000B5AA0000}"/>
    <cellStyle name="Normal 4 7 7 2 4 3" xfId="22389" xr:uid="{00000000-0005-0000-0000-0000B6AA0000}"/>
    <cellStyle name="Normal 4 7 7 2 5" xfId="8434" xr:uid="{00000000-0005-0000-0000-0000B7AA0000}"/>
    <cellStyle name="Normal 4 7 7 2 5 2" xfId="39780" xr:uid="{00000000-0005-0000-0000-0000B8AA0000}"/>
    <cellStyle name="Normal 4 7 7 2 5 3" xfId="26370" xr:uid="{00000000-0005-0000-0000-0000B9AA0000}"/>
    <cellStyle name="Normal 4 7 7 2 6" xfId="18968" xr:uid="{00000000-0005-0000-0000-0000BAAA0000}"/>
    <cellStyle name="Normal 4 7 7 2 7" xfId="32815" xr:uid="{00000000-0005-0000-0000-0000BBAA0000}"/>
    <cellStyle name="Normal 4 7 7 2 8" xfId="14987" xr:uid="{00000000-0005-0000-0000-0000BCAA0000}"/>
    <cellStyle name="Normal 4 7 7 3" xfId="1591" xr:uid="{00000000-0005-0000-0000-0000BDAA0000}"/>
    <cellStyle name="Normal 4 7 7 3 2" xfId="2588" xr:uid="{00000000-0005-0000-0000-0000BEAA0000}"/>
    <cellStyle name="Normal 4 7 7 3 2 2" xfId="7005" xr:uid="{00000000-0005-0000-0000-0000BFAA0000}"/>
    <cellStyle name="Normal 4 7 7 3 2 2 2" xfId="13038" xr:uid="{00000000-0005-0000-0000-0000C0AA0000}"/>
    <cellStyle name="Normal 4 7 7 3 2 2 2 2" xfId="44323" xr:uid="{00000000-0005-0000-0000-0000C1AA0000}"/>
    <cellStyle name="Normal 4 7 7 3 2 2 2 3" xfId="30913" xr:uid="{00000000-0005-0000-0000-0000C2AA0000}"/>
    <cellStyle name="Normal 4 7 7 3 2 2 3" xfId="38351" xr:uid="{00000000-0005-0000-0000-0000C3AA0000}"/>
    <cellStyle name="Normal 4 7 7 3 2 2 4" xfId="24941" xr:uid="{00000000-0005-0000-0000-0000C4AA0000}"/>
    <cellStyle name="Normal 4 7 7 3 2 3" xfId="9991" xr:uid="{00000000-0005-0000-0000-0000C5AA0000}"/>
    <cellStyle name="Normal 4 7 7 3 2 3 2" xfId="41337" xr:uid="{00000000-0005-0000-0000-0000C6AA0000}"/>
    <cellStyle name="Normal 4 7 7 3 2 3 3" xfId="27927" xr:uid="{00000000-0005-0000-0000-0000C7AA0000}"/>
    <cellStyle name="Normal 4 7 7 3 2 4" xfId="20525" xr:uid="{00000000-0005-0000-0000-0000C8AA0000}"/>
    <cellStyle name="Normal 4 7 7 3 2 5" xfId="35367" xr:uid="{00000000-0005-0000-0000-0000C9AA0000}"/>
    <cellStyle name="Normal 4 7 7 3 2 6" xfId="17539" xr:uid="{00000000-0005-0000-0000-0000CAAA0000}"/>
    <cellStyle name="Normal 4 7 7 3 3" xfId="6009" xr:uid="{00000000-0005-0000-0000-0000CBAA0000}"/>
    <cellStyle name="Normal 4 7 7 3 3 2" xfId="12042" xr:uid="{00000000-0005-0000-0000-0000CCAA0000}"/>
    <cellStyle name="Normal 4 7 7 3 3 2 2" xfId="43327" xr:uid="{00000000-0005-0000-0000-0000CDAA0000}"/>
    <cellStyle name="Normal 4 7 7 3 3 2 3" xfId="29917" xr:uid="{00000000-0005-0000-0000-0000CEAA0000}"/>
    <cellStyle name="Normal 4 7 7 3 3 3" xfId="23945" xr:uid="{00000000-0005-0000-0000-0000CFAA0000}"/>
    <cellStyle name="Normal 4 7 7 3 3 4" xfId="34371" xr:uid="{00000000-0005-0000-0000-0000D0AA0000}"/>
    <cellStyle name="Normal 4 7 7 3 3 5" xfId="16543" xr:uid="{00000000-0005-0000-0000-0000D1AA0000}"/>
    <cellStyle name="Normal 4 7 7 3 4" xfId="4018" xr:uid="{00000000-0005-0000-0000-0000D2AA0000}"/>
    <cellStyle name="Normal 4 7 7 3 4 2" xfId="36797" xr:uid="{00000000-0005-0000-0000-0000D3AA0000}"/>
    <cellStyle name="Normal 4 7 7 3 4 3" xfId="21955" xr:uid="{00000000-0005-0000-0000-0000D4AA0000}"/>
    <cellStyle name="Normal 4 7 7 3 5" xfId="8995" xr:uid="{00000000-0005-0000-0000-0000D5AA0000}"/>
    <cellStyle name="Normal 4 7 7 3 5 2" xfId="40341" xr:uid="{00000000-0005-0000-0000-0000D6AA0000}"/>
    <cellStyle name="Normal 4 7 7 3 5 3" xfId="26931" xr:uid="{00000000-0005-0000-0000-0000D7AA0000}"/>
    <cellStyle name="Normal 4 7 7 3 6" xfId="19529" xr:uid="{00000000-0005-0000-0000-0000D8AA0000}"/>
    <cellStyle name="Normal 4 7 7 3 7" xfId="32381" xr:uid="{00000000-0005-0000-0000-0000D9AA0000}"/>
    <cellStyle name="Normal 4 7 7 3 8" xfId="14553" xr:uid="{00000000-0005-0000-0000-0000DAAA0000}"/>
    <cellStyle name="Normal 4 7 7 4" xfId="2026" xr:uid="{00000000-0005-0000-0000-0000DBAA0000}"/>
    <cellStyle name="Normal 4 7 7 4 2" xfId="6444" xr:uid="{00000000-0005-0000-0000-0000DCAA0000}"/>
    <cellStyle name="Normal 4 7 7 4 2 2" xfId="12477" xr:uid="{00000000-0005-0000-0000-0000DDAA0000}"/>
    <cellStyle name="Normal 4 7 7 4 2 2 2" xfId="43762" xr:uid="{00000000-0005-0000-0000-0000DEAA0000}"/>
    <cellStyle name="Normal 4 7 7 4 2 2 3" xfId="30352" xr:uid="{00000000-0005-0000-0000-0000DFAA0000}"/>
    <cellStyle name="Normal 4 7 7 4 2 3" xfId="37790" xr:uid="{00000000-0005-0000-0000-0000E0AA0000}"/>
    <cellStyle name="Normal 4 7 7 4 2 4" xfId="24380" xr:uid="{00000000-0005-0000-0000-0000E1AA0000}"/>
    <cellStyle name="Normal 4 7 7 4 3" xfId="9430" xr:uid="{00000000-0005-0000-0000-0000E2AA0000}"/>
    <cellStyle name="Normal 4 7 7 4 3 2" xfId="40776" xr:uid="{00000000-0005-0000-0000-0000E3AA0000}"/>
    <cellStyle name="Normal 4 7 7 4 3 3" xfId="27366" xr:uid="{00000000-0005-0000-0000-0000E4AA0000}"/>
    <cellStyle name="Normal 4 7 7 4 4" xfId="19964" xr:uid="{00000000-0005-0000-0000-0000E5AA0000}"/>
    <cellStyle name="Normal 4 7 7 4 5" xfId="34806" xr:uid="{00000000-0005-0000-0000-0000E6AA0000}"/>
    <cellStyle name="Normal 4 7 7 4 6" xfId="16978" xr:uid="{00000000-0005-0000-0000-0000E7AA0000}"/>
    <cellStyle name="Normal 4 7 7 5" xfId="5013" xr:uid="{00000000-0005-0000-0000-0000E8AA0000}"/>
    <cellStyle name="Normal 4 7 7 5 2" xfId="11048" xr:uid="{00000000-0005-0000-0000-0000E9AA0000}"/>
    <cellStyle name="Normal 4 7 7 5 2 2" xfId="42333" xr:uid="{00000000-0005-0000-0000-0000EAAA0000}"/>
    <cellStyle name="Normal 4 7 7 5 2 3" xfId="28923" xr:uid="{00000000-0005-0000-0000-0000EBAA0000}"/>
    <cellStyle name="Normal 4 7 7 5 3" xfId="22950" xr:uid="{00000000-0005-0000-0000-0000ECAA0000}"/>
    <cellStyle name="Normal 4 7 7 5 4" xfId="33376" xr:uid="{00000000-0005-0000-0000-0000EDAA0000}"/>
    <cellStyle name="Normal 4 7 7 5 5" xfId="15548" xr:uid="{00000000-0005-0000-0000-0000EEAA0000}"/>
    <cellStyle name="Normal 4 7 7 6" xfId="3457" xr:uid="{00000000-0005-0000-0000-0000EFAA0000}"/>
    <cellStyle name="Normal 4 7 7 6 2" xfId="36236" xr:uid="{00000000-0005-0000-0000-0000F0AA0000}"/>
    <cellStyle name="Normal 4 7 7 6 3" xfId="21394" xr:uid="{00000000-0005-0000-0000-0000F1AA0000}"/>
    <cellStyle name="Normal 4 7 7 7" xfId="8000" xr:uid="{00000000-0005-0000-0000-0000F2AA0000}"/>
    <cellStyle name="Normal 4 7 7 7 2" xfId="39346" xr:uid="{00000000-0005-0000-0000-0000F3AA0000}"/>
    <cellStyle name="Normal 4 7 7 7 3" xfId="25936" xr:uid="{00000000-0005-0000-0000-0000F4AA0000}"/>
    <cellStyle name="Normal 4 7 7 8" xfId="18534" xr:uid="{00000000-0005-0000-0000-0000F5AA0000}"/>
    <cellStyle name="Normal 4 7 7 9" xfId="31820" xr:uid="{00000000-0005-0000-0000-0000F6AA0000}"/>
    <cellStyle name="Normal 4 7 8" xfId="240" xr:uid="{00000000-0005-0000-0000-0000F7AA0000}"/>
    <cellStyle name="Normal 4 7 8 2" xfId="1295" xr:uid="{00000000-0005-0000-0000-0000F8AA0000}"/>
    <cellStyle name="Normal 4 7 8 2 2" xfId="5713" xr:uid="{00000000-0005-0000-0000-0000F9AA0000}"/>
    <cellStyle name="Normal 4 7 8 2 2 2" xfId="11746" xr:uid="{00000000-0005-0000-0000-0000FAAA0000}"/>
    <cellStyle name="Normal 4 7 8 2 2 2 2" xfId="43031" xr:uid="{00000000-0005-0000-0000-0000FBAA0000}"/>
    <cellStyle name="Normal 4 7 8 2 2 2 3" xfId="29621" xr:uid="{00000000-0005-0000-0000-0000FCAA0000}"/>
    <cellStyle name="Normal 4 7 8 2 2 3" xfId="37370" xr:uid="{00000000-0005-0000-0000-0000FDAA0000}"/>
    <cellStyle name="Normal 4 7 8 2 2 4" xfId="23649" xr:uid="{00000000-0005-0000-0000-0000FEAA0000}"/>
    <cellStyle name="Normal 4 7 8 2 3" xfId="8699" xr:uid="{00000000-0005-0000-0000-0000FFAA0000}"/>
    <cellStyle name="Normal 4 7 8 2 3 2" xfId="40045" xr:uid="{00000000-0005-0000-0000-000000AB0000}"/>
    <cellStyle name="Normal 4 7 8 2 3 3" xfId="26635" xr:uid="{00000000-0005-0000-0000-000001AB0000}"/>
    <cellStyle name="Normal 4 7 8 2 4" xfId="19233" xr:uid="{00000000-0005-0000-0000-000002AB0000}"/>
    <cellStyle name="Normal 4 7 8 2 5" xfId="34075" xr:uid="{00000000-0005-0000-0000-000003AB0000}"/>
    <cellStyle name="Normal 4 7 8 2 6" xfId="16247" xr:uid="{00000000-0005-0000-0000-000004AB0000}"/>
    <cellStyle name="Normal 4 7 8 3" xfId="2292" xr:uid="{00000000-0005-0000-0000-000005AB0000}"/>
    <cellStyle name="Normal 4 7 8 3 2" xfId="6709" xr:uid="{00000000-0005-0000-0000-000006AB0000}"/>
    <cellStyle name="Normal 4 7 8 3 2 2" xfId="12742" xr:uid="{00000000-0005-0000-0000-000007AB0000}"/>
    <cellStyle name="Normal 4 7 8 3 2 2 2" xfId="44027" xr:uid="{00000000-0005-0000-0000-000008AB0000}"/>
    <cellStyle name="Normal 4 7 8 3 2 2 3" xfId="30617" xr:uid="{00000000-0005-0000-0000-000009AB0000}"/>
    <cellStyle name="Normal 4 7 8 3 2 3" xfId="38055" xr:uid="{00000000-0005-0000-0000-00000AAB0000}"/>
    <cellStyle name="Normal 4 7 8 3 2 4" xfId="24645" xr:uid="{00000000-0005-0000-0000-00000BAB0000}"/>
    <cellStyle name="Normal 4 7 8 3 3" xfId="9695" xr:uid="{00000000-0005-0000-0000-00000CAB0000}"/>
    <cellStyle name="Normal 4 7 8 3 3 2" xfId="41041" xr:uid="{00000000-0005-0000-0000-00000DAB0000}"/>
    <cellStyle name="Normal 4 7 8 3 3 3" xfId="27631" xr:uid="{00000000-0005-0000-0000-00000EAB0000}"/>
    <cellStyle name="Normal 4 7 8 3 4" xfId="20229" xr:uid="{00000000-0005-0000-0000-00000FAB0000}"/>
    <cellStyle name="Normal 4 7 8 3 5" xfId="35071" xr:uid="{00000000-0005-0000-0000-000010AB0000}"/>
    <cellStyle name="Normal 4 7 8 3 6" xfId="17243" xr:uid="{00000000-0005-0000-0000-000011AB0000}"/>
    <cellStyle name="Normal 4 7 8 4" xfId="4717" xr:uid="{00000000-0005-0000-0000-000012AB0000}"/>
    <cellStyle name="Normal 4 7 8 4 2" xfId="10751" xr:uid="{00000000-0005-0000-0000-000013AB0000}"/>
    <cellStyle name="Normal 4 7 8 4 2 2" xfId="42038" xr:uid="{00000000-0005-0000-0000-000014AB0000}"/>
    <cellStyle name="Normal 4 7 8 4 2 3" xfId="28628" xr:uid="{00000000-0005-0000-0000-000015AB0000}"/>
    <cellStyle name="Normal 4 7 8 4 3" xfId="22654" xr:uid="{00000000-0005-0000-0000-000016AB0000}"/>
    <cellStyle name="Normal 4 7 8 4 4" xfId="33080" xr:uid="{00000000-0005-0000-0000-000017AB0000}"/>
    <cellStyle name="Normal 4 7 8 4 5" xfId="15252" xr:uid="{00000000-0005-0000-0000-000018AB0000}"/>
    <cellStyle name="Normal 4 7 8 5" xfId="3722" xr:uid="{00000000-0005-0000-0000-000019AB0000}"/>
    <cellStyle name="Normal 4 7 8 5 2" xfId="36501" xr:uid="{00000000-0005-0000-0000-00001AAB0000}"/>
    <cellStyle name="Normal 4 7 8 5 3" xfId="21659" xr:uid="{00000000-0005-0000-0000-00001BAB0000}"/>
    <cellStyle name="Normal 4 7 8 6" xfId="7704" xr:uid="{00000000-0005-0000-0000-00001CAB0000}"/>
    <cellStyle name="Normal 4 7 8 6 2" xfId="39050" xr:uid="{00000000-0005-0000-0000-00001DAB0000}"/>
    <cellStyle name="Normal 4 7 8 6 3" xfId="25640" xr:uid="{00000000-0005-0000-0000-00001EAB0000}"/>
    <cellStyle name="Normal 4 7 8 7" xfId="18238" xr:uid="{00000000-0005-0000-0000-00001FAB0000}"/>
    <cellStyle name="Normal 4 7 8 8" xfId="32085" xr:uid="{00000000-0005-0000-0000-000020AB0000}"/>
    <cellStyle name="Normal 4 7 8 9" xfId="14257" xr:uid="{00000000-0005-0000-0000-000021AB0000}"/>
    <cellStyle name="Normal 4 7 9" xfId="690" xr:uid="{00000000-0005-0000-0000-000022AB0000}"/>
    <cellStyle name="Normal 4 7 9 2" xfId="2726" xr:uid="{00000000-0005-0000-0000-000023AB0000}"/>
    <cellStyle name="Normal 4 7 9 2 2" xfId="7143" xr:uid="{00000000-0005-0000-0000-000024AB0000}"/>
    <cellStyle name="Normal 4 7 9 2 2 2" xfId="13176" xr:uid="{00000000-0005-0000-0000-000025AB0000}"/>
    <cellStyle name="Normal 4 7 9 2 2 2 2" xfId="44461" xr:uid="{00000000-0005-0000-0000-000026AB0000}"/>
    <cellStyle name="Normal 4 7 9 2 2 2 3" xfId="31051" xr:uid="{00000000-0005-0000-0000-000027AB0000}"/>
    <cellStyle name="Normal 4 7 9 2 2 3" xfId="38489" xr:uid="{00000000-0005-0000-0000-000028AB0000}"/>
    <cellStyle name="Normal 4 7 9 2 2 4" xfId="25079" xr:uid="{00000000-0005-0000-0000-000029AB0000}"/>
    <cellStyle name="Normal 4 7 9 2 3" xfId="10129" xr:uid="{00000000-0005-0000-0000-00002AAB0000}"/>
    <cellStyle name="Normal 4 7 9 2 3 2" xfId="41475" xr:uid="{00000000-0005-0000-0000-00002BAB0000}"/>
    <cellStyle name="Normal 4 7 9 2 3 3" xfId="28065" xr:uid="{00000000-0005-0000-0000-00002CAB0000}"/>
    <cellStyle name="Normal 4 7 9 2 4" xfId="20663" xr:uid="{00000000-0005-0000-0000-00002DAB0000}"/>
    <cellStyle name="Normal 4 7 9 2 5" xfId="35505" xr:uid="{00000000-0005-0000-0000-00002EAB0000}"/>
    <cellStyle name="Normal 4 7 9 2 6" xfId="17677" xr:uid="{00000000-0005-0000-0000-00002FAB0000}"/>
    <cellStyle name="Normal 4 7 9 3" xfId="5151" xr:uid="{00000000-0005-0000-0000-000030AB0000}"/>
    <cellStyle name="Normal 4 7 9 3 2" xfId="11186" xr:uid="{00000000-0005-0000-0000-000031AB0000}"/>
    <cellStyle name="Normal 4 7 9 3 2 2" xfId="42471" xr:uid="{00000000-0005-0000-0000-000032AB0000}"/>
    <cellStyle name="Normal 4 7 9 3 2 3" xfId="29061" xr:uid="{00000000-0005-0000-0000-000033AB0000}"/>
    <cellStyle name="Normal 4 7 9 3 3" xfId="23088" xr:uid="{00000000-0005-0000-0000-000034AB0000}"/>
    <cellStyle name="Normal 4 7 9 3 4" xfId="33514" xr:uid="{00000000-0005-0000-0000-000035AB0000}"/>
    <cellStyle name="Normal 4 7 9 3 5" xfId="15686" xr:uid="{00000000-0005-0000-0000-000036AB0000}"/>
    <cellStyle name="Normal 4 7 9 4" xfId="4156" xr:uid="{00000000-0005-0000-0000-000037AB0000}"/>
    <cellStyle name="Normal 4 7 9 4 2" xfId="36935" xr:uid="{00000000-0005-0000-0000-000038AB0000}"/>
    <cellStyle name="Normal 4 7 9 4 3" xfId="22093" xr:uid="{00000000-0005-0000-0000-000039AB0000}"/>
    <cellStyle name="Normal 4 7 9 5" xfId="8138" xr:uid="{00000000-0005-0000-0000-00003AAB0000}"/>
    <cellStyle name="Normal 4 7 9 5 2" xfId="39484" xr:uid="{00000000-0005-0000-0000-00003BAB0000}"/>
    <cellStyle name="Normal 4 7 9 5 3" xfId="26074" xr:uid="{00000000-0005-0000-0000-00003CAB0000}"/>
    <cellStyle name="Normal 4 7 9 6" xfId="18672" xr:uid="{00000000-0005-0000-0000-00003DAB0000}"/>
    <cellStyle name="Normal 4 7 9 7" xfId="32519" xr:uid="{00000000-0005-0000-0000-00003EAB0000}"/>
    <cellStyle name="Normal 4 7 9 8" xfId="14691" xr:uid="{00000000-0005-0000-0000-00003FAB0000}"/>
    <cellStyle name="Normal 4 8" xfId="150" xr:uid="{00000000-0005-0000-0000-000040AB0000}"/>
    <cellStyle name="Normal 4 8 10" xfId="3173" xr:uid="{00000000-0005-0000-0000-000041AB0000}"/>
    <cellStyle name="Normal 4 8 10 2" xfId="35952" xr:uid="{00000000-0005-0000-0000-000042AB0000}"/>
    <cellStyle name="Normal 4 8 10 3" xfId="21110" xr:uid="{00000000-0005-0000-0000-000043AB0000}"/>
    <cellStyle name="Normal 4 8 11" xfId="7614" xr:uid="{00000000-0005-0000-0000-000044AB0000}"/>
    <cellStyle name="Normal 4 8 11 2" xfId="38960" xr:uid="{00000000-0005-0000-0000-000045AB0000}"/>
    <cellStyle name="Normal 4 8 11 3" xfId="25550" xr:uid="{00000000-0005-0000-0000-000046AB0000}"/>
    <cellStyle name="Normal 4 8 12" xfId="18148" xr:uid="{00000000-0005-0000-0000-000047AB0000}"/>
    <cellStyle name="Normal 4 8 13" xfId="31536" xr:uid="{00000000-0005-0000-0000-000048AB0000}"/>
    <cellStyle name="Normal 4 8 14" xfId="13708" xr:uid="{00000000-0005-0000-0000-000049AB0000}"/>
    <cellStyle name="Normal 4 8 2" xfId="372" xr:uid="{00000000-0005-0000-0000-00004AAB0000}"/>
    <cellStyle name="Normal 4 8 2 10" xfId="13812" xr:uid="{00000000-0005-0000-0000-00004BAB0000}"/>
    <cellStyle name="Normal 4 8 2 2" xfId="806" xr:uid="{00000000-0005-0000-0000-00004CAB0000}"/>
    <cellStyle name="Normal 4 8 2 2 2" xfId="2842" xr:uid="{00000000-0005-0000-0000-00004DAB0000}"/>
    <cellStyle name="Normal 4 8 2 2 2 2" xfId="7259" xr:uid="{00000000-0005-0000-0000-00004EAB0000}"/>
    <cellStyle name="Normal 4 8 2 2 2 2 2" xfId="13292" xr:uid="{00000000-0005-0000-0000-00004FAB0000}"/>
    <cellStyle name="Normal 4 8 2 2 2 2 2 2" xfId="44577" xr:uid="{00000000-0005-0000-0000-000050AB0000}"/>
    <cellStyle name="Normal 4 8 2 2 2 2 2 3" xfId="31167" xr:uid="{00000000-0005-0000-0000-000051AB0000}"/>
    <cellStyle name="Normal 4 8 2 2 2 2 3" xfId="38605" xr:uid="{00000000-0005-0000-0000-000052AB0000}"/>
    <cellStyle name="Normal 4 8 2 2 2 2 4" xfId="25195" xr:uid="{00000000-0005-0000-0000-000053AB0000}"/>
    <cellStyle name="Normal 4 8 2 2 2 3" xfId="10245" xr:uid="{00000000-0005-0000-0000-000054AB0000}"/>
    <cellStyle name="Normal 4 8 2 2 2 3 2" xfId="41591" xr:uid="{00000000-0005-0000-0000-000055AB0000}"/>
    <cellStyle name="Normal 4 8 2 2 2 3 3" xfId="28181" xr:uid="{00000000-0005-0000-0000-000056AB0000}"/>
    <cellStyle name="Normal 4 8 2 2 2 4" xfId="20779" xr:uid="{00000000-0005-0000-0000-000057AB0000}"/>
    <cellStyle name="Normal 4 8 2 2 2 5" xfId="35621" xr:uid="{00000000-0005-0000-0000-000058AB0000}"/>
    <cellStyle name="Normal 4 8 2 2 2 6" xfId="17793" xr:uid="{00000000-0005-0000-0000-000059AB0000}"/>
    <cellStyle name="Normal 4 8 2 2 3" xfId="5267" xr:uid="{00000000-0005-0000-0000-00005AAB0000}"/>
    <cellStyle name="Normal 4 8 2 2 3 2" xfId="11301" xr:uid="{00000000-0005-0000-0000-00005BAB0000}"/>
    <cellStyle name="Normal 4 8 2 2 3 2 2" xfId="42586" xr:uid="{00000000-0005-0000-0000-00005CAB0000}"/>
    <cellStyle name="Normal 4 8 2 2 3 2 3" xfId="29176" xr:uid="{00000000-0005-0000-0000-00005DAB0000}"/>
    <cellStyle name="Normal 4 8 2 2 3 3" xfId="23204" xr:uid="{00000000-0005-0000-0000-00005EAB0000}"/>
    <cellStyle name="Normal 4 8 2 2 3 4" xfId="33630" xr:uid="{00000000-0005-0000-0000-00005FAB0000}"/>
    <cellStyle name="Normal 4 8 2 2 3 5" xfId="15802" xr:uid="{00000000-0005-0000-0000-000060AB0000}"/>
    <cellStyle name="Normal 4 8 2 2 4" xfId="4272" xr:uid="{00000000-0005-0000-0000-000061AB0000}"/>
    <cellStyle name="Normal 4 8 2 2 4 2" xfId="37051" xr:uid="{00000000-0005-0000-0000-000062AB0000}"/>
    <cellStyle name="Normal 4 8 2 2 4 3" xfId="22209" xr:uid="{00000000-0005-0000-0000-000063AB0000}"/>
    <cellStyle name="Normal 4 8 2 2 5" xfId="8254" xr:uid="{00000000-0005-0000-0000-000064AB0000}"/>
    <cellStyle name="Normal 4 8 2 2 5 2" xfId="39600" xr:uid="{00000000-0005-0000-0000-000065AB0000}"/>
    <cellStyle name="Normal 4 8 2 2 5 3" xfId="26190" xr:uid="{00000000-0005-0000-0000-000066AB0000}"/>
    <cellStyle name="Normal 4 8 2 2 6" xfId="18788" xr:uid="{00000000-0005-0000-0000-000067AB0000}"/>
    <cellStyle name="Normal 4 8 2 2 7" xfId="32635" xr:uid="{00000000-0005-0000-0000-000068AB0000}"/>
    <cellStyle name="Normal 4 8 2 2 8" xfId="14807" xr:uid="{00000000-0005-0000-0000-000069AB0000}"/>
    <cellStyle name="Normal 4 8 2 3" xfId="1411" xr:uid="{00000000-0005-0000-0000-00006AAB0000}"/>
    <cellStyle name="Normal 4 8 2 3 2" xfId="2408" xr:uid="{00000000-0005-0000-0000-00006BAB0000}"/>
    <cellStyle name="Normal 4 8 2 3 2 2" xfId="6825" xr:uid="{00000000-0005-0000-0000-00006CAB0000}"/>
    <cellStyle name="Normal 4 8 2 3 2 2 2" xfId="12858" xr:uid="{00000000-0005-0000-0000-00006DAB0000}"/>
    <cellStyle name="Normal 4 8 2 3 2 2 2 2" xfId="44143" xr:uid="{00000000-0005-0000-0000-00006EAB0000}"/>
    <cellStyle name="Normal 4 8 2 3 2 2 2 3" xfId="30733" xr:uid="{00000000-0005-0000-0000-00006FAB0000}"/>
    <cellStyle name="Normal 4 8 2 3 2 2 3" xfId="38171" xr:uid="{00000000-0005-0000-0000-000070AB0000}"/>
    <cellStyle name="Normal 4 8 2 3 2 2 4" xfId="24761" xr:uid="{00000000-0005-0000-0000-000071AB0000}"/>
    <cellStyle name="Normal 4 8 2 3 2 3" xfId="9811" xr:uid="{00000000-0005-0000-0000-000072AB0000}"/>
    <cellStyle name="Normal 4 8 2 3 2 3 2" xfId="41157" xr:uid="{00000000-0005-0000-0000-000073AB0000}"/>
    <cellStyle name="Normal 4 8 2 3 2 3 3" xfId="27747" xr:uid="{00000000-0005-0000-0000-000074AB0000}"/>
    <cellStyle name="Normal 4 8 2 3 2 4" xfId="20345" xr:uid="{00000000-0005-0000-0000-000075AB0000}"/>
    <cellStyle name="Normal 4 8 2 3 2 5" xfId="35187" xr:uid="{00000000-0005-0000-0000-000076AB0000}"/>
    <cellStyle name="Normal 4 8 2 3 2 6" xfId="17359" xr:uid="{00000000-0005-0000-0000-000077AB0000}"/>
    <cellStyle name="Normal 4 8 2 3 3" xfId="5829" xr:uid="{00000000-0005-0000-0000-000078AB0000}"/>
    <cellStyle name="Normal 4 8 2 3 3 2" xfId="11862" xr:uid="{00000000-0005-0000-0000-000079AB0000}"/>
    <cellStyle name="Normal 4 8 2 3 3 2 2" xfId="43147" xr:uid="{00000000-0005-0000-0000-00007AAB0000}"/>
    <cellStyle name="Normal 4 8 2 3 3 2 3" xfId="29737" xr:uid="{00000000-0005-0000-0000-00007BAB0000}"/>
    <cellStyle name="Normal 4 8 2 3 3 3" xfId="23765" xr:uid="{00000000-0005-0000-0000-00007CAB0000}"/>
    <cellStyle name="Normal 4 8 2 3 3 4" xfId="34191" xr:uid="{00000000-0005-0000-0000-00007DAB0000}"/>
    <cellStyle name="Normal 4 8 2 3 3 5" xfId="16363" xr:uid="{00000000-0005-0000-0000-00007EAB0000}"/>
    <cellStyle name="Normal 4 8 2 3 4" xfId="3838" xr:uid="{00000000-0005-0000-0000-00007FAB0000}"/>
    <cellStyle name="Normal 4 8 2 3 4 2" xfId="36617" xr:uid="{00000000-0005-0000-0000-000080AB0000}"/>
    <cellStyle name="Normal 4 8 2 3 4 3" xfId="21775" xr:uid="{00000000-0005-0000-0000-000081AB0000}"/>
    <cellStyle name="Normal 4 8 2 3 5" xfId="8815" xr:uid="{00000000-0005-0000-0000-000082AB0000}"/>
    <cellStyle name="Normal 4 8 2 3 5 2" xfId="40161" xr:uid="{00000000-0005-0000-0000-000083AB0000}"/>
    <cellStyle name="Normal 4 8 2 3 5 3" xfId="26751" xr:uid="{00000000-0005-0000-0000-000084AB0000}"/>
    <cellStyle name="Normal 4 8 2 3 6" xfId="19349" xr:uid="{00000000-0005-0000-0000-000085AB0000}"/>
    <cellStyle name="Normal 4 8 2 3 7" xfId="32201" xr:uid="{00000000-0005-0000-0000-000086AB0000}"/>
    <cellStyle name="Normal 4 8 2 3 8" xfId="14373" xr:uid="{00000000-0005-0000-0000-000087AB0000}"/>
    <cellStyle name="Normal 4 8 2 4" xfId="1846" xr:uid="{00000000-0005-0000-0000-000088AB0000}"/>
    <cellStyle name="Normal 4 8 2 4 2" xfId="6264" xr:uid="{00000000-0005-0000-0000-000089AB0000}"/>
    <cellStyle name="Normal 4 8 2 4 2 2" xfId="12297" xr:uid="{00000000-0005-0000-0000-00008AAB0000}"/>
    <cellStyle name="Normal 4 8 2 4 2 2 2" xfId="43582" xr:uid="{00000000-0005-0000-0000-00008BAB0000}"/>
    <cellStyle name="Normal 4 8 2 4 2 2 3" xfId="30172" xr:uid="{00000000-0005-0000-0000-00008CAB0000}"/>
    <cellStyle name="Normal 4 8 2 4 2 3" xfId="37610" xr:uid="{00000000-0005-0000-0000-00008DAB0000}"/>
    <cellStyle name="Normal 4 8 2 4 2 4" xfId="24200" xr:uid="{00000000-0005-0000-0000-00008EAB0000}"/>
    <cellStyle name="Normal 4 8 2 4 3" xfId="9250" xr:uid="{00000000-0005-0000-0000-00008FAB0000}"/>
    <cellStyle name="Normal 4 8 2 4 3 2" xfId="40596" xr:uid="{00000000-0005-0000-0000-000090AB0000}"/>
    <cellStyle name="Normal 4 8 2 4 3 3" xfId="27186" xr:uid="{00000000-0005-0000-0000-000091AB0000}"/>
    <cellStyle name="Normal 4 8 2 4 4" xfId="19784" xr:uid="{00000000-0005-0000-0000-000092AB0000}"/>
    <cellStyle name="Normal 4 8 2 4 5" xfId="34626" xr:uid="{00000000-0005-0000-0000-000093AB0000}"/>
    <cellStyle name="Normal 4 8 2 4 6" xfId="16798" xr:uid="{00000000-0005-0000-0000-000094AB0000}"/>
    <cellStyle name="Normal 4 8 2 5" xfId="4833" xr:uid="{00000000-0005-0000-0000-000095AB0000}"/>
    <cellStyle name="Normal 4 8 2 5 2" xfId="10868" xr:uid="{00000000-0005-0000-0000-000096AB0000}"/>
    <cellStyle name="Normal 4 8 2 5 2 2" xfId="42153" xr:uid="{00000000-0005-0000-0000-000097AB0000}"/>
    <cellStyle name="Normal 4 8 2 5 2 3" xfId="28743" xr:uid="{00000000-0005-0000-0000-000098AB0000}"/>
    <cellStyle name="Normal 4 8 2 5 3" xfId="22770" xr:uid="{00000000-0005-0000-0000-000099AB0000}"/>
    <cellStyle name="Normal 4 8 2 5 4" xfId="33196" xr:uid="{00000000-0005-0000-0000-00009AAB0000}"/>
    <cellStyle name="Normal 4 8 2 5 5" xfId="15368" xr:uid="{00000000-0005-0000-0000-00009BAB0000}"/>
    <cellStyle name="Normal 4 8 2 6" xfId="3277" xr:uid="{00000000-0005-0000-0000-00009CAB0000}"/>
    <cellStyle name="Normal 4 8 2 6 2" xfId="36056" xr:uid="{00000000-0005-0000-0000-00009DAB0000}"/>
    <cellStyle name="Normal 4 8 2 6 3" xfId="21214" xr:uid="{00000000-0005-0000-0000-00009EAB0000}"/>
    <cellStyle name="Normal 4 8 2 7" xfId="7820" xr:uid="{00000000-0005-0000-0000-00009FAB0000}"/>
    <cellStyle name="Normal 4 8 2 7 2" xfId="39166" xr:uid="{00000000-0005-0000-0000-0000A0AB0000}"/>
    <cellStyle name="Normal 4 8 2 7 3" xfId="25756" xr:uid="{00000000-0005-0000-0000-0000A1AB0000}"/>
    <cellStyle name="Normal 4 8 2 8" xfId="18354" xr:uid="{00000000-0005-0000-0000-0000A2AB0000}"/>
    <cellStyle name="Normal 4 8 2 9" xfId="31640" xr:uid="{00000000-0005-0000-0000-0000A3AB0000}"/>
    <cellStyle name="Normal 4 8 3" xfId="474" xr:uid="{00000000-0005-0000-0000-0000A4AB0000}"/>
    <cellStyle name="Normal 4 8 3 10" xfId="13914" xr:uid="{00000000-0005-0000-0000-0000A5AB0000}"/>
    <cellStyle name="Normal 4 8 3 2" xfId="908" xr:uid="{00000000-0005-0000-0000-0000A6AB0000}"/>
    <cellStyle name="Normal 4 8 3 2 2" xfId="2944" xr:uid="{00000000-0005-0000-0000-0000A7AB0000}"/>
    <cellStyle name="Normal 4 8 3 2 2 2" xfId="7361" xr:uid="{00000000-0005-0000-0000-0000A8AB0000}"/>
    <cellStyle name="Normal 4 8 3 2 2 2 2" xfId="13394" xr:uid="{00000000-0005-0000-0000-0000A9AB0000}"/>
    <cellStyle name="Normal 4 8 3 2 2 2 2 2" xfId="44679" xr:uid="{00000000-0005-0000-0000-0000AAAB0000}"/>
    <cellStyle name="Normal 4 8 3 2 2 2 2 3" xfId="31269" xr:uid="{00000000-0005-0000-0000-0000ABAB0000}"/>
    <cellStyle name="Normal 4 8 3 2 2 2 3" xfId="38707" xr:uid="{00000000-0005-0000-0000-0000ACAB0000}"/>
    <cellStyle name="Normal 4 8 3 2 2 2 4" xfId="25297" xr:uid="{00000000-0005-0000-0000-0000ADAB0000}"/>
    <cellStyle name="Normal 4 8 3 2 2 3" xfId="10347" xr:uid="{00000000-0005-0000-0000-0000AEAB0000}"/>
    <cellStyle name="Normal 4 8 3 2 2 3 2" xfId="41693" xr:uid="{00000000-0005-0000-0000-0000AFAB0000}"/>
    <cellStyle name="Normal 4 8 3 2 2 3 3" xfId="28283" xr:uid="{00000000-0005-0000-0000-0000B0AB0000}"/>
    <cellStyle name="Normal 4 8 3 2 2 4" xfId="20881" xr:uid="{00000000-0005-0000-0000-0000B1AB0000}"/>
    <cellStyle name="Normal 4 8 3 2 2 5" xfId="35723" xr:uid="{00000000-0005-0000-0000-0000B2AB0000}"/>
    <cellStyle name="Normal 4 8 3 2 2 6" xfId="17895" xr:uid="{00000000-0005-0000-0000-0000B3AB0000}"/>
    <cellStyle name="Normal 4 8 3 2 3" xfId="5369" xr:uid="{00000000-0005-0000-0000-0000B4AB0000}"/>
    <cellStyle name="Normal 4 8 3 2 3 2" xfId="11403" xr:uid="{00000000-0005-0000-0000-0000B5AB0000}"/>
    <cellStyle name="Normal 4 8 3 2 3 2 2" xfId="42688" xr:uid="{00000000-0005-0000-0000-0000B6AB0000}"/>
    <cellStyle name="Normal 4 8 3 2 3 2 3" xfId="29278" xr:uid="{00000000-0005-0000-0000-0000B7AB0000}"/>
    <cellStyle name="Normal 4 8 3 2 3 3" xfId="23306" xr:uid="{00000000-0005-0000-0000-0000B8AB0000}"/>
    <cellStyle name="Normal 4 8 3 2 3 4" xfId="33732" xr:uid="{00000000-0005-0000-0000-0000B9AB0000}"/>
    <cellStyle name="Normal 4 8 3 2 3 5" xfId="15904" xr:uid="{00000000-0005-0000-0000-0000BAAB0000}"/>
    <cellStyle name="Normal 4 8 3 2 4" xfId="4374" xr:uid="{00000000-0005-0000-0000-0000BBAB0000}"/>
    <cellStyle name="Normal 4 8 3 2 4 2" xfId="37153" xr:uid="{00000000-0005-0000-0000-0000BCAB0000}"/>
    <cellStyle name="Normal 4 8 3 2 4 3" xfId="22311" xr:uid="{00000000-0005-0000-0000-0000BDAB0000}"/>
    <cellStyle name="Normal 4 8 3 2 5" xfId="8356" xr:uid="{00000000-0005-0000-0000-0000BEAB0000}"/>
    <cellStyle name="Normal 4 8 3 2 5 2" xfId="39702" xr:uid="{00000000-0005-0000-0000-0000BFAB0000}"/>
    <cellStyle name="Normal 4 8 3 2 5 3" xfId="26292" xr:uid="{00000000-0005-0000-0000-0000C0AB0000}"/>
    <cellStyle name="Normal 4 8 3 2 6" xfId="18890" xr:uid="{00000000-0005-0000-0000-0000C1AB0000}"/>
    <cellStyle name="Normal 4 8 3 2 7" xfId="32737" xr:uid="{00000000-0005-0000-0000-0000C2AB0000}"/>
    <cellStyle name="Normal 4 8 3 2 8" xfId="14909" xr:uid="{00000000-0005-0000-0000-0000C3AB0000}"/>
    <cellStyle name="Normal 4 8 3 3" xfId="1513" xr:uid="{00000000-0005-0000-0000-0000C4AB0000}"/>
    <cellStyle name="Normal 4 8 3 3 2" xfId="2510" xr:uid="{00000000-0005-0000-0000-0000C5AB0000}"/>
    <cellStyle name="Normal 4 8 3 3 2 2" xfId="6927" xr:uid="{00000000-0005-0000-0000-0000C6AB0000}"/>
    <cellStyle name="Normal 4 8 3 3 2 2 2" xfId="12960" xr:uid="{00000000-0005-0000-0000-0000C7AB0000}"/>
    <cellStyle name="Normal 4 8 3 3 2 2 2 2" xfId="44245" xr:uid="{00000000-0005-0000-0000-0000C8AB0000}"/>
    <cellStyle name="Normal 4 8 3 3 2 2 2 3" xfId="30835" xr:uid="{00000000-0005-0000-0000-0000C9AB0000}"/>
    <cellStyle name="Normal 4 8 3 3 2 2 3" xfId="38273" xr:uid="{00000000-0005-0000-0000-0000CAAB0000}"/>
    <cellStyle name="Normal 4 8 3 3 2 2 4" xfId="24863" xr:uid="{00000000-0005-0000-0000-0000CBAB0000}"/>
    <cellStyle name="Normal 4 8 3 3 2 3" xfId="9913" xr:uid="{00000000-0005-0000-0000-0000CCAB0000}"/>
    <cellStyle name="Normal 4 8 3 3 2 3 2" xfId="41259" xr:uid="{00000000-0005-0000-0000-0000CDAB0000}"/>
    <cellStyle name="Normal 4 8 3 3 2 3 3" xfId="27849" xr:uid="{00000000-0005-0000-0000-0000CEAB0000}"/>
    <cellStyle name="Normal 4 8 3 3 2 4" xfId="20447" xr:uid="{00000000-0005-0000-0000-0000CFAB0000}"/>
    <cellStyle name="Normal 4 8 3 3 2 5" xfId="35289" xr:uid="{00000000-0005-0000-0000-0000D0AB0000}"/>
    <cellStyle name="Normal 4 8 3 3 2 6" xfId="17461" xr:uid="{00000000-0005-0000-0000-0000D1AB0000}"/>
    <cellStyle name="Normal 4 8 3 3 3" xfId="5931" xr:uid="{00000000-0005-0000-0000-0000D2AB0000}"/>
    <cellStyle name="Normal 4 8 3 3 3 2" xfId="11964" xr:uid="{00000000-0005-0000-0000-0000D3AB0000}"/>
    <cellStyle name="Normal 4 8 3 3 3 2 2" xfId="43249" xr:uid="{00000000-0005-0000-0000-0000D4AB0000}"/>
    <cellStyle name="Normal 4 8 3 3 3 2 3" xfId="29839" xr:uid="{00000000-0005-0000-0000-0000D5AB0000}"/>
    <cellStyle name="Normal 4 8 3 3 3 3" xfId="23867" xr:uid="{00000000-0005-0000-0000-0000D6AB0000}"/>
    <cellStyle name="Normal 4 8 3 3 3 4" xfId="34293" xr:uid="{00000000-0005-0000-0000-0000D7AB0000}"/>
    <cellStyle name="Normal 4 8 3 3 3 5" xfId="16465" xr:uid="{00000000-0005-0000-0000-0000D8AB0000}"/>
    <cellStyle name="Normal 4 8 3 3 4" xfId="3940" xr:uid="{00000000-0005-0000-0000-0000D9AB0000}"/>
    <cellStyle name="Normal 4 8 3 3 4 2" xfId="36719" xr:uid="{00000000-0005-0000-0000-0000DAAB0000}"/>
    <cellStyle name="Normal 4 8 3 3 4 3" xfId="21877" xr:uid="{00000000-0005-0000-0000-0000DBAB0000}"/>
    <cellStyle name="Normal 4 8 3 3 5" xfId="8917" xr:uid="{00000000-0005-0000-0000-0000DCAB0000}"/>
    <cellStyle name="Normal 4 8 3 3 5 2" xfId="40263" xr:uid="{00000000-0005-0000-0000-0000DDAB0000}"/>
    <cellStyle name="Normal 4 8 3 3 5 3" xfId="26853" xr:uid="{00000000-0005-0000-0000-0000DEAB0000}"/>
    <cellStyle name="Normal 4 8 3 3 6" xfId="19451" xr:uid="{00000000-0005-0000-0000-0000DFAB0000}"/>
    <cellStyle name="Normal 4 8 3 3 7" xfId="32303" xr:uid="{00000000-0005-0000-0000-0000E0AB0000}"/>
    <cellStyle name="Normal 4 8 3 3 8" xfId="14475" xr:uid="{00000000-0005-0000-0000-0000E1AB0000}"/>
    <cellStyle name="Normal 4 8 3 4" xfId="1948" xr:uid="{00000000-0005-0000-0000-0000E2AB0000}"/>
    <cellStyle name="Normal 4 8 3 4 2" xfId="6366" xr:uid="{00000000-0005-0000-0000-0000E3AB0000}"/>
    <cellStyle name="Normal 4 8 3 4 2 2" xfId="12399" xr:uid="{00000000-0005-0000-0000-0000E4AB0000}"/>
    <cellStyle name="Normal 4 8 3 4 2 2 2" xfId="43684" xr:uid="{00000000-0005-0000-0000-0000E5AB0000}"/>
    <cellStyle name="Normal 4 8 3 4 2 2 3" xfId="30274" xr:uid="{00000000-0005-0000-0000-0000E6AB0000}"/>
    <cellStyle name="Normal 4 8 3 4 2 3" xfId="37712" xr:uid="{00000000-0005-0000-0000-0000E7AB0000}"/>
    <cellStyle name="Normal 4 8 3 4 2 4" xfId="24302" xr:uid="{00000000-0005-0000-0000-0000E8AB0000}"/>
    <cellStyle name="Normal 4 8 3 4 3" xfId="9352" xr:uid="{00000000-0005-0000-0000-0000E9AB0000}"/>
    <cellStyle name="Normal 4 8 3 4 3 2" xfId="40698" xr:uid="{00000000-0005-0000-0000-0000EAAB0000}"/>
    <cellStyle name="Normal 4 8 3 4 3 3" xfId="27288" xr:uid="{00000000-0005-0000-0000-0000EBAB0000}"/>
    <cellStyle name="Normal 4 8 3 4 4" xfId="19886" xr:uid="{00000000-0005-0000-0000-0000ECAB0000}"/>
    <cellStyle name="Normal 4 8 3 4 5" xfId="34728" xr:uid="{00000000-0005-0000-0000-0000EDAB0000}"/>
    <cellStyle name="Normal 4 8 3 4 6" xfId="16900" xr:uid="{00000000-0005-0000-0000-0000EEAB0000}"/>
    <cellStyle name="Normal 4 8 3 5" xfId="4935" xr:uid="{00000000-0005-0000-0000-0000EFAB0000}"/>
    <cellStyle name="Normal 4 8 3 5 2" xfId="10970" xr:uid="{00000000-0005-0000-0000-0000F0AB0000}"/>
    <cellStyle name="Normal 4 8 3 5 2 2" xfId="42255" xr:uid="{00000000-0005-0000-0000-0000F1AB0000}"/>
    <cellStyle name="Normal 4 8 3 5 2 3" xfId="28845" xr:uid="{00000000-0005-0000-0000-0000F2AB0000}"/>
    <cellStyle name="Normal 4 8 3 5 3" xfId="22872" xr:uid="{00000000-0005-0000-0000-0000F3AB0000}"/>
    <cellStyle name="Normal 4 8 3 5 4" xfId="33298" xr:uid="{00000000-0005-0000-0000-0000F4AB0000}"/>
    <cellStyle name="Normal 4 8 3 5 5" xfId="15470" xr:uid="{00000000-0005-0000-0000-0000F5AB0000}"/>
    <cellStyle name="Normal 4 8 3 6" xfId="3379" xr:uid="{00000000-0005-0000-0000-0000F6AB0000}"/>
    <cellStyle name="Normal 4 8 3 6 2" xfId="36158" xr:uid="{00000000-0005-0000-0000-0000F7AB0000}"/>
    <cellStyle name="Normal 4 8 3 6 3" xfId="21316" xr:uid="{00000000-0005-0000-0000-0000F8AB0000}"/>
    <cellStyle name="Normal 4 8 3 7" xfId="7922" xr:uid="{00000000-0005-0000-0000-0000F9AB0000}"/>
    <cellStyle name="Normal 4 8 3 7 2" xfId="39268" xr:uid="{00000000-0005-0000-0000-0000FAAB0000}"/>
    <cellStyle name="Normal 4 8 3 7 3" xfId="25858" xr:uid="{00000000-0005-0000-0000-0000FBAB0000}"/>
    <cellStyle name="Normal 4 8 3 8" xfId="18456" xr:uid="{00000000-0005-0000-0000-0000FCAB0000}"/>
    <cellStyle name="Normal 4 8 3 9" xfId="31742" xr:uid="{00000000-0005-0000-0000-0000FDAB0000}"/>
    <cellStyle name="Normal 4 8 4" xfId="600" xr:uid="{00000000-0005-0000-0000-0000FEAB0000}"/>
    <cellStyle name="Normal 4 8 4 10" xfId="14040" xr:uid="{00000000-0005-0000-0000-0000FFAB0000}"/>
    <cellStyle name="Normal 4 8 4 2" xfId="1034" xr:uid="{00000000-0005-0000-0000-000000AC0000}"/>
    <cellStyle name="Normal 4 8 4 2 2" xfId="3070" xr:uid="{00000000-0005-0000-0000-000001AC0000}"/>
    <cellStyle name="Normal 4 8 4 2 2 2" xfId="7487" xr:uid="{00000000-0005-0000-0000-000002AC0000}"/>
    <cellStyle name="Normal 4 8 4 2 2 2 2" xfId="13520" xr:uid="{00000000-0005-0000-0000-000003AC0000}"/>
    <cellStyle name="Normal 4 8 4 2 2 2 2 2" xfId="44805" xr:uid="{00000000-0005-0000-0000-000004AC0000}"/>
    <cellStyle name="Normal 4 8 4 2 2 2 2 3" xfId="31395" xr:uid="{00000000-0005-0000-0000-000005AC0000}"/>
    <cellStyle name="Normal 4 8 4 2 2 2 3" xfId="38833" xr:uid="{00000000-0005-0000-0000-000006AC0000}"/>
    <cellStyle name="Normal 4 8 4 2 2 2 4" xfId="25423" xr:uid="{00000000-0005-0000-0000-000007AC0000}"/>
    <cellStyle name="Normal 4 8 4 2 2 3" xfId="10473" xr:uid="{00000000-0005-0000-0000-000008AC0000}"/>
    <cellStyle name="Normal 4 8 4 2 2 3 2" xfId="41819" xr:uid="{00000000-0005-0000-0000-000009AC0000}"/>
    <cellStyle name="Normal 4 8 4 2 2 3 3" xfId="28409" xr:uid="{00000000-0005-0000-0000-00000AAC0000}"/>
    <cellStyle name="Normal 4 8 4 2 2 4" xfId="21007" xr:uid="{00000000-0005-0000-0000-00000BAC0000}"/>
    <cellStyle name="Normal 4 8 4 2 2 5" xfId="35849" xr:uid="{00000000-0005-0000-0000-00000CAC0000}"/>
    <cellStyle name="Normal 4 8 4 2 2 6" xfId="18021" xr:uid="{00000000-0005-0000-0000-00000DAC0000}"/>
    <cellStyle name="Normal 4 8 4 2 3" xfId="5495" xr:uid="{00000000-0005-0000-0000-00000EAC0000}"/>
    <cellStyle name="Normal 4 8 4 2 3 2" xfId="11529" xr:uid="{00000000-0005-0000-0000-00000FAC0000}"/>
    <cellStyle name="Normal 4 8 4 2 3 2 2" xfId="42814" xr:uid="{00000000-0005-0000-0000-000010AC0000}"/>
    <cellStyle name="Normal 4 8 4 2 3 2 3" xfId="29404" xr:uid="{00000000-0005-0000-0000-000011AC0000}"/>
    <cellStyle name="Normal 4 8 4 2 3 3" xfId="23432" xr:uid="{00000000-0005-0000-0000-000012AC0000}"/>
    <cellStyle name="Normal 4 8 4 2 3 4" xfId="33858" xr:uid="{00000000-0005-0000-0000-000013AC0000}"/>
    <cellStyle name="Normal 4 8 4 2 3 5" xfId="16030" xr:uid="{00000000-0005-0000-0000-000014AC0000}"/>
    <cellStyle name="Normal 4 8 4 2 4" xfId="4500" xr:uid="{00000000-0005-0000-0000-000015AC0000}"/>
    <cellStyle name="Normal 4 8 4 2 4 2" xfId="37279" xr:uid="{00000000-0005-0000-0000-000016AC0000}"/>
    <cellStyle name="Normal 4 8 4 2 4 3" xfId="22437" xr:uid="{00000000-0005-0000-0000-000017AC0000}"/>
    <cellStyle name="Normal 4 8 4 2 5" xfId="8482" xr:uid="{00000000-0005-0000-0000-000018AC0000}"/>
    <cellStyle name="Normal 4 8 4 2 5 2" xfId="39828" xr:uid="{00000000-0005-0000-0000-000019AC0000}"/>
    <cellStyle name="Normal 4 8 4 2 5 3" xfId="26418" xr:uid="{00000000-0005-0000-0000-00001AAC0000}"/>
    <cellStyle name="Normal 4 8 4 2 6" xfId="19016" xr:uid="{00000000-0005-0000-0000-00001BAC0000}"/>
    <cellStyle name="Normal 4 8 4 2 7" xfId="32863" xr:uid="{00000000-0005-0000-0000-00001CAC0000}"/>
    <cellStyle name="Normal 4 8 4 2 8" xfId="15035" xr:uid="{00000000-0005-0000-0000-00001DAC0000}"/>
    <cellStyle name="Normal 4 8 4 3" xfId="1639" xr:uid="{00000000-0005-0000-0000-00001EAC0000}"/>
    <cellStyle name="Normal 4 8 4 3 2" xfId="2636" xr:uid="{00000000-0005-0000-0000-00001FAC0000}"/>
    <cellStyle name="Normal 4 8 4 3 2 2" xfId="7053" xr:uid="{00000000-0005-0000-0000-000020AC0000}"/>
    <cellStyle name="Normal 4 8 4 3 2 2 2" xfId="13086" xr:uid="{00000000-0005-0000-0000-000021AC0000}"/>
    <cellStyle name="Normal 4 8 4 3 2 2 2 2" xfId="44371" xr:uid="{00000000-0005-0000-0000-000022AC0000}"/>
    <cellStyle name="Normal 4 8 4 3 2 2 2 3" xfId="30961" xr:uid="{00000000-0005-0000-0000-000023AC0000}"/>
    <cellStyle name="Normal 4 8 4 3 2 2 3" xfId="38399" xr:uid="{00000000-0005-0000-0000-000024AC0000}"/>
    <cellStyle name="Normal 4 8 4 3 2 2 4" xfId="24989" xr:uid="{00000000-0005-0000-0000-000025AC0000}"/>
    <cellStyle name="Normal 4 8 4 3 2 3" xfId="10039" xr:uid="{00000000-0005-0000-0000-000026AC0000}"/>
    <cellStyle name="Normal 4 8 4 3 2 3 2" xfId="41385" xr:uid="{00000000-0005-0000-0000-000027AC0000}"/>
    <cellStyle name="Normal 4 8 4 3 2 3 3" xfId="27975" xr:uid="{00000000-0005-0000-0000-000028AC0000}"/>
    <cellStyle name="Normal 4 8 4 3 2 4" xfId="20573" xr:uid="{00000000-0005-0000-0000-000029AC0000}"/>
    <cellStyle name="Normal 4 8 4 3 2 5" xfId="35415" xr:uid="{00000000-0005-0000-0000-00002AAC0000}"/>
    <cellStyle name="Normal 4 8 4 3 2 6" xfId="17587" xr:uid="{00000000-0005-0000-0000-00002BAC0000}"/>
    <cellStyle name="Normal 4 8 4 3 3" xfId="6057" xr:uid="{00000000-0005-0000-0000-00002CAC0000}"/>
    <cellStyle name="Normal 4 8 4 3 3 2" xfId="12090" xr:uid="{00000000-0005-0000-0000-00002DAC0000}"/>
    <cellStyle name="Normal 4 8 4 3 3 2 2" xfId="43375" xr:uid="{00000000-0005-0000-0000-00002EAC0000}"/>
    <cellStyle name="Normal 4 8 4 3 3 2 3" xfId="29965" xr:uid="{00000000-0005-0000-0000-00002FAC0000}"/>
    <cellStyle name="Normal 4 8 4 3 3 3" xfId="23993" xr:uid="{00000000-0005-0000-0000-000030AC0000}"/>
    <cellStyle name="Normal 4 8 4 3 3 4" xfId="34419" xr:uid="{00000000-0005-0000-0000-000031AC0000}"/>
    <cellStyle name="Normal 4 8 4 3 3 5" xfId="16591" xr:uid="{00000000-0005-0000-0000-000032AC0000}"/>
    <cellStyle name="Normal 4 8 4 3 4" xfId="4066" xr:uid="{00000000-0005-0000-0000-000033AC0000}"/>
    <cellStyle name="Normal 4 8 4 3 4 2" xfId="36845" xr:uid="{00000000-0005-0000-0000-000034AC0000}"/>
    <cellStyle name="Normal 4 8 4 3 4 3" xfId="22003" xr:uid="{00000000-0005-0000-0000-000035AC0000}"/>
    <cellStyle name="Normal 4 8 4 3 5" xfId="9043" xr:uid="{00000000-0005-0000-0000-000036AC0000}"/>
    <cellStyle name="Normal 4 8 4 3 5 2" xfId="40389" xr:uid="{00000000-0005-0000-0000-000037AC0000}"/>
    <cellStyle name="Normal 4 8 4 3 5 3" xfId="26979" xr:uid="{00000000-0005-0000-0000-000038AC0000}"/>
    <cellStyle name="Normal 4 8 4 3 6" xfId="19577" xr:uid="{00000000-0005-0000-0000-000039AC0000}"/>
    <cellStyle name="Normal 4 8 4 3 7" xfId="32429" xr:uid="{00000000-0005-0000-0000-00003AAC0000}"/>
    <cellStyle name="Normal 4 8 4 3 8" xfId="14601" xr:uid="{00000000-0005-0000-0000-00003BAC0000}"/>
    <cellStyle name="Normal 4 8 4 4" xfId="2074" xr:uid="{00000000-0005-0000-0000-00003CAC0000}"/>
    <cellStyle name="Normal 4 8 4 4 2" xfId="6492" xr:uid="{00000000-0005-0000-0000-00003DAC0000}"/>
    <cellStyle name="Normal 4 8 4 4 2 2" xfId="12525" xr:uid="{00000000-0005-0000-0000-00003EAC0000}"/>
    <cellStyle name="Normal 4 8 4 4 2 2 2" xfId="43810" xr:uid="{00000000-0005-0000-0000-00003FAC0000}"/>
    <cellStyle name="Normal 4 8 4 4 2 2 3" xfId="30400" xr:uid="{00000000-0005-0000-0000-000040AC0000}"/>
    <cellStyle name="Normal 4 8 4 4 2 3" xfId="37838" xr:uid="{00000000-0005-0000-0000-000041AC0000}"/>
    <cellStyle name="Normal 4 8 4 4 2 4" xfId="24428" xr:uid="{00000000-0005-0000-0000-000042AC0000}"/>
    <cellStyle name="Normal 4 8 4 4 3" xfId="9478" xr:uid="{00000000-0005-0000-0000-000043AC0000}"/>
    <cellStyle name="Normal 4 8 4 4 3 2" xfId="40824" xr:uid="{00000000-0005-0000-0000-000044AC0000}"/>
    <cellStyle name="Normal 4 8 4 4 3 3" xfId="27414" xr:uid="{00000000-0005-0000-0000-000045AC0000}"/>
    <cellStyle name="Normal 4 8 4 4 4" xfId="20012" xr:uid="{00000000-0005-0000-0000-000046AC0000}"/>
    <cellStyle name="Normal 4 8 4 4 5" xfId="34854" xr:uid="{00000000-0005-0000-0000-000047AC0000}"/>
    <cellStyle name="Normal 4 8 4 4 6" xfId="17026" xr:uid="{00000000-0005-0000-0000-000048AC0000}"/>
    <cellStyle name="Normal 4 8 4 5" xfId="5061" xr:uid="{00000000-0005-0000-0000-000049AC0000}"/>
    <cellStyle name="Normal 4 8 4 5 2" xfId="11096" xr:uid="{00000000-0005-0000-0000-00004AAC0000}"/>
    <cellStyle name="Normal 4 8 4 5 2 2" xfId="42381" xr:uid="{00000000-0005-0000-0000-00004BAC0000}"/>
    <cellStyle name="Normal 4 8 4 5 2 3" xfId="28971" xr:uid="{00000000-0005-0000-0000-00004CAC0000}"/>
    <cellStyle name="Normal 4 8 4 5 3" xfId="22998" xr:uid="{00000000-0005-0000-0000-00004DAC0000}"/>
    <cellStyle name="Normal 4 8 4 5 4" xfId="33424" xr:uid="{00000000-0005-0000-0000-00004EAC0000}"/>
    <cellStyle name="Normal 4 8 4 5 5" xfId="15596" xr:uid="{00000000-0005-0000-0000-00004FAC0000}"/>
    <cellStyle name="Normal 4 8 4 6" xfId="3505" xr:uid="{00000000-0005-0000-0000-000050AC0000}"/>
    <cellStyle name="Normal 4 8 4 6 2" xfId="36284" xr:uid="{00000000-0005-0000-0000-000051AC0000}"/>
    <cellStyle name="Normal 4 8 4 6 3" xfId="21442" xr:uid="{00000000-0005-0000-0000-000052AC0000}"/>
    <cellStyle name="Normal 4 8 4 7" xfId="8048" xr:uid="{00000000-0005-0000-0000-000053AC0000}"/>
    <cellStyle name="Normal 4 8 4 7 2" xfId="39394" xr:uid="{00000000-0005-0000-0000-000054AC0000}"/>
    <cellStyle name="Normal 4 8 4 7 3" xfId="25984" xr:uid="{00000000-0005-0000-0000-000055AC0000}"/>
    <cellStyle name="Normal 4 8 4 8" xfId="18582" xr:uid="{00000000-0005-0000-0000-000056AC0000}"/>
    <cellStyle name="Normal 4 8 4 9" xfId="31868" xr:uid="{00000000-0005-0000-0000-000057AC0000}"/>
    <cellStyle name="Normal 4 8 5" xfId="252" xr:uid="{00000000-0005-0000-0000-000058AC0000}"/>
    <cellStyle name="Normal 4 8 5 2" xfId="1307" xr:uid="{00000000-0005-0000-0000-000059AC0000}"/>
    <cellStyle name="Normal 4 8 5 2 2" xfId="5725" xr:uid="{00000000-0005-0000-0000-00005AAC0000}"/>
    <cellStyle name="Normal 4 8 5 2 2 2" xfId="11758" xr:uid="{00000000-0005-0000-0000-00005BAC0000}"/>
    <cellStyle name="Normal 4 8 5 2 2 2 2" xfId="43043" xr:uid="{00000000-0005-0000-0000-00005CAC0000}"/>
    <cellStyle name="Normal 4 8 5 2 2 2 3" xfId="29633" xr:uid="{00000000-0005-0000-0000-00005DAC0000}"/>
    <cellStyle name="Normal 4 8 5 2 2 3" xfId="37382" xr:uid="{00000000-0005-0000-0000-00005EAC0000}"/>
    <cellStyle name="Normal 4 8 5 2 2 4" xfId="23661" xr:uid="{00000000-0005-0000-0000-00005FAC0000}"/>
    <cellStyle name="Normal 4 8 5 2 3" xfId="8711" xr:uid="{00000000-0005-0000-0000-000060AC0000}"/>
    <cellStyle name="Normal 4 8 5 2 3 2" xfId="40057" xr:uid="{00000000-0005-0000-0000-000061AC0000}"/>
    <cellStyle name="Normal 4 8 5 2 3 3" xfId="26647" xr:uid="{00000000-0005-0000-0000-000062AC0000}"/>
    <cellStyle name="Normal 4 8 5 2 4" xfId="19245" xr:uid="{00000000-0005-0000-0000-000063AC0000}"/>
    <cellStyle name="Normal 4 8 5 2 5" xfId="34087" xr:uid="{00000000-0005-0000-0000-000064AC0000}"/>
    <cellStyle name="Normal 4 8 5 2 6" xfId="16259" xr:uid="{00000000-0005-0000-0000-000065AC0000}"/>
    <cellStyle name="Normal 4 8 5 3" xfId="2304" xr:uid="{00000000-0005-0000-0000-000066AC0000}"/>
    <cellStyle name="Normal 4 8 5 3 2" xfId="6721" xr:uid="{00000000-0005-0000-0000-000067AC0000}"/>
    <cellStyle name="Normal 4 8 5 3 2 2" xfId="12754" xr:uid="{00000000-0005-0000-0000-000068AC0000}"/>
    <cellStyle name="Normal 4 8 5 3 2 2 2" xfId="44039" xr:uid="{00000000-0005-0000-0000-000069AC0000}"/>
    <cellStyle name="Normal 4 8 5 3 2 2 3" xfId="30629" xr:uid="{00000000-0005-0000-0000-00006AAC0000}"/>
    <cellStyle name="Normal 4 8 5 3 2 3" xfId="38067" xr:uid="{00000000-0005-0000-0000-00006BAC0000}"/>
    <cellStyle name="Normal 4 8 5 3 2 4" xfId="24657" xr:uid="{00000000-0005-0000-0000-00006CAC0000}"/>
    <cellStyle name="Normal 4 8 5 3 3" xfId="9707" xr:uid="{00000000-0005-0000-0000-00006DAC0000}"/>
    <cellStyle name="Normal 4 8 5 3 3 2" xfId="41053" xr:uid="{00000000-0005-0000-0000-00006EAC0000}"/>
    <cellStyle name="Normal 4 8 5 3 3 3" xfId="27643" xr:uid="{00000000-0005-0000-0000-00006FAC0000}"/>
    <cellStyle name="Normal 4 8 5 3 4" xfId="20241" xr:uid="{00000000-0005-0000-0000-000070AC0000}"/>
    <cellStyle name="Normal 4 8 5 3 5" xfId="35083" xr:uid="{00000000-0005-0000-0000-000071AC0000}"/>
    <cellStyle name="Normal 4 8 5 3 6" xfId="17255" xr:uid="{00000000-0005-0000-0000-000072AC0000}"/>
    <cellStyle name="Normal 4 8 5 4" xfId="4729" xr:uid="{00000000-0005-0000-0000-000073AC0000}"/>
    <cellStyle name="Normal 4 8 5 4 2" xfId="10763" xr:uid="{00000000-0005-0000-0000-000074AC0000}"/>
    <cellStyle name="Normal 4 8 5 4 2 2" xfId="42050" xr:uid="{00000000-0005-0000-0000-000075AC0000}"/>
    <cellStyle name="Normal 4 8 5 4 2 3" xfId="28640" xr:uid="{00000000-0005-0000-0000-000076AC0000}"/>
    <cellStyle name="Normal 4 8 5 4 3" xfId="22666" xr:uid="{00000000-0005-0000-0000-000077AC0000}"/>
    <cellStyle name="Normal 4 8 5 4 4" xfId="33092" xr:uid="{00000000-0005-0000-0000-000078AC0000}"/>
    <cellStyle name="Normal 4 8 5 4 5" xfId="15264" xr:uid="{00000000-0005-0000-0000-000079AC0000}"/>
    <cellStyle name="Normal 4 8 5 5" xfId="3734" xr:uid="{00000000-0005-0000-0000-00007AAC0000}"/>
    <cellStyle name="Normal 4 8 5 5 2" xfId="36513" xr:uid="{00000000-0005-0000-0000-00007BAC0000}"/>
    <cellStyle name="Normal 4 8 5 5 3" xfId="21671" xr:uid="{00000000-0005-0000-0000-00007CAC0000}"/>
    <cellStyle name="Normal 4 8 5 6" xfId="7716" xr:uid="{00000000-0005-0000-0000-00007DAC0000}"/>
    <cellStyle name="Normal 4 8 5 6 2" xfId="39062" xr:uid="{00000000-0005-0000-0000-00007EAC0000}"/>
    <cellStyle name="Normal 4 8 5 6 3" xfId="25652" xr:uid="{00000000-0005-0000-0000-00007FAC0000}"/>
    <cellStyle name="Normal 4 8 5 7" xfId="18250" xr:uid="{00000000-0005-0000-0000-000080AC0000}"/>
    <cellStyle name="Normal 4 8 5 8" xfId="32097" xr:uid="{00000000-0005-0000-0000-000081AC0000}"/>
    <cellStyle name="Normal 4 8 5 9" xfId="14269" xr:uid="{00000000-0005-0000-0000-000082AC0000}"/>
    <cellStyle name="Normal 4 8 6" xfId="702" xr:uid="{00000000-0005-0000-0000-000083AC0000}"/>
    <cellStyle name="Normal 4 8 6 2" xfId="2738" xr:uid="{00000000-0005-0000-0000-000084AC0000}"/>
    <cellStyle name="Normal 4 8 6 2 2" xfId="7155" xr:uid="{00000000-0005-0000-0000-000085AC0000}"/>
    <cellStyle name="Normal 4 8 6 2 2 2" xfId="13188" xr:uid="{00000000-0005-0000-0000-000086AC0000}"/>
    <cellStyle name="Normal 4 8 6 2 2 2 2" xfId="44473" xr:uid="{00000000-0005-0000-0000-000087AC0000}"/>
    <cellStyle name="Normal 4 8 6 2 2 2 3" xfId="31063" xr:uid="{00000000-0005-0000-0000-000088AC0000}"/>
    <cellStyle name="Normal 4 8 6 2 2 3" xfId="38501" xr:uid="{00000000-0005-0000-0000-000089AC0000}"/>
    <cellStyle name="Normal 4 8 6 2 2 4" xfId="25091" xr:uid="{00000000-0005-0000-0000-00008AAC0000}"/>
    <cellStyle name="Normal 4 8 6 2 3" xfId="10141" xr:uid="{00000000-0005-0000-0000-00008BAC0000}"/>
    <cellStyle name="Normal 4 8 6 2 3 2" xfId="41487" xr:uid="{00000000-0005-0000-0000-00008CAC0000}"/>
    <cellStyle name="Normal 4 8 6 2 3 3" xfId="28077" xr:uid="{00000000-0005-0000-0000-00008DAC0000}"/>
    <cellStyle name="Normal 4 8 6 2 4" xfId="20675" xr:uid="{00000000-0005-0000-0000-00008EAC0000}"/>
    <cellStyle name="Normal 4 8 6 2 5" xfId="35517" xr:uid="{00000000-0005-0000-0000-00008FAC0000}"/>
    <cellStyle name="Normal 4 8 6 2 6" xfId="17689" xr:uid="{00000000-0005-0000-0000-000090AC0000}"/>
    <cellStyle name="Normal 4 8 6 3" xfId="5163" xr:uid="{00000000-0005-0000-0000-000091AC0000}"/>
    <cellStyle name="Normal 4 8 6 3 2" xfId="11198" xr:uid="{00000000-0005-0000-0000-000092AC0000}"/>
    <cellStyle name="Normal 4 8 6 3 2 2" xfId="42483" xr:uid="{00000000-0005-0000-0000-000093AC0000}"/>
    <cellStyle name="Normal 4 8 6 3 2 3" xfId="29073" xr:uid="{00000000-0005-0000-0000-000094AC0000}"/>
    <cellStyle name="Normal 4 8 6 3 3" xfId="23100" xr:uid="{00000000-0005-0000-0000-000095AC0000}"/>
    <cellStyle name="Normal 4 8 6 3 4" xfId="33526" xr:uid="{00000000-0005-0000-0000-000096AC0000}"/>
    <cellStyle name="Normal 4 8 6 3 5" xfId="15698" xr:uid="{00000000-0005-0000-0000-000097AC0000}"/>
    <cellStyle name="Normal 4 8 6 4" xfId="4168" xr:uid="{00000000-0005-0000-0000-000098AC0000}"/>
    <cellStyle name="Normal 4 8 6 4 2" xfId="36947" xr:uid="{00000000-0005-0000-0000-000099AC0000}"/>
    <cellStyle name="Normal 4 8 6 4 3" xfId="22105" xr:uid="{00000000-0005-0000-0000-00009AAC0000}"/>
    <cellStyle name="Normal 4 8 6 5" xfId="8150" xr:uid="{00000000-0005-0000-0000-00009BAC0000}"/>
    <cellStyle name="Normal 4 8 6 5 2" xfId="39496" xr:uid="{00000000-0005-0000-0000-00009CAC0000}"/>
    <cellStyle name="Normal 4 8 6 5 3" xfId="26086" xr:uid="{00000000-0005-0000-0000-00009DAC0000}"/>
    <cellStyle name="Normal 4 8 6 6" xfId="18684" xr:uid="{00000000-0005-0000-0000-00009EAC0000}"/>
    <cellStyle name="Normal 4 8 6 7" xfId="32531" xr:uid="{00000000-0005-0000-0000-00009FAC0000}"/>
    <cellStyle name="Normal 4 8 6 8" xfId="14703" xr:uid="{00000000-0005-0000-0000-0000A0AC0000}"/>
    <cellStyle name="Normal 4 8 7" xfId="1205" xr:uid="{00000000-0005-0000-0000-0000A1AC0000}"/>
    <cellStyle name="Normal 4 8 7 2" xfId="2202" xr:uid="{00000000-0005-0000-0000-0000A2AC0000}"/>
    <cellStyle name="Normal 4 8 7 2 2" xfId="6619" xr:uid="{00000000-0005-0000-0000-0000A3AC0000}"/>
    <cellStyle name="Normal 4 8 7 2 2 2" xfId="12652" xr:uid="{00000000-0005-0000-0000-0000A4AC0000}"/>
    <cellStyle name="Normal 4 8 7 2 2 2 2" xfId="43937" xr:uid="{00000000-0005-0000-0000-0000A5AC0000}"/>
    <cellStyle name="Normal 4 8 7 2 2 2 3" xfId="30527" xr:uid="{00000000-0005-0000-0000-0000A6AC0000}"/>
    <cellStyle name="Normal 4 8 7 2 2 3" xfId="37965" xr:uid="{00000000-0005-0000-0000-0000A7AC0000}"/>
    <cellStyle name="Normal 4 8 7 2 2 4" xfId="24555" xr:uid="{00000000-0005-0000-0000-0000A8AC0000}"/>
    <cellStyle name="Normal 4 8 7 2 3" xfId="9605" xr:uid="{00000000-0005-0000-0000-0000A9AC0000}"/>
    <cellStyle name="Normal 4 8 7 2 3 2" xfId="40951" xr:uid="{00000000-0005-0000-0000-0000AAAC0000}"/>
    <cellStyle name="Normal 4 8 7 2 3 3" xfId="27541" xr:uid="{00000000-0005-0000-0000-0000ABAC0000}"/>
    <cellStyle name="Normal 4 8 7 2 4" xfId="20139" xr:uid="{00000000-0005-0000-0000-0000ACAC0000}"/>
    <cellStyle name="Normal 4 8 7 2 5" xfId="34981" xr:uid="{00000000-0005-0000-0000-0000ADAC0000}"/>
    <cellStyle name="Normal 4 8 7 2 6" xfId="17153" xr:uid="{00000000-0005-0000-0000-0000AEAC0000}"/>
    <cellStyle name="Normal 4 8 7 3" xfId="5623" xr:uid="{00000000-0005-0000-0000-0000AFAC0000}"/>
    <cellStyle name="Normal 4 8 7 3 2" xfId="11656" xr:uid="{00000000-0005-0000-0000-0000B0AC0000}"/>
    <cellStyle name="Normal 4 8 7 3 2 2" xfId="42941" xr:uid="{00000000-0005-0000-0000-0000B1AC0000}"/>
    <cellStyle name="Normal 4 8 7 3 2 3" xfId="29531" xr:uid="{00000000-0005-0000-0000-0000B2AC0000}"/>
    <cellStyle name="Normal 4 8 7 3 3" xfId="23559" xr:uid="{00000000-0005-0000-0000-0000B3AC0000}"/>
    <cellStyle name="Normal 4 8 7 3 4" xfId="33985" xr:uid="{00000000-0005-0000-0000-0000B4AC0000}"/>
    <cellStyle name="Normal 4 8 7 3 5" xfId="16157" xr:uid="{00000000-0005-0000-0000-0000B5AC0000}"/>
    <cellStyle name="Normal 4 8 7 4" xfId="3632" xr:uid="{00000000-0005-0000-0000-0000B6AC0000}"/>
    <cellStyle name="Normal 4 8 7 4 2" xfId="36411" xr:uid="{00000000-0005-0000-0000-0000B7AC0000}"/>
    <cellStyle name="Normal 4 8 7 4 3" xfId="21569" xr:uid="{00000000-0005-0000-0000-0000B8AC0000}"/>
    <cellStyle name="Normal 4 8 7 5" xfId="8609" xr:uid="{00000000-0005-0000-0000-0000B9AC0000}"/>
    <cellStyle name="Normal 4 8 7 5 2" xfId="39955" xr:uid="{00000000-0005-0000-0000-0000BAAC0000}"/>
    <cellStyle name="Normal 4 8 7 5 3" xfId="26545" xr:uid="{00000000-0005-0000-0000-0000BBAC0000}"/>
    <cellStyle name="Normal 4 8 7 6" xfId="19143" xr:uid="{00000000-0005-0000-0000-0000BCAC0000}"/>
    <cellStyle name="Normal 4 8 7 7" xfId="31995" xr:uid="{00000000-0005-0000-0000-0000BDAC0000}"/>
    <cellStyle name="Normal 4 8 7 8" xfId="14167" xr:uid="{00000000-0005-0000-0000-0000BEAC0000}"/>
    <cellStyle name="Normal 4 8 8" xfId="1742" xr:uid="{00000000-0005-0000-0000-0000BFAC0000}"/>
    <cellStyle name="Normal 4 8 8 2" xfId="6160" xr:uid="{00000000-0005-0000-0000-0000C0AC0000}"/>
    <cellStyle name="Normal 4 8 8 2 2" xfId="12193" xr:uid="{00000000-0005-0000-0000-0000C1AC0000}"/>
    <cellStyle name="Normal 4 8 8 2 2 2" xfId="43478" xr:uid="{00000000-0005-0000-0000-0000C2AC0000}"/>
    <cellStyle name="Normal 4 8 8 2 2 3" xfId="30068" xr:uid="{00000000-0005-0000-0000-0000C3AC0000}"/>
    <cellStyle name="Normal 4 8 8 2 3" xfId="37506" xr:uid="{00000000-0005-0000-0000-0000C4AC0000}"/>
    <cellStyle name="Normal 4 8 8 2 4" xfId="24096" xr:uid="{00000000-0005-0000-0000-0000C5AC0000}"/>
    <cellStyle name="Normal 4 8 8 3" xfId="9146" xr:uid="{00000000-0005-0000-0000-0000C6AC0000}"/>
    <cellStyle name="Normal 4 8 8 3 2" xfId="40492" xr:uid="{00000000-0005-0000-0000-0000C7AC0000}"/>
    <cellStyle name="Normal 4 8 8 3 3" xfId="27082" xr:uid="{00000000-0005-0000-0000-0000C8AC0000}"/>
    <cellStyle name="Normal 4 8 8 4" xfId="19680" xr:uid="{00000000-0005-0000-0000-0000C9AC0000}"/>
    <cellStyle name="Normal 4 8 8 5" xfId="34522" xr:uid="{00000000-0005-0000-0000-0000CAAC0000}"/>
    <cellStyle name="Normal 4 8 8 6" xfId="16694" xr:uid="{00000000-0005-0000-0000-0000CBAC0000}"/>
    <cellStyle name="Normal 4 8 9" xfId="4627" xr:uid="{00000000-0005-0000-0000-0000CCAC0000}"/>
    <cellStyle name="Normal 4 8 9 2" xfId="10661" xr:uid="{00000000-0005-0000-0000-0000CDAC0000}"/>
    <cellStyle name="Normal 4 8 9 2 2" xfId="41948" xr:uid="{00000000-0005-0000-0000-0000CEAC0000}"/>
    <cellStyle name="Normal 4 8 9 2 3" xfId="28538" xr:uid="{00000000-0005-0000-0000-0000CFAC0000}"/>
    <cellStyle name="Normal 4 8 9 3" xfId="22564" xr:uid="{00000000-0005-0000-0000-0000D0AC0000}"/>
    <cellStyle name="Normal 4 8 9 4" xfId="32990" xr:uid="{00000000-0005-0000-0000-0000D1AC0000}"/>
    <cellStyle name="Normal 4 8 9 5" xfId="15162" xr:uid="{00000000-0005-0000-0000-0000D2AC0000}"/>
    <cellStyle name="Normal 4 9" xfId="174" xr:uid="{00000000-0005-0000-0000-0000D3AC0000}"/>
    <cellStyle name="Normal 4 9 10" xfId="3197" xr:uid="{00000000-0005-0000-0000-0000D4AC0000}"/>
    <cellStyle name="Normal 4 9 10 2" xfId="35976" xr:uid="{00000000-0005-0000-0000-0000D5AC0000}"/>
    <cellStyle name="Normal 4 9 10 3" xfId="21134" xr:uid="{00000000-0005-0000-0000-0000D6AC0000}"/>
    <cellStyle name="Normal 4 9 11" xfId="7638" xr:uid="{00000000-0005-0000-0000-0000D7AC0000}"/>
    <cellStyle name="Normal 4 9 11 2" xfId="38984" xr:uid="{00000000-0005-0000-0000-0000D8AC0000}"/>
    <cellStyle name="Normal 4 9 11 3" xfId="25574" xr:uid="{00000000-0005-0000-0000-0000D9AC0000}"/>
    <cellStyle name="Normal 4 9 12" xfId="18172" xr:uid="{00000000-0005-0000-0000-0000DAAC0000}"/>
    <cellStyle name="Normal 4 9 13" xfId="31560" xr:uid="{00000000-0005-0000-0000-0000DBAC0000}"/>
    <cellStyle name="Normal 4 9 14" xfId="13732" xr:uid="{00000000-0005-0000-0000-0000DCAC0000}"/>
    <cellStyle name="Normal 4 9 2" xfId="396" xr:uid="{00000000-0005-0000-0000-0000DDAC0000}"/>
    <cellStyle name="Normal 4 9 2 10" xfId="13836" xr:uid="{00000000-0005-0000-0000-0000DEAC0000}"/>
    <cellStyle name="Normal 4 9 2 2" xfId="830" xr:uid="{00000000-0005-0000-0000-0000DFAC0000}"/>
    <cellStyle name="Normal 4 9 2 2 2" xfId="2866" xr:uid="{00000000-0005-0000-0000-0000E0AC0000}"/>
    <cellStyle name="Normal 4 9 2 2 2 2" xfId="7283" xr:uid="{00000000-0005-0000-0000-0000E1AC0000}"/>
    <cellStyle name="Normal 4 9 2 2 2 2 2" xfId="13316" xr:uid="{00000000-0005-0000-0000-0000E2AC0000}"/>
    <cellStyle name="Normal 4 9 2 2 2 2 2 2" xfId="44601" xr:uid="{00000000-0005-0000-0000-0000E3AC0000}"/>
    <cellStyle name="Normal 4 9 2 2 2 2 2 3" xfId="31191" xr:uid="{00000000-0005-0000-0000-0000E4AC0000}"/>
    <cellStyle name="Normal 4 9 2 2 2 2 3" xfId="38629" xr:uid="{00000000-0005-0000-0000-0000E5AC0000}"/>
    <cellStyle name="Normal 4 9 2 2 2 2 4" xfId="25219" xr:uid="{00000000-0005-0000-0000-0000E6AC0000}"/>
    <cellStyle name="Normal 4 9 2 2 2 3" xfId="10269" xr:uid="{00000000-0005-0000-0000-0000E7AC0000}"/>
    <cellStyle name="Normal 4 9 2 2 2 3 2" xfId="41615" xr:uid="{00000000-0005-0000-0000-0000E8AC0000}"/>
    <cellStyle name="Normal 4 9 2 2 2 3 3" xfId="28205" xr:uid="{00000000-0005-0000-0000-0000E9AC0000}"/>
    <cellStyle name="Normal 4 9 2 2 2 4" xfId="20803" xr:uid="{00000000-0005-0000-0000-0000EAAC0000}"/>
    <cellStyle name="Normal 4 9 2 2 2 5" xfId="35645" xr:uid="{00000000-0005-0000-0000-0000EBAC0000}"/>
    <cellStyle name="Normal 4 9 2 2 2 6" xfId="17817" xr:uid="{00000000-0005-0000-0000-0000ECAC0000}"/>
    <cellStyle name="Normal 4 9 2 2 3" xfId="5291" xr:uid="{00000000-0005-0000-0000-0000EDAC0000}"/>
    <cellStyle name="Normal 4 9 2 2 3 2" xfId="11325" xr:uid="{00000000-0005-0000-0000-0000EEAC0000}"/>
    <cellStyle name="Normal 4 9 2 2 3 2 2" xfId="42610" xr:uid="{00000000-0005-0000-0000-0000EFAC0000}"/>
    <cellStyle name="Normal 4 9 2 2 3 2 3" xfId="29200" xr:uid="{00000000-0005-0000-0000-0000F0AC0000}"/>
    <cellStyle name="Normal 4 9 2 2 3 3" xfId="23228" xr:uid="{00000000-0005-0000-0000-0000F1AC0000}"/>
    <cellStyle name="Normal 4 9 2 2 3 4" xfId="33654" xr:uid="{00000000-0005-0000-0000-0000F2AC0000}"/>
    <cellStyle name="Normal 4 9 2 2 3 5" xfId="15826" xr:uid="{00000000-0005-0000-0000-0000F3AC0000}"/>
    <cellStyle name="Normal 4 9 2 2 4" xfId="4296" xr:uid="{00000000-0005-0000-0000-0000F4AC0000}"/>
    <cellStyle name="Normal 4 9 2 2 4 2" xfId="37075" xr:uid="{00000000-0005-0000-0000-0000F5AC0000}"/>
    <cellStyle name="Normal 4 9 2 2 4 3" xfId="22233" xr:uid="{00000000-0005-0000-0000-0000F6AC0000}"/>
    <cellStyle name="Normal 4 9 2 2 5" xfId="8278" xr:uid="{00000000-0005-0000-0000-0000F7AC0000}"/>
    <cellStyle name="Normal 4 9 2 2 5 2" xfId="39624" xr:uid="{00000000-0005-0000-0000-0000F8AC0000}"/>
    <cellStyle name="Normal 4 9 2 2 5 3" xfId="26214" xr:uid="{00000000-0005-0000-0000-0000F9AC0000}"/>
    <cellStyle name="Normal 4 9 2 2 6" xfId="18812" xr:uid="{00000000-0005-0000-0000-0000FAAC0000}"/>
    <cellStyle name="Normal 4 9 2 2 7" xfId="32659" xr:uid="{00000000-0005-0000-0000-0000FBAC0000}"/>
    <cellStyle name="Normal 4 9 2 2 8" xfId="14831" xr:uid="{00000000-0005-0000-0000-0000FCAC0000}"/>
    <cellStyle name="Normal 4 9 2 3" xfId="1435" xr:uid="{00000000-0005-0000-0000-0000FDAC0000}"/>
    <cellStyle name="Normal 4 9 2 3 2" xfId="2432" xr:uid="{00000000-0005-0000-0000-0000FEAC0000}"/>
    <cellStyle name="Normal 4 9 2 3 2 2" xfId="6849" xr:uid="{00000000-0005-0000-0000-0000FFAC0000}"/>
    <cellStyle name="Normal 4 9 2 3 2 2 2" xfId="12882" xr:uid="{00000000-0005-0000-0000-000000AD0000}"/>
    <cellStyle name="Normal 4 9 2 3 2 2 2 2" xfId="44167" xr:uid="{00000000-0005-0000-0000-000001AD0000}"/>
    <cellStyle name="Normal 4 9 2 3 2 2 2 3" xfId="30757" xr:uid="{00000000-0005-0000-0000-000002AD0000}"/>
    <cellStyle name="Normal 4 9 2 3 2 2 3" xfId="38195" xr:uid="{00000000-0005-0000-0000-000003AD0000}"/>
    <cellStyle name="Normal 4 9 2 3 2 2 4" xfId="24785" xr:uid="{00000000-0005-0000-0000-000004AD0000}"/>
    <cellStyle name="Normal 4 9 2 3 2 3" xfId="9835" xr:uid="{00000000-0005-0000-0000-000005AD0000}"/>
    <cellStyle name="Normal 4 9 2 3 2 3 2" xfId="41181" xr:uid="{00000000-0005-0000-0000-000006AD0000}"/>
    <cellStyle name="Normal 4 9 2 3 2 3 3" xfId="27771" xr:uid="{00000000-0005-0000-0000-000007AD0000}"/>
    <cellStyle name="Normal 4 9 2 3 2 4" xfId="20369" xr:uid="{00000000-0005-0000-0000-000008AD0000}"/>
    <cellStyle name="Normal 4 9 2 3 2 5" xfId="35211" xr:uid="{00000000-0005-0000-0000-000009AD0000}"/>
    <cellStyle name="Normal 4 9 2 3 2 6" xfId="17383" xr:uid="{00000000-0005-0000-0000-00000AAD0000}"/>
    <cellStyle name="Normal 4 9 2 3 3" xfId="5853" xr:uid="{00000000-0005-0000-0000-00000BAD0000}"/>
    <cellStyle name="Normal 4 9 2 3 3 2" xfId="11886" xr:uid="{00000000-0005-0000-0000-00000CAD0000}"/>
    <cellStyle name="Normal 4 9 2 3 3 2 2" xfId="43171" xr:uid="{00000000-0005-0000-0000-00000DAD0000}"/>
    <cellStyle name="Normal 4 9 2 3 3 2 3" xfId="29761" xr:uid="{00000000-0005-0000-0000-00000EAD0000}"/>
    <cellStyle name="Normal 4 9 2 3 3 3" xfId="23789" xr:uid="{00000000-0005-0000-0000-00000FAD0000}"/>
    <cellStyle name="Normal 4 9 2 3 3 4" xfId="34215" xr:uid="{00000000-0005-0000-0000-000010AD0000}"/>
    <cellStyle name="Normal 4 9 2 3 3 5" xfId="16387" xr:uid="{00000000-0005-0000-0000-000011AD0000}"/>
    <cellStyle name="Normal 4 9 2 3 4" xfId="3862" xr:uid="{00000000-0005-0000-0000-000012AD0000}"/>
    <cellStyle name="Normal 4 9 2 3 4 2" xfId="36641" xr:uid="{00000000-0005-0000-0000-000013AD0000}"/>
    <cellStyle name="Normal 4 9 2 3 4 3" xfId="21799" xr:uid="{00000000-0005-0000-0000-000014AD0000}"/>
    <cellStyle name="Normal 4 9 2 3 5" xfId="8839" xr:uid="{00000000-0005-0000-0000-000015AD0000}"/>
    <cellStyle name="Normal 4 9 2 3 5 2" xfId="40185" xr:uid="{00000000-0005-0000-0000-000016AD0000}"/>
    <cellStyle name="Normal 4 9 2 3 5 3" xfId="26775" xr:uid="{00000000-0005-0000-0000-000017AD0000}"/>
    <cellStyle name="Normal 4 9 2 3 6" xfId="19373" xr:uid="{00000000-0005-0000-0000-000018AD0000}"/>
    <cellStyle name="Normal 4 9 2 3 7" xfId="32225" xr:uid="{00000000-0005-0000-0000-000019AD0000}"/>
    <cellStyle name="Normal 4 9 2 3 8" xfId="14397" xr:uid="{00000000-0005-0000-0000-00001AAD0000}"/>
    <cellStyle name="Normal 4 9 2 4" xfId="1870" xr:uid="{00000000-0005-0000-0000-00001BAD0000}"/>
    <cellStyle name="Normal 4 9 2 4 2" xfId="6288" xr:uid="{00000000-0005-0000-0000-00001CAD0000}"/>
    <cellStyle name="Normal 4 9 2 4 2 2" xfId="12321" xr:uid="{00000000-0005-0000-0000-00001DAD0000}"/>
    <cellStyle name="Normal 4 9 2 4 2 2 2" xfId="43606" xr:uid="{00000000-0005-0000-0000-00001EAD0000}"/>
    <cellStyle name="Normal 4 9 2 4 2 2 3" xfId="30196" xr:uid="{00000000-0005-0000-0000-00001FAD0000}"/>
    <cellStyle name="Normal 4 9 2 4 2 3" xfId="37634" xr:uid="{00000000-0005-0000-0000-000020AD0000}"/>
    <cellStyle name="Normal 4 9 2 4 2 4" xfId="24224" xr:uid="{00000000-0005-0000-0000-000021AD0000}"/>
    <cellStyle name="Normal 4 9 2 4 3" xfId="9274" xr:uid="{00000000-0005-0000-0000-000022AD0000}"/>
    <cellStyle name="Normal 4 9 2 4 3 2" xfId="40620" xr:uid="{00000000-0005-0000-0000-000023AD0000}"/>
    <cellStyle name="Normal 4 9 2 4 3 3" xfId="27210" xr:uid="{00000000-0005-0000-0000-000024AD0000}"/>
    <cellStyle name="Normal 4 9 2 4 4" xfId="19808" xr:uid="{00000000-0005-0000-0000-000025AD0000}"/>
    <cellStyle name="Normal 4 9 2 4 5" xfId="34650" xr:uid="{00000000-0005-0000-0000-000026AD0000}"/>
    <cellStyle name="Normal 4 9 2 4 6" xfId="16822" xr:uid="{00000000-0005-0000-0000-000027AD0000}"/>
    <cellStyle name="Normal 4 9 2 5" xfId="4857" xr:uid="{00000000-0005-0000-0000-000028AD0000}"/>
    <cellStyle name="Normal 4 9 2 5 2" xfId="10892" xr:uid="{00000000-0005-0000-0000-000029AD0000}"/>
    <cellStyle name="Normal 4 9 2 5 2 2" xfId="42177" xr:uid="{00000000-0005-0000-0000-00002AAD0000}"/>
    <cellStyle name="Normal 4 9 2 5 2 3" xfId="28767" xr:uid="{00000000-0005-0000-0000-00002BAD0000}"/>
    <cellStyle name="Normal 4 9 2 5 3" xfId="22794" xr:uid="{00000000-0005-0000-0000-00002CAD0000}"/>
    <cellStyle name="Normal 4 9 2 5 4" xfId="33220" xr:uid="{00000000-0005-0000-0000-00002DAD0000}"/>
    <cellStyle name="Normal 4 9 2 5 5" xfId="15392" xr:uid="{00000000-0005-0000-0000-00002EAD0000}"/>
    <cellStyle name="Normal 4 9 2 6" xfId="3301" xr:uid="{00000000-0005-0000-0000-00002FAD0000}"/>
    <cellStyle name="Normal 4 9 2 6 2" xfId="36080" xr:uid="{00000000-0005-0000-0000-000030AD0000}"/>
    <cellStyle name="Normal 4 9 2 6 3" xfId="21238" xr:uid="{00000000-0005-0000-0000-000031AD0000}"/>
    <cellStyle name="Normal 4 9 2 7" xfId="7844" xr:uid="{00000000-0005-0000-0000-000032AD0000}"/>
    <cellStyle name="Normal 4 9 2 7 2" xfId="39190" xr:uid="{00000000-0005-0000-0000-000033AD0000}"/>
    <cellStyle name="Normal 4 9 2 7 3" xfId="25780" xr:uid="{00000000-0005-0000-0000-000034AD0000}"/>
    <cellStyle name="Normal 4 9 2 8" xfId="18378" xr:uid="{00000000-0005-0000-0000-000035AD0000}"/>
    <cellStyle name="Normal 4 9 2 9" xfId="31664" xr:uid="{00000000-0005-0000-0000-000036AD0000}"/>
    <cellStyle name="Normal 4 9 3" xfId="498" xr:uid="{00000000-0005-0000-0000-000037AD0000}"/>
    <cellStyle name="Normal 4 9 3 10" xfId="13938" xr:uid="{00000000-0005-0000-0000-000038AD0000}"/>
    <cellStyle name="Normal 4 9 3 2" xfId="932" xr:uid="{00000000-0005-0000-0000-000039AD0000}"/>
    <cellStyle name="Normal 4 9 3 2 2" xfId="2968" xr:uid="{00000000-0005-0000-0000-00003AAD0000}"/>
    <cellStyle name="Normal 4 9 3 2 2 2" xfId="7385" xr:uid="{00000000-0005-0000-0000-00003BAD0000}"/>
    <cellStyle name="Normal 4 9 3 2 2 2 2" xfId="13418" xr:uid="{00000000-0005-0000-0000-00003CAD0000}"/>
    <cellStyle name="Normal 4 9 3 2 2 2 2 2" xfId="44703" xr:uid="{00000000-0005-0000-0000-00003DAD0000}"/>
    <cellStyle name="Normal 4 9 3 2 2 2 2 3" xfId="31293" xr:uid="{00000000-0005-0000-0000-00003EAD0000}"/>
    <cellStyle name="Normal 4 9 3 2 2 2 3" xfId="38731" xr:uid="{00000000-0005-0000-0000-00003FAD0000}"/>
    <cellStyle name="Normal 4 9 3 2 2 2 4" xfId="25321" xr:uid="{00000000-0005-0000-0000-000040AD0000}"/>
    <cellStyle name="Normal 4 9 3 2 2 3" xfId="10371" xr:uid="{00000000-0005-0000-0000-000041AD0000}"/>
    <cellStyle name="Normal 4 9 3 2 2 3 2" xfId="41717" xr:uid="{00000000-0005-0000-0000-000042AD0000}"/>
    <cellStyle name="Normal 4 9 3 2 2 3 3" xfId="28307" xr:uid="{00000000-0005-0000-0000-000043AD0000}"/>
    <cellStyle name="Normal 4 9 3 2 2 4" xfId="20905" xr:uid="{00000000-0005-0000-0000-000044AD0000}"/>
    <cellStyle name="Normal 4 9 3 2 2 5" xfId="35747" xr:uid="{00000000-0005-0000-0000-000045AD0000}"/>
    <cellStyle name="Normal 4 9 3 2 2 6" xfId="17919" xr:uid="{00000000-0005-0000-0000-000046AD0000}"/>
    <cellStyle name="Normal 4 9 3 2 3" xfId="5393" xr:uid="{00000000-0005-0000-0000-000047AD0000}"/>
    <cellStyle name="Normal 4 9 3 2 3 2" xfId="11427" xr:uid="{00000000-0005-0000-0000-000048AD0000}"/>
    <cellStyle name="Normal 4 9 3 2 3 2 2" xfId="42712" xr:uid="{00000000-0005-0000-0000-000049AD0000}"/>
    <cellStyle name="Normal 4 9 3 2 3 2 3" xfId="29302" xr:uid="{00000000-0005-0000-0000-00004AAD0000}"/>
    <cellStyle name="Normal 4 9 3 2 3 3" xfId="23330" xr:uid="{00000000-0005-0000-0000-00004BAD0000}"/>
    <cellStyle name="Normal 4 9 3 2 3 4" xfId="33756" xr:uid="{00000000-0005-0000-0000-00004CAD0000}"/>
    <cellStyle name="Normal 4 9 3 2 3 5" xfId="15928" xr:uid="{00000000-0005-0000-0000-00004DAD0000}"/>
    <cellStyle name="Normal 4 9 3 2 4" xfId="4398" xr:uid="{00000000-0005-0000-0000-00004EAD0000}"/>
    <cellStyle name="Normal 4 9 3 2 4 2" xfId="37177" xr:uid="{00000000-0005-0000-0000-00004FAD0000}"/>
    <cellStyle name="Normal 4 9 3 2 4 3" xfId="22335" xr:uid="{00000000-0005-0000-0000-000050AD0000}"/>
    <cellStyle name="Normal 4 9 3 2 5" xfId="8380" xr:uid="{00000000-0005-0000-0000-000051AD0000}"/>
    <cellStyle name="Normal 4 9 3 2 5 2" xfId="39726" xr:uid="{00000000-0005-0000-0000-000052AD0000}"/>
    <cellStyle name="Normal 4 9 3 2 5 3" xfId="26316" xr:uid="{00000000-0005-0000-0000-000053AD0000}"/>
    <cellStyle name="Normal 4 9 3 2 6" xfId="18914" xr:uid="{00000000-0005-0000-0000-000054AD0000}"/>
    <cellStyle name="Normal 4 9 3 2 7" xfId="32761" xr:uid="{00000000-0005-0000-0000-000055AD0000}"/>
    <cellStyle name="Normal 4 9 3 2 8" xfId="14933" xr:uid="{00000000-0005-0000-0000-000056AD0000}"/>
    <cellStyle name="Normal 4 9 3 3" xfId="1537" xr:uid="{00000000-0005-0000-0000-000057AD0000}"/>
    <cellStyle name="Normal 4 9 3 3 2" xfId="2534" xr:uid="{00000000-0005-0000-0000-000058AD0000}"/>
    <cellStyle name="Normal 4 9 3 3 2 2" xfId="6951" xr:uid="{00000000-0005-0000-0000-000059AD0000}"/>
    <cellStyle name="Normal 4 9 3 3 2 2 2" xfId="12984" xr:uid="{00000000-0005-0000-0000-00005AAD0000}"/>
    <cellStyle name="Normal 4 9 3 3 2 2 2 2" xfId="44269" xr:uid="{00000000-0005-0000-0000-00005BAD0000}"/>
    <cellStyle name="Normal 4 9 3 3 2 2 2 3" xfId="30859" xr:uid="{00000000-0005-0000-0000-00005CAD0000}"/>
    <cellStyle name="Normal 4 9 3 3 2 2 3" xfId="38297" xr:uid="{00000000-0005-0000-0000-00005DAD0000}"/>
    <cellStyle name="Normal 4 9 3 3 2 2 4" xfId="24887" xr:uid="{00000000-0005-0000-0000-00005EAD0000}"/>
    <cellStyle name="Normal 4 9 3 3 2 3" xfId="9937" xr:uid="{00000000-0005-0000-0000-00005FAD0000}"/>
    <cellStyle name="Normal 4 9 3 3 2 3 2" xfId="41283" xr:uid="{00000000-0005-0000-0000-000060AD0000}"/>
    <cellStyle name="Normal 4 9 3 3 2 3 3" xfId="27873" xr:uid="{00000000-0005-0000-0000-000061AD0000}"/>
    <cellStyle name="Normal 4 9 3 3 2 4" xfId="20471" xr:uid="{00000000-0005-0000-0000-000062AD0000}"/>
    <cellStyle name="Normal 4 9 3 3 2 5" xfId="35313" xr:uid="{00000000-0005-0000-0000-000063AD0000}"/>
    <cellStyle name="Normal 4 9 3 3 2 6" xfId="17485" xr:uid="{00000000-0005-0000-0000-000064AD0000}"/>
    <cellStyle name="Normal 4 9 3 3 3" xfId="5955" xr:uid="{00000000-0005-0000-0000-000065AD0000}"/>
    <cellStyle name="Normal 4 9 3 3 3 2" xfId="11988" xr:uid="{00000000-0005-0000-0000-000066AD0000}"/>
    <cellStyle name="Normal 4 9 3 3 3 2 2" xfId="43273" xr:uid="{00000000-0005-0000-0000-000067AD0000}"/>
    <cellStyle name="Normal 4 9 3 3 3 2 3" xfId="29863" xr:uid="{00000000-0005-0000-0000-000068AD0000}"/>
    <cellStyle name="Normal 4 9 3 3 3 3" xfId="23891" xr:uid="{00000000-0005-0000-0000-000069AD0000}"/>
    <cellStyle name="Normal 4 9 3 3 3 4" xfId="34317" xr:uid="{00000000-0005-0000-0000-00006AAD0000}"/>
    <cellStyle name="Normal 4 9 3 3 3 5" xfId="16489" xr:uid="{00000000-0005-0000-0000-00006BAD0000}"/>
    <cellStyle name="Normal 4 9 3 3 4" xfId="3964" xr:uid="{00000000-0005-0000-0000-00006CAD0000}"/>
    <cellStyle name="Normal 4 9 3 3 4 2" xfId="36743" xr:uid="{00000000-0005-0000-0000-00006DAD0000}"/>
    <cellStyle name="Normal 4 9 3 3 4 3" xfId="21901" xr:uid="{00000000-0005-0000-0000-00006EAD0000}"/>
    <cellStyle name="Normal 4 9 3 3 5" xfId="8941" xr:uid="{00000000-0005-0000-0000-00006FAD0000}"/>
    <cellStyle name="Normal 4 9 3 3 5 2" xfId="40287" xr:uid="{00000000-0005-0000-0000-000070AD0000}"/>
    <cellStyle name="Normal 4 9 3 3 5 3" xfId="26877" xr:uid="{00000000-0005-0000-0000-000071AD0000}"/>
    <cellStyle name="Normal 4 9 3 3 6" xfId="19475" xr:uid="{00000000-0005-0000-0000-000072AD0000}"/>
    <cellStyle name="Normal 4 9 3 3 7" xfId="32327" xr:uid="{00000000-0005-0000-0000-000073AD0000}"/>
    <cellStyle name="Normal 4 9 3 3 8" xfId="14499" xr:uid="{00000000-0005-0000-0000-000074AD0000}"/>
    <cellStyle name="Normal 4 9 3 4" xfId="1972" xr:uid="{00000000-0005-0000-0000-000075AD0000}"/>
    <cellStyle name="Normal 4 9 3 4 2" xfId="6390" xr:uid="{00000000-0005-0000-0000-000076AD0000}"/>
    <cellStyle name="Normal 4 9 3 4 2 2" xfId="12423" xr:uid="{00000000-0005-0000-0000-000077AD0000}"/>
    <cellStyle name="Normal 4 9 3 4 2 2 2" xfId="43708" xr:uid="{00000000-0005-0000-0000-000078AD0000}"/>
    <cellStyle name="Normal 4 9 3 4 2 2 3" xfId="30298" xr:uid="{00000000-0005-0000-0000-000079AD0000}"/>
    <cellStyle name="Normal 4 9 3 4 2 3" xfId="37736" xr:uid="{00000000-0005-0000-0000-00007AAD0000}"/>
    <cellStyle name="Normal 4 9 3 4 2 4" xfId="24326" xr:uid="{00000000-0005-0000-0000-00007BAD0000}"/>
    <cellStyle name="Normal 4 9 3 4 3" xfId="9376" xr:uid="{00000000-0005-0000-0000-00007CAD0000}"/>
    <cellStyle name="Normal 4 9 3 4 3 2" xfId="40722" xr:uid="{00000000-0005-0000-0000-00007DAD0000}"/>
    <cellStyle name="Normal 4 9 3 4 3 3" xfId="27312" xr:uid="{00000000-0005-0000-0000-00007EAD0000}"/>
    <cellStyle name="Normal 4 9 3 4 4" xfId="19910" xr:uid="{00000000-0005-0000-0000-00007FAD0000}"/>
    <cellStyle name="Normal 4 9 3 4 5" xfId="34752" xr:uid="{00000000-0005-0000-0000-000080AD0000}"/>
    <cellStyle name="Normal 4 9 3 4 6" xfId="16924" xr:uid="{00000000-0005-0000-0000-000081AD0000}"/>
    <cellStyle name="Normal 4 9 3 5" xfId="4959" xr:uid="{00000000-0005-0000-0000-000082AD0000}"/>
    <cellStyle name="Normal 4 9 3 5 2" xfId="10994" xr:uid="{00000000-0005-0000-0000-000083AD0000}"/>
    <cellStyle name="Normal 4 9 3 5 2 2" xfId="42279" xr:uid="{00000000-0005-0000-0000-000084AD0000}"/>
    <cellStyle name="Normal 4 9 3 5 2 3" xfId="28869" xr:uid="{00000000-0005-0000-0000-000085AD0000}"/>
    <cellStyle name="Normal 4 9 3 5 3" xfId="22896" xr:uid="{00000000-0005-0000-0000-000086AD0000}"/>
    <cellStyle name="Normal 4 9 3 5 4" xfId="33322" xr:uid="{00000000-0005-0000-0000-000087AD0000}"/>
    <cellStyle name="Normal 4 9 3 5 5" xfId="15494" xr:uid="{00000000-0005-0000-0000-000088AD0000}"/>
    <cellStyle name="Normal 4 9 3 6" xfId="3403" xr:uid="{00000000-0005-0000-0000-000089AD0000}"/>
    <cellStyle name="Normal 4 9 3 6 2" xfId="36182" xr:uid="{00000000-0005-0000-0000-00008AAD0000}"/>
    <cellStyle name="Normal 4 9 3 6 3" xfId="21340" xr:uid="{00000000-0005-0000-0000-00008BAD0000}"/>
    <cellStyle name="Normal 4 9 3 7" xfId="7946" xr:uid="{00000000-0005-0000-0000-00008CAD0000}"/>
    <cellStyle name="Normal 4 9 3 7 2" xfId="39292" xr:uid="{00000000-0005-0000-0000-00008DAD0000}"/>
    <cellStyle name="Normal 4 9 3 7 3" xfId="25882" xr:uid="{00000000-0005-0000-0000-00008EAD0000}"/>
    <cellStyle name="Normal 4 9 3 8" xfId="18480" xr:uid="{00000000-0005-0000-0000-00008FAD0000}"/>
    <cellStyle name="Normal 4 9 3 9" xfId="31766" xr:uid="{00000000-0005-0000-0000-000090AD0000}"/>
    <cellStyle name="Normal 4 9 4" xfId="624" xr:uid="{00000000-0005-0000-0000-000091AD0000}"/>
    <cellStyle name="Normal 4 9 4 10" xfId="14064" xr:uid="{00000000-0005-0000-0000-000092AD0000}"/>
    <cellStyle name="Normal 4 9 4 2" xfId="1058" xr:uid="{00000000-0005-0000-0000-000093AD0000}"/>
    <cellStyle name="Normal 4 9 4 2 2" xfId="3094" xr:uid="{00000000-0005-0000-0000-000094AD0000}"/>
    <cellStyle name="Normal 4 9 4 2 2 2" xfId="7511" xr:uid="{00000000-0005-0000-0000-000095AD0000}"/>
    <cellStyle name="Normal 4 9 4 2 2 2 2" xfId="13544" xr:uid="{00000000-0005-0000-0000-000096AD0000}"/>
    <cellStyle name="Normal 4 9 4 2 2 2 2 2" xfId="44829" xr:uid="{00000000-0005-0000-0000-000097AD0000}"/>
    <cellStyle name="Normal 4 9 4 2 2 2 2 3" xfId="31419" xr:uid="{00000000-0005-0000-0000-000098AD0000}"/>
    <cellStyle name="Normal 4 9 4 2 2 2 3" xfId="38857" xr:uid="{00000000-0005-0000-0000-000099AD0000}"/>
    <cellStyle name="Normal 4 9 4 2 2 2 4" xfId="25447" xr:uid="{00000000-0005-0000-0000-00009AAD0000}"/>
    <cellStyle name="Normal 4 9 4 2 2 3" xfId="10497" xr:uid="{00000000-0005-0000-0000-00009BAD0000}"/>
    <cellStyle name="Normal 4 9 4 2 2 3 2" xfId="41843" xr:uid="{00000000-0005-0000-0000-00009CAD0000}"/>
    <cellStyle name="Normal 4 9 4 2 2 3 3" xfId="28433" xr:uid="{00000000-0005-0000-0000-00009DAD0000}"/>
    <cellStyle name="Normal 4 9 4 2 2 4" xfId="21031" xr:uid="{00000000-0005-0000-0000-00009EAD0000}"/>
    <cellStyle name="Normal 4 9 4 2 2 5" xfId="35873" xr:uid="{00000000-0005-0000-0000-00009FAD0000}"/>
    <cellStyle name="Normal 4 9 4 2 2 6" xfId="18045" xr:uid="{00000000-0005-0000-0000-0000A0AD0000}"/>
    <cellStyle name="Normal 4 9 4 2 3" xfId="5519" xr:uid="{00000000-0005-0000-0000-0000A1AD0000}"/>
    <cellStyle name="Normal 4 9 4 2 3 2" xfId="11553" xr:uid="{00000000-0005-0000-0000-0000A2AD0000}"/>
    <cellStyle name="Normal 4 9 4 2 3 2 2" xfId="42838" xr:uid="{00000000-0005-0000-0000-0000A3AD0000}"/>
    <cellStyle name="Normal 4 9 4 2 3 2 3" xfId="29428" xr:uid="{00000000-0005-0000-0000-0000A4AD0000}"/>
    <cellStyle name="Normal 4 9 4 2 3 3" xfId="23456" xr:uid="{00000000-0005-0000-0000-0000A5AD0000}"/>
    <cellStyle name="Normal 4 9 4 2 3 4" xfId="33882" xr:uid="{00000000-0005-0000-0000-0000A6AD0000}"/>
    <cellStyle name="Normal 4 9 4 2 3 5" xfId="16054" xr:uid="{00000000-0005-0000-0000-0000A7AD0000}"/>
    <cellStyle name="Normal 4 9 4 2 4" xfId="4524" xr:uid="{00000000-0005-0000-0000-0000A8AD0000}"/>
    <cellStyle name="Normal 4 9 4 2 4 2" xfId="37303" xr:uid="{00000000-0005-0000-0000-0000A9AD0000}"/>
    <cellStyle name="Normal 4 9 4 2 4 3" xfId="22461" xr:uid="{00000000-0005-0000-0000-0000AAAD0000}"/>
    <cellStyle name="Normal 4 9 4 2 5" xfId="8506" xr:uid="{00000000-0005-0000-0000-0000ABAD0000}"/>
    <cellStyle name="Normal 4 9 4 2 5 2" xfId="39852" xr:uid="{00000000-0005-0000-0000-0000ACAD0000}"/>
    <cellStyle name="Normal 4 9 4 2 5 3" xfId="26442" xr:uid="{00000000-0005-0000-0000-0000ADAD0000}"/>
    <cellStyle name="Normal 4 9 4 2 6" xfId="19040" xr:uid="{00000000-0005-0000-0000-0000AEAD0000}"/>
    <cellStyle name="Normal 4 9 4 2 7" xfId="32887" xr:uid="{00000000-0005-0000-0000-0000AFAD0000}"/>
    <cellStyle name="Normal 4 9 4 2 8" xfId="15059" xr:uid="{00000000-0005-0000-0000-0000B0AD0000}"/>
    <cellStyle name="Normal 4 9 4 3" xfId="1663" xr:uid="{00000000-0005-0000-0000-0000B1AD0000}"/>
    <cellStyle name="Normal 4 9 4 3 2" xfId="2660" xr:uid="{00000000-0005-0000-0000-0000B2AD0000}"/>
    <cellStyle name="Normal 4 9 4 3 2 2" xfId="7077" xr:uid="{00000000-0005-0000-0000-0000B3AD0000}"/>
    <cellStyle name="Normal 4 9 4 3 2 2 2" xfId="13110" xr:uid="{00000000-0005-0000-0000-0000B4AD0000}"/>
    <cellStyle name="Normal 4 9 4 3 2 2 2 2" xfId="44395" xr:uid="{00000000-0005-0000-0000-0000B5AD0000}"/>
    <cellStyle name="Normal 4 9 4 3 2 2 2 3" xfId="30985" xr:uid="{00000000-0005-0000-0000-0000B6AD0000}"/>
    <cellStyle name="Normal 4 9 4 3 2 2 3" xfId="38423" xr:uid="{00000000-0005-0000-0000-0000B7AD0000}"/>
    <cellStyle name="Normal 4 9 4 3 2 2 4" xfId="25013" xr:uid="{00000000-0005-0000-0000-0000B8AD0000}"/>
    <cellStyle name="Normal 4 9 4 3 2 3" xfId="10063" xr:uid="{00000000-0005-0000-0000-0000B9AD0000}"/>
    <cellStyle name="Normal 4 9 4 3 2 3 2" xfId="41409" xr:uid="{00000000-0005-0000-0000-0000BAAD0000}"/>
    <cellStyle name="Normal 4 9 4 3 2 3 3" xfId="27999" xr:uid="{00000000-0005-0000-0000-0000BBAD0000}"/>
    <cellStyle name="Normal 4 9 4 3 2 4" xfId="20597" xr:uid="{00000000-0005-0000-0000-0000BCAD0000}"/>
    <cellStyle name="Normal 4 9 4 3 2 5" xfId="35439" xr:uid="{00000000-0005-0000-0000-0000BDAD0000}"/>
    <cellStyle name="Normal 4 9 4 3 2 6" xfId="17611" xr:uid="{00000000-0005-0000-0000-0000BEAD0000}"/>
    <cellStyle name="Normal 4 9 4 3 3" xfId="6081" xr:uid="{00000000-0005-0000-0000-0000BFAD0000}"/>
    <cellStyle name="Normal 4 9 4 3 3 2" xfId="12114" xr:uid="{00000000-0005-0000-0000-0000C0AD0000}"/>
    <cellStyle name="Normal 4 9 4 3 3 2 2" xfId="43399" xr:uid="{00000000-0005-0000-0000-0000C1AD0000}"/>
    <cellStyle name="Normal 4 9 4 3 3 2 3" xfId="29989" xr:uid="{00000000-0005-0000-0000-0000C2AD0000}"/>
    <cellStyle name="Normal 4 9 4 3 3 3" xfId="24017" xr:uid="{00000000-0005-0000-0000-0000C3AD0000}"/>
    <cellStyle name="Normal 4 9 4 3 3 4" xfId="34443" xr:uid="{00000000-0005-0000-0000-0000C4AD0000}"/>
    <cellStyle name="Normal 4 9 4 3 3 5" xfId="16615" xr:uid="{00000000-0005-0000-0000-0000C5AD0000}"/>
    <cellStyle name="Normal 4 9 4 3 4" xfId="4090" xr:uid="{00000000-0005-0000-0000-0000C6AD0000}"/>
    <cellStyle name="Normal 4 9 4 3 4 2" xfId="36869" xr:uid="{00000000-0005-0000-0000-0000C7AD0000}"/>
    <cellStyle name="Normal 4 9 4 3 4 3" xfId="22027" xr:uid="{00000000-0005-0000-0000-0000C8AD0000}"/>
    <cellStyle name="Normal 4 9 4 3 5" xfId="9067" xr:uid="{00000000-0005-0000-0000-0000C9AD0000}"/>
    <cellStyle name="Normal 4 9 4 3 5 2" xfId="40413" xr:uid="{00000000-0005-0000-0000-0000CAAD0000}"/>
    <cellStyle name="Normal 4 9 4 3 5 3" xfId="27003" xr:uid="{00000000-0005-0000-0000-0000CBAD0000}"/>
    <cellStyle name="Normal 4 9 4 3 6" xfId="19601" xr:uid="{00000000-0005-0000-0000-0000CCAD0000}"/>
    <cellStyle name="Normal 4 9 4 3 7" xfId="32453" xr:uid="{00000000-0005-0000-0000-0000CDAD0000}"/>
    <cellStyle name="Normal 4 9 4 3 8" xfId="14625" xr:uid="{00000000-0005-0000-0000-0000CEAD0000}"/>
    <cellStyle name="Normal 4 9 4 4" xfId="2098" xr:uid="{00000000-0005-0000-0000-0000CFAD0000}"/>
    <cellStyle name="Normal 4 9 4 4 2" xfId="6516" xr:uid="{00000000-0005-0000-0000-0000D0AD0000}"/>
    <cellStyle name="Normal 4 9 4 4 2 2" xfId="12549" xr:uid="{00000000-0005-0000-0000-0000D1AD0000}"/>
    <cellStyle name="Normal 4 9 4 4 2 2 2" xfId="43834" xr:uid="{00000000-0005-0000-0000-0000D2AD0000}"/>
    <cellStyle name="Normal 4 9 4 4 2 2 3" xfId="30424" xr:uid="{00000000-0005-0000-0000-0000D3AD0000}"/>
    <cellStyle name="Normal 4 9 4 4 2 3" xfId="37862" xr:uid="{00000000-0005-0000-0000-0000D4AD0000}"/>
    <cellStyle name="Normal 4 9 4 4 2 4" xfId="24452" xr:uid="{00000000-0005-0000-0000-0000D5AD0000}"/>
    <cellStyle name="Normal 4 9 4 4 3" xfId="9502" xr:uid="{00000000-0005-0000-0000-0000D6AD0000}"/>
    <cellStyle name="Normal 4 9 4 4 3 2" xfId="40848" xr:uid="{00000000-0005-0000-0000-0000D7AD0000}"/>
    <cellStyle name="Normal 4 9 4 4 3 3" xfId="27438" xr:uid="{00000000-0005-0000-0000-0000D8AD0000}"/>
    <cellStyle name="Normal 4 9 4 4 4" xfId="20036" xr:uid="{00000000-0005-0000-0000-0000D9AD0000}"/>
    <cellStyle name="Normal 4 9 4 4 5" xfId="34878" xr:uid="{00000000-0005-0000-0000-0000DAAD0000}"/>
    <cellStyle name="Normal 4 9 4 4 6" xfId="17050" xr:uid="{00000000-0005-0000-0000-0000DBAD0000}"/>
    <cellStyle name="Normal 4 9 4 5" xfId="5085" xr:uid="{00000000-0005-0000-0000-0000DCAD0000}"/>
    <cellStyle name="Normal 4 9 4 5 2" xfId="11120" xr:uid="{00000000-0005-0000-0000-0000DDAD0000}"/>
    <cellStyle name="Normal 4 9 4 5 2 2" xfId="42405" xr:uid="{00000000-0005-0000-0000-0000DEAD0000}"/>
    <cellStyle name="Normal 4 9 4 5 2 3" xfId="28995" xr:uid="{00000000-0005-0000-0000-0000DFAD0000}"/>
    <cellStyle name="Normal 4 9 4 5 3" xfId="23022" xr:uid="{00000000-0005-0000-0000-0000E0AD0000}"/>
    <cellStyle name="Normal 4 9 4 5 4" xfId="33448" xr:uid="{00000000-0005-0000-0000-0000E1AD0000}"/>
    <cellStyle name="Normal 4 9 4 5 5" xfId="15620" xr:uid="{00000000-0005-0000-0000-0000E2AD0000}"/>
    <cellStyle name="Normal 4 9 4 6" xfId="3529" xr:uid="{00000000-0005-0000-0000-0000E3AD0000}"/>
    <cellStyle name="Normal 4 9 4 6 2" xfId="36308" xr:uid="{00000000-0005-0000-0000-0000E4AD0000}"/>
    <cellStyle name="Normal 4 9 4 6 3" xfId="21466" xr:uid="{00000000-0005-0000-0000-0000E5AD0000}"/>
    <cellStyle name="Normal 4 9 4 7" xfId="8072" xr:uid="{00000000-0005-0000-0000-0000E6AD0000}"/>
    <cellStyle name="Normal 4 9 4 7 2" xfId="39418" xr:uid="{00000000-0005-0000-0000-0000E7AD0000}"/>
    <cellStyle name="Normal 4 9 4 7 3" xfId="26008" xr:uid="{00000000-0005-0000-0000-0000E8AD0000}"/>
    <cellStyle name="Normal 4 9 4 8" xfId="18606" xr:uid="{00000000-0005-0000-0000-0000E9AD0000}"/>
    <cellStyle name="Normal 4 9 4 9" xfId="31892" xr:uid="{00000000-0005-0000-0000-0000EAAD0000}"/>
    <cellStyle name="Normal 4 9 5" xfId="276" xr:uid="{00000000-0005-0000-0000-0000EBAD0000}"/>
    <cellStyle name="Normal 4 9 5 2" xfId="1331" xr:uid="{00000000-0005-0000-0000-0000ECAD0000}"/>
    <cellStyle name="Normal 4 9 5 2 2" xfId="5749" xr:uid="{00000000-0005-0000-0000-0000EDAD0000}"/>
    <cellStyle name="Normal 4 9 5 2 2 2" xfId="11782" xr:uid="{00000000-0005-0000-0000-0000EEAD0000}"/>
    <cellStyle name="Normal 4 9 5 2 2 2 2" xfId="43067" xr:uid="{00000000-0005-0000-0000-0000EFAD0000}"/>
    <cellStyle name="Normal 4 9 5 2 2 2 3" xfId="29657" xr:uid="{00000000-0005-0000-0000-0000F0AD0000}"/>
    <cellStyle name="Normal 4 9 5 2 2 3" xfId="37406" xr:uid="{00000000-0005-0000-0000-0000F1AD0000}"/>
    <cellStyle name="Normal 4 9 5 2 2 4" xfId="23685" xr:uid="{00000000-0005-0000-0000-0000F2AD0000}"/>
    <cellStyle name="Normal 4 9 5 2 3" xfId="8735" xr:uid="{00000000-0005-0000-0000-0000F3AD0000}"/>
    <cellStyle name="Normal 4 9 5 2 3 2" xfId="40081" xr:uid="{00000000-0005-0000-0000-0000F4AD0000}"/>
    <cellStyle name="Normal 4 9 5 2 3 3" xfId="26671" xr:uid="{00000000-0005-0000-0000-0000F5AD0000}"/>
    <cellStyle name="Normal 4 9 5 2 4" xfId="19269" xr:uid="{00000000-0005-0000-0000-0000F6AD0000}"/>
    <cellStyle name="Normal 4 9 5 2 5" xfId="34111" xr:uid="{00000000-0005-0000-0000-0000F7AD0000}"/>
    <cellStyle name="Normal 4 9 5 2 6" xfId="16283" xr:uid="{00000000-0005-0000-0000-0000F8AD0000}"/>
    <cellStyle name="Normal 4 9 5 3" xfId="2328" xr:uid="{00000000-0005-0000-0000-0000F9AD0000}"/>
    <cellStyle name="Normal 4 9 5 3 2" xfId="6745" xr:uid="{00000000-0005-0000-0000-0000FAAD0000}"/>
    <cellStyle name="Normal 4 9 5 3 2 2" xfId="12778" xr:uid="{00000000-0005-0000-0000-0000FBAD0000}"/>
    <cellStyle name="Normal 4 9 5 3 2 2 2" xfId="44063" xr:uid="{00000000-0005-0000-0000-0000FCAD0000}"/>
    <cellStyle name="Normal 4 9 5 3 2 2 3" xfId="30653" xr:uid="{00000000-0005-0000-0000-0000FDAD0000}"/>
    <cellStyle name="Normal 4 9 5 3 2 3" xfId="38091" xr:uid="{00000000-0005-0000-0000-0000FEAD0000}"/>
    <cellStyle name="Normal 4 9 5 3 2 4" xfId="24681" xr:uid="{00000000-0005-0000-0000-0000FFAD0000}"/>
    <cellStyle name="Normal 4 9 5 3 3" xfId="9731" xr:uid="{00000000-0005-0000-0000-000000AE0000}"/>
    <cellStyle name="Normal 4 9 5 3 3 2" xfId="41077" xr:uid="{00000000-0005-0000-0000-000001AE0000}"/>
    <cellStyle name="Normal 4 9 5 3 3 3" xfId="27667" xr:uid="{00000000-0005-0000-0000-000002AE0000}"/>
    <cellStyle name="Normal 4 9 5 3 4" xfId="20265" xr:uid="{00000000-0005-0000-0000-000003AE0000}"/>
    <cellStyle name="Normal 4 9 5 3 5" xfId="35107" xr:uid="{00000000-0005-0000-0000-000004AE0000}"/>
    <cellStyle name="Normal 4 9 5 3 6" xfId="17279" xr:uid="{00000000-0005-0000-0000-000005AE0000}"/>
    <cellStyle name="Normal 4 9 5 4" xfId="4753" xr:uid="{00000000-0005-0000-0000-000006AE0000}"/>
    <cellStyle name="Normal 4 9 5 4 2" xfId="10787" xr:uid="{00000000-0005-0000-0000-000007AE0000}"/>
    <cellStyle name="Normal 4 9 5 4 2 2" xfId="42074" xr:uid="{00000000-0005-0000-0000-000008AE0000}"/>
    <cellStyle name="Normal 4 9 5 4 2 3" xfId="28664" xr:uid="{00000000-0005-0000-0000-000009AE0000}"/>
    <cellStyle name="Normal 4 9 5 4 3" xfId="22690" xr:uid="{00000000-0005-0000-0000-00000AAE0000}"/>
    <cellStyle name="Normal 4 9 5 4 4" xfId="33116" xr:uid="{00000000-0005-0000-0000-00000BAE0000}"/>
    <cellStyle name="Normal 4 9 5 4 5" xfId="15288" xr:uid="{00000000-0005-0000-0000-00000CAE0000}"/>
    <cellStyle name="Normal 4 9 5 5" xfId="3758" xr:uid="{00000000-0005-0000-0000-00000DAE0000}"/>
    <cellStyle name="Normal 4 9 5 5 2" xfId="36537" xr:uid="{00000000-0005-0000-0000-00000EAE0000}"/>
    <cellStyle name="Normal 4 9 5 5 3" xfId="21695" xr:uid="{00000000-0005-0000-0000-00000FAE0000}"/>
    <cellStyle name="Normal 4 9 5 6" xfId="7740" xr:uid="{00000000-0005-0000-0000-000010AE0000}"/>
    <cellStyle name="Normal 4 9 5 6 2" xfId="39086" xr:uid="{00000000-0005-0000-0000-000011AE0000}"/>
    <cellStyle name="Normal 4 9 5 6 3" xfId="25676" xr:uid="{00000000-0005-0000-0000-000012AE0000}"/>
    <cellStyle name="Normal 4 9 5 7" xfId="18274" xr:uid="{00000000-0005-0000-0000-000013AE0000}"/>
    <cellStyle name="Normal 4 9 5 8" xfId="32121" xr:uid="{00000000-0005-0000-0000-000014AE0000}"/>
    <cellStyle name="Normal 4 9 5 9" xfId="14293" xr:uid="{00000000-0005-0000-0000-000015AE0000}"/>
    <cellStyle name="Normal 4 9 6" xfId="726" xr:uid="{00000000-0005-0000-0000-000016AE0000}"/>
    <cellStyle name="Normal 4 9 6 2" xfId="2762" xr:uid="{00000000-0005-0000-0000-000017AE0000}"/>
    <cellStyle name="Normal 4 9 6 2 2" xfId="7179" xr:uid="{00000000-0005-0000-0000-000018AE0000}"/>
    <cellStyle name="Normal 4 9 6 2 2 2" xfId="13212" xr:uid="{00000000-0005-0000-0000-000019AE0000}"/>
    <cellStyle name="Normal 4 9 6 2 2 2 2" xfId="44497" xr:uid="{00000000-0005-0000-0000-00001AAE0000}"/>
    <cellStyle name="Normal 4 9 6 2 2 2 3" xfId="31087" xr:uid="{00000000-0005-0000-0000-00001BAE0000}"/>
    <cellStyle name="Normal 4 9 6 2 2 3" xfId="38525" xr:uid="{00000000-0005-0000-0000-00001CAE0000}"/>
    <cellStyle name="Normal 4 9 6 2 2 4" xfId="25115" xr:uid="{00000000-0005-0000-0000-00001DAE0000}"/>
    <cellStyle name="Normal 4 9 6 2 3" xfId="10165" xr:uid="{00000000-0005-0000-0000-00001EAE0000}"/>
    <cellStyle name="Normal 4 9 6 2 3 2" xfId="41511" xr:uid="{00000000-0005-0000-0000-00001FAE0000}"/>
    <cellStyle name="Normal 4 9 6 2 3 3" xfId="28101" xr:uid="{00000000-0005-0000-0000-000020AE0000}"/>
    <cellStyle name="Normal 4 9 6 2 4" xfId="20699" xr:uid="{00000000-0005-0000-0000-000021AE0000}"/>
    <cellStyle name="Normal 4 9 6 2 5" xfId="35541" xr:uid="{00000000-0005-0000-0000-000022AE0000}"/>
    <cellStyle name="Normal 4 9 6 2 6" xfId="17713" xr:uid="{00000000-0005-0000-0000-000023AE0000}"/>
    <cellStyle name="Normal 4 9 6 3" xfId="5187" xr:uid="{00000000-0005-0000-0000-000024AE0000}"/>
    <cellStyle name="Normal 4 9 6 3 2" xfId="11222" xr:uid="{00000000-0005-0000-0000-000025AE0000}"/>
    <cellStyle name="Normal 4 9 6 3 2 2" xfId="42507" xr:uid="{00000000-0005-0000-0000-000026AE0000}"/>
    <cellStyle name="Normal 4 9 6 3 2 3" xfId="29097" xr:uid="{00000000-0005-0000-0000-000027AE0000}"/>
    <cellStyle name="Normal 4 9 6 3 3" xfId="23124" xr:uid="{00000000-0005-0000-0000-000028AE0000}"/>
    <cellStyle name="Normal 4 9 6 3 4" xfId="33550" xr:uid="{00000000-0005-0000-0000-000029AE0000}"/>
    <cellStyle name="Normal 4 9 6 3 5" xfId="15722" xr:uid="{00000000-0005-0000-0000-00002AAE0000}"/>
    <cellStyle name="Normal 4 9 6 4" xfId="4192" xr:uid="{00000000-0005-0000-0000-00002BAE0000}"/>
    <cellStyle name="Normal 4 9 6 4 2" xfId="36971" xr:uid="{00000000-0005-0000-0000-00002CAE0000}"/>
    <cellStyle name="Normal 4 9 6 4 3" xfId="22129" xr:uid="{00000000-0005-0000-0000-00002DAE0000}"/>
    <cellStyle name="Normal 4 9 6 5" xfId="8174" xr:uid="{00000000-0005-0000-0000-00002EAE0000}"/>
    <cellStyle name="Normal 4 9 6 5 2" xfId="39520" xr:uid="{00000000-0005-0000-0000-00002FAE0000}"/>
    <cellStyle name="Normal 4 9 6 5 3" xfId="26110" xr:uid="{00000000-0005-0000-0000-000030AE0000}"/>
    <cellStyle name="Normal 4 9 6 6" xfId="18708" xr:uid="{00000000-0005-0000-0000-000031AE0000}"/>
    <cellStyle name="Normal 4 9 6 7" xfId="32555" xr:uid="{00000000-0005-0000-0000-000032AE0000}"/>
    <cellStyle name="Normal 4 9 6 8" xfId="14727" xr:uid="{00000000-0005-0000-0000-000033AE0000}"/>
    <cellStyle name="Normal 4 9 7" xfId="1229" xr:uid="{00000000-0005-0000-0000-000034AE0000}"/>
    <cellStyle name="Normal 4 9 7 2" xfId="2226" xr:uid="{00000000-0005-0000-0000-000035AE0000}"/>
    <cellStyle name="Normal 4 9 7 2 2" xfId="6643" xr:uid="{00000000-0005-0000-0000-000036AE0000}"/>
    <cellStyle name="Normal 4 9 7 2 2 2" xfId="12676" xr:uid="{00000000-0005-0000-0000-000037AE0000}"/>
    <cellStyle name="Normal 4 9 7 2 2 2 2" xfId="43961" xr:uid="{00000000-0005-0000-0000-000038AE0000}"/>
    <cellStyle name="Normal 4 9 7 2 2 2 3" xfId="30551" xr:uid="{00000000-0005-0000-0000-000039AE0000}"/>
    <cellStyle name="Normal 4 9 7 2 2 3" xfId="37989" xr:uid="{00000000-0005-0000-0000-00003AAE0000}"/>
    <cellStyle name="Normal 4 9 7 2 2 4" xfId="24579" xr:uid="{00000000-0005-0000-0000-00003BAE0000}"/>
    <cellStyle name="Normal 4 9 7 2 3" xfId="9629" xr:uid="{00000000-0005-0000-0000-00003CAE0000}"/>
    <cellStyle name="Normal 4 9 7 2 3 2" xfId="40975" xr:uid="{00000000-0005-0000-0000-00003DAE0000}"/>
    <cellStyle name="Normal 4 9 7 2 3 3" xfId="27565" xr:uid="{00000000-0005-0000-0000-00003EAE0000}"/>
    <cellStyle name="Normal 4 9 7 2 4" xfId="20163" xr:uid="{00000000-0005-0000-0000-00003FAE0000}"/>
    <cellStyle name="Normal 4 9 7 2 5" xfId="35005" xr:uid="{00000000-0005-0000-0000-000040AE0000}"/>
    <cellStyle name="Normal 4 9 7 2 6" xfId="17177" xr:uid="{00000000-0005-0000-0000-000041AE0000}"/>
    <cellStyle name="Normal 4 9 7 3" xfId="5647" xr:uid="{00000000-0005-0000-0000-000042AE0000}"/>
    <cellStyle name="Normal 4 9 7 3 2" xfId="11680" xr:uid="{00000000-0005-0000-0000-000043AE0000}"/>
    <cellStyle name="Normal 4 9 7 3 2 2" xfId="42965" xr:uid="{00000000-0005-0000-0000-000044AE0000}"/>
    <cellStyle name="Normal 4 9 7 3 2 3" xfId="29555" xr:uid="{00000000-0005-0000-0000-000045AE0000}"/>
    <cellStyle name="Normal 4 9 7 3 3" xfId="23583" xr:uid="{00000000-0005-0000-0000-000046AE0000}"/>
    <cellStyle name="Normal 4 9 7 3 4" xfId="34009" xr:uid="{00000000-0005-0000-0000-000047AE0000}"/>
    <cellStyle name="Normal 4 9 7 3 5" xfId="16181" xr:uid="{00000000-0005-0000-0000-000048AE0000}"/>
    <cellStyle name="Normal 4 9 7 4" xfId="3656" xr:uid="{00000000-0005-0000-0000-000049AE0000}"/>
    <cellStyle name="Normal 4 9 7 4 2" xfId="36435" xr:uid="{00000000-0005-0000-0000-00004AAE0000}"/>
    <cellStyle name="Normal 4 9 7 4 3" xfId="21593" xr:uid="{00000000-0005-0000-0000-00004BAE0000}"/>
    <cellStyle name="Normal 4 9 7 5" xfId="8633" xr:uid="{00000000-0005-0000-0000-00004CAE0000}"/>
    <cellStyle name="Normal 4 9 7 5 2" xfId="39979" xr:uid="{00000000-0005-0000-0000-00004DAE0000}"/>
    <cellStyle name="Normal 4 9 7 5 3" xfId="26569" xr:uid="{00000000-0005-0000-0000-00004EAE0000}"/>
    <cellStyle name="Normal 4 9 7 6" xfId="19167" xr:uid="{00000000-0005-0000-0000-00004FAE0000}"/>
    <cellStyle name="Normal 4 9 7 7" xfId="32019" xr:uid="{00000000-0005-0000-0000-000050AE0000}"/>
    <cellStyle name="Normal 4 9 7 8" xfId="14191" xr:uid="{00000000-0005-0000-0000-000051AE0000}"/>
    <cellStyle name="Normal 4 9 8" xfId="1766" xr:uid="{00000000-0005-0000-0000-000052AE0000}"/>
    <cellStyle name="Normal 4 9 8 2" xfId="6184" xr:uid="{00000000-0005-0000-0000-000053AE0000}"/>
    <cellStyle name="Normal 4 9 8 2 2" xfId="12217" xr:uid="{00000000-0005-0000-0000-000054AE0000}"/>
    <cellStyle name="Normal 4 9 8 2 2 2" xfId="43502" xr:uid="{00000000-0005-0000-0000-000055AE0000}"/>
    <cellStyle name="Normal 4 9 8 2 2 3" xfId="30092" xr:uid="{00000000-0005-0000-0000-000056AE0000}"/>
    <cellStyle name="Normal 4 9 8 2 3" xfId="37530" xr:uid="{00000000-0005-0000-0000-000057AE0000}"/>
    <cellStyle name="Normal 4 9 8 2 4" xfId="24120" xr:uid="{00000000-0005-0000-0000-000058AE0000}"/>
    <cellStyle name="Normal 4 9 8 3" xfId="9170" xr:uid="{00000000-0005-0000-0000-000059AE0000}"/>
    <cellStyle name="Normal 4 9 8 3 2" xfId="40516" xr:uid="{00000000-0005-0000-0000-00005AAE0000}"/>
    <cellStyle name="Normal 4 9 8 3 3" xfId="27106" xr:uid="{00000000-0005-0000-0000-00005BAE0000}"/>
    <cellStyle name="Normal 4 9 8 4" xfId="19704" xr:uid="{00000000-0005-0000-0000-00005CAE0000}"/>
    <cellStyle name="Normal 4 9 8 5" xfId="34546" xr:uid="{00000000-0005-0000-0000-00005DAE0000}"/>
    <cellStyle name="Normal 4 9 8 6" xfId="16718" xr:uid="{00000000-0005-0000-0000-00005EAE0000}"/>
    <cellStyle name="Normal 4 9 9" xfId="4651" xr:uid="{00000000-0005-0000-0000-00005FAE0000}"/>
    <cellStyle name="Normal 4 9 9 2" xfId="10685" xr:uid="{00000000-0005-0000-0000-000060AE0000}"/>
    <cellStyle name="Normal 4 9 9 2 2" xfId="41972" xr:uid="{00000000-0005-0000-0000-000061AE0000}"/>
    <cellStyle name="Normal 4 9 9 2 3" xfId="28562" xr:uid="{00000000-0005-0000-0000-000062AE0000}"/>
    <cellStyle name="Normal 4 9 9 3" xfId="22588" xr:uid="{00000000-0005-0000-0000-000063AE0000}"/>
    <cellStyle name="Normal 4 9 9 4" xfId="33014" xr:uid="{00000000-0005-0000-0000-000064AE0000}"/>
    <cellStyle name="Normal 4 9 9 5" xfId="15186" xr:uid="{00000000-0005-0000-0000-000065AE0000}"/>
    <cellStyle name="Normal 5" xfId="50" xr:uid="{00000000-0005-0000-0000-000066AE0000}"/>
    <cellStyle name="Normal 5 2" xfId="10554" xr:uid="{00000000-0005-0000-0000-000067AE0000}"/>
    <cellStyle name="Normal 5 3" xfId="10549" xr:uid="{00000000-0005-0000-0000-000068AE0000}"/>
    <cellStyle name="Normal 6" xfId="48" xr:uid="{00000000-0005-0000-0000-000069AE0000}"/>
    <cellStyle name="Normal 6 2" xfId="337" xr:uid="{00000000-0005-0000-0000-00006AAE0000}"/>
    <cellStyle name="Normal 6 2 2" xfId="13612" xr:uid="{00000000-0005-0000-0000-00006BAE0000}"/>
    <cellStyle name="Normal 6 2 2 2" xfId="44896" xr:uid="{00000000-0005-0000-0000-00006CAE0000}"/>
    <cellStyle name="Normal 6 2 2 3" xfId="31486" xr:uid="{00000000-0005-0000-0000-00006DAE0000}"/>
    <cellStyle name="Normal 6 2 3" xfId="13642" xr:uid="{00000000-0005-0000-0000-00006EAE0000}"/>
    <cellStyle name="Normal 6 2 3 2" xfId="44910" xr:uid="{00000000-0005-0000-0000-00006FAE0000}"/>
    <cellStyle name="Normal 6 2 3 3" xfId="31500" xr:uid="{00000000-0005-0000-0000-000070AE0000}"/>
    <cellStyle name="Normal 6 2 4" xfId="13657" xr:uid="{00000000-0005-0000-0000-000071AE0000}"/>
    <cellStyle name="Normal 6 3" xfId="10607" xr:uid="{00000000-0005-0000-0000-000072AE0000}"/>
    <cellStyle name="Normal 6 3 2" xfId="13604" xr:uid="{00000000-0005-0000-0000-000073AE0000}"/>
    <cellStyle name="Normal 6 3 2 2" xfId="44889" xr:uid="{00000000-0005-0000-0000-000074AE0000}"/>
    <cellStyle name="Normal 6 3 2 3" xfId="31479" xr:uid="{00000000-0005-0000-0000-000075AE0000}"/>
    <cellStyle name="Normal 6 3 3" xfId="13658" xr:uid="{00000000-0005-0000-0000-000076AE0000}"/>
    <cellStyle name="Normal 6 4" xfId="13600" xr:uid="{00000000-0005-0000-0000-000077AE0000}"/>
    <cellStyle name="Normal 6 4 2" xfId="44885" xr:uid="{00000000-0005-0000-0000-000078AE0000}"/>
    <cellStyle name="Normal 6 4 3" xfId="31475" xr:uid="{00000000-0005-0000-0000-000079AE0000}"/>
    <cellStyle name="Normal 6 5" xfId="13593" xr:uid="{00000000-0005-0000-0000-00007AAE0000}"/>
    <cellStyle name="Normal 6 5 2" xfId="44878" xr:uid="{00000000-0005-0000-0000-00007BAE0000}"/>
    <cellStyle name="Normal 6 5 3" xfId="31468" xr:uid="{00000000-0005-0000-0000-00007CAE0000}"/>
    <cellStyle name="Normal 6 6" xfId="13662" xr:uid="{00000000-0005-0000-0000-00007DAE0000}"/>
    <cellStyle name="Normal 7" xfId="341" xr:uid="{00000000-0005-0000-0000-00007EAE0000}"/>
    <cellStyle name="Normal 7 10" xfId="13781" xr:uid="{00000000-0005-0000-0000-00007FAE0000}"/>
    <cellStyle name="Normal 7 2" xfId="775" xr:uid="{00000000-0005-0000-0000-000080AE0000}"/>
    <cellStyle name="Normal 7 2 2" xfId="2811" xr:uid="{00000000-0005-0000-0000-000081AE0000}"/>
    <cellStyle name="Normal 7 2 2 2" xfId="7228" xr:uid="{00000000-0005-0000-0000-000082AE0000}"/>
    <cellStyle name="Normal 7 2 2 2 2" xfId="13261" xr:uid="{00000000-0005-0000-0000-000083AE0000}"/>
    <cellStyle name="Normal 7 2 2 2 2 2" xfId="44546" xr:uid="{00000000-0005-0000-0000-000084AE0000}"/>
    <cellStyle name="Normal 7 2 2 2 2 3" xfId="31136" xr:uid="{00000000-0005-0000-0000-000085AE0000}"/>
    <cellStyle name="Normal 7 2 2 2 3" xfId="38574" xr:uid="{00000000-0005-0000-0000-000086AE0000}"/>
    <cellStyle name="Normal 7 2 2 2 4" xfId="25164" xr:uid="{00000000-0005-0000-0000-000087AE0000}"/>
    <cellStyle name="Normal 7 2 2 3" xfId="10214" xr:uid="{00000000-0005-0000-0000-000088AE0000}"/>
    <cellStyle name="Normal 7 2 2 3 2" xfId="41560" xr:uid="{00000000-0005-0000-0000-000089AE0000}"/>
    <cellStyle name="Normal 7 2 2 3 3" xfId="28150" xr:uid="{00000000-0005-0000-0000-00008AAE0000}"/>
    <cellStyle name="Normal 7 2 2 4" xfId="20748" xr:uid="{00000000-0005-0000-0000-00008BAE0000}"/>
    <cellStyle name="Normal 7 2 2 5" xfId="35590" xr:uid="{00000000-0005-0000-0000-00008CAE0000}"/>
    <cellStyle name="Normal 7 2 2 6" xfId="17762" xr:uid="{00000000-0005-0000-0000-00008DAE0000}"/>
    <cellStyle name="Normal 7 2 3" xfId="5236" xr:uid="{00000000-0005-0000-0000-00008EAE0000}"/>
    <cellStyle name="Normal 7 2 3 2" xfId="13645" xr:uid="{00000000-0005-0000-0000-00008FAE0000}"/>
    <cellStyle name="Normal 7 2 3 2 2" xfId="44913" xr:uid="{00000000-0005-0000-0000-000090AE0000}"/>
    <cellStyle name="Normal 7 2 3 2 3" xfId="31503" xr:uid="{00000000-0005-0000-0000-000091AE0000}"/>
    <cellStyle name="Normal 7 2 3 3" xfId="23173" xr:uid="{00000000-0005-0000-0000-000092AE0000}"/>
    <cellStyle name="Normal 7 2 3 4" xfId="33599" xr:uid="{00000000-0005-0000-0000-000093AE0000}"/>
    <cellStyle name="Normal 7 2 3 5" xfId="15771" xr:uid="{00000000-0005-0000-0000-000094AE0000}"/>
    <cellStyle name="Normal 7 2 4" xfId="4241" xr:uid="{00000000-0005-0000-0000-000095AE0000}"/>
    <cellStyle name="Normal 7 2 4 2" xfId="10561" xr:uid="{00000000-0005-0000-0000-000096AE0000}"/>
    <cellStyle name="Normal 7 2 4 2 2" xfId="41893" xr:uid="{00000000-0005-0000-0000-000097AE0000}"/>
    <cellStyle name="Normal 7 2 4 2 3" xfId="28483" xr:uid="{00000000-0005-0000-0000-000098AE0000}"/>
    <cellStyle name="Normal 7 2 4 3" xfId="37020" xr:uid="{00000000-0005-0000-0000-000099AE0000}"/>
    <cellStyle name="Normal 7 2 4 4" xfId="22178" xr:uid="{00000000-0005-0000-0000-00009AAE0000}"/>
    <cellStyle name="Normal 7 2 5" xfId="8223" xr:uid="{00000000-0005-0000-0000-00009BAE0000}"/>
    <cellStyle name="Normal 7 2 5 2" xfId="39569" xr:uid="{00000000-0005-0000-0000-00009CAE0000}"/>
    <cellStyle name="Normal 7 2 5 3" xfId="26159" xr:uid="{00000000-0005-0000-0000-00009DAE0000}"/>
    <cellStyle name="Normal 7 2 6" xfId="18757" xr:uid="{00000000-0005-0000-0000-00009EAE0000}"/>
    <cellStyle name="Normal 7 2 7" xfId="32604" xr:uid="{00000000-0005-0000-0000-00009FAE0000}"/>
    <cellStyle name="Normal 7 2 8" xfId="14776" xr:uid="{00000000-0005-0000-0000-0000A0AE0000}"/>
    <cellStyle name="Normal 7 3" xfId="1380" xr:uid="{00000000-0005-0000-0000-0000A1AE0000}"/>
    <cellStyle name="Normal 7 3 2" xfId="2377" xr:uid="{00000000-0005-0000-0000-0000A2AE0000}"/>
    <cellStyle name="Normal 7 3 2 2" xfId="6794" xr:uid="{00000000-0005-0000-0000-0000A3AE0000}"/>
    <cellStyle name="Normal 7 3 2 2 2" xfId="12827" xr:uid="{00000000-0005-0000-0000-0000A4AE0000}"/>
    <cellStyle name="Normal 7 3 2 2 2 2" xfId="44112" xr:uid="{00000000-0005-0000-0000-0000A5AE0000}"/>
    <cellStyle name="Normal 7 3 2 2 2 3" xfId="30702" xr:uid="{00000000-0005-0000-0000-0000A6AE0000}"/>
    <cellStyle name="Normal 7 3 2 2 3" xfId="38140" xr:uid="{00000000-0005-0000-0000-0000A7AE0000}"/>
    <cellStyle name="Normal 7 3 2 2 4" xfId="24730" xr:uid="{00000000-0005-0000-0000-0000A8AE0000}"/>
    <cellStyle name="Normal 7 3 2 3" xfId="9780" xr:uid="{00000000-0005-0000-0000-0000A9AE0000}"/>
    <cellStyle name="Normal 7 3 2 3 2" xfId="41126" xr:uid="{00000000-0005-0000-0000-0000AAAE0000}"/>
    <cellStyle name="Normal 7 3 2 3 3" xfId="27716" xr:uid="{00000000-0005-0000-0000-0000ABAE0000}"/>
    <cellStyle name="Normal 7 3 2 4" xfId="20314" xr:uid="{00000000-0005-0000-0000-0000ACAE0000}"/>
    <cellStyle name="Normal 7 3 2 5" xfId="35156" xr:uid="{00000000-0005-0000-0000-0000ADAE0000}"/>
    <cellStyle name="Normal 7 3 2 6" xfId="17328" xr:uid="{00000000-0005-0000-0000-0000AEAE0000}"/>
    <cellStyle name="Normal 7 3 3" xfId="5798" xr:uid="{00000000-0005-0000-0000-0000AFAE0000}"/>
    <cellStyle name="Normal 7 3 3 2" xfId="13614" xr:uid="{00000000-0005-0000-0000-0000B0AE0000}"/>
    <cellStyle name="Normal 7 3 3 3" xfId="23734" xr:uid="{00000000-0005-0000-0000-0000B1AE0000}"/>
    <cellStyle name="Normal 7 3 3 4" xfId="34160" xr:uid="{00000000-0005-0000-0000-0000B2AE0000}"/>
    <cellStyle name="Normal 7 3 3 5" xfId="16332" xr:uid="{00000000-0005-0000-0000-0000B3AE0000}"/>
    <cellStyle name="Normal 7 3 4" xfId="3807" xr:uid="{00000000-0005-0000-0000-0000B4AE0000}"/>
    <cellStyle name="Normal 7 3 4 2" xfId="11831" xr:uid="{00000000-0005-0000-0000-0000B5AE0000}"/>
    <cellStyle name="Normal 7 3 4 2 2" xfId="43116" xr:uid="{00000000-0005-0000-0000-0000B6AE0000}"/>
    <cellStyle name="Normal 7 3 4 2 3" xfId="29706" xr:uid="{00000000-0005-0000-0000-0000B7AE0000}"/>
    <cellStyle name="Normal 7 3 4 3" xfId="36586" xr:uid="{00000000-0005-0000-0000-0000B8AE0000}"/>
    <cellStyle name="Normal 7 3 4 4" xfId="21744" xr:uid="{00000000-0005-0000-0000-0000B9AE0000}"/>
    <cellStyle name="Normal 7 3 5" xfId="8784" xr:uid="{00000000-0005-0000-0000-0000BAAE0000}"/>
    <cellStyle name="Normal 7 3 5 2" xfId="40130" xr:uid="{00000000-0005-0000-0000-0000BBAE0000}"/>
    <cellStyle name="Normal 7 3 5 3" xfId="26720" xr:uid="{00000000-0005-0000-0000-0000BCAE0000}"/>
    <cellStyle name="Normal 7 3 6" xfId="19318" xr:uid="{00000000-0005-0000-0000-0000BDAE0000}"/>
    <cellStyle name="Normal 7 3 7" xfId="32170" xr:uid="{00000000-0005-0000-0000-0000BEAE0000}"/>
    <cellStyle name="Normal 7 3 8" xfId="14342" xr:uid="{00000000-0005-0000-0000-0000BFAE0000}"/>
    <cellStyle name="Normal 7 4" xfId="1815" xr:uid="{00000000-0005-0000-0000-0000C0AE0000}"/>
    <cellStyle name="Normal 7 4 2" xfId="6233" xr:uid="{00000000-0005-0000-0000-0000C1AE0000}"/>
    <cellStyle name="Normal 7 4 2 2" xfId="12266" xr:uid="{00000000-0005-0000-0000-0000C2AE0000}"/>
    <cellStyle name="Normal 7 4 2 2 2" xfId="43551" xr:uid="{00000000-0005-0000-0000-0000C3AE0000}"/>
    <cellStyle name="Normal 7 4 2 2 3" xfId="30141" xr:uid="{00000000-0005-0000-0000-0000C4AE0000}"/>
    <cellStyle name="Normal 7 4 2 3" xfId="37579" xr:uid="{00000000-0005-0000-0000-0000C5AE0000}"/>
    <cellStyle name="Normal 7 4 2 4" xfId="24169" xr:uid="{00000000-0005-0000-0000-0000C6AE0000}"/>
    <cellStyle name="Normal 7 4 3" xfId="9219" xr:uid="{00000000-0005-0000-0000-0000C7AE0000}"/>
    <cellStyle name="Normal 7 4 3 2" xfId="40565" xr:uid="{00000000-0005-0000-0000-0000C8AE0000}"/>
    <cellStyle name="Normal 7 4 3 3" xfId="27155" xr:uid="{00000000-0005-0000-0000-0000C9AE0000}"/>
    <cellStyle name="Normal 7 4 4" xfId="19753" xr:uid="{00000000-0005-0000-0000-0000CAAE0000}"/>
    <cellStyle name="Normal 7 4 5" xfId="34595" xr:uid="{00000000-0005-0000-0000-0000CBAE0000}"/>
    <cellStyle name="Normal 7 4 6" xfId="16767" xr:uid="{00000000-0005-0000-0000-0000CCAE0000}"/>
    <cellStyle name="Normal 7 5" xfId="4802" xr:uid="{00000000-0005-0000-0000-0000CDAE0000}"/>
    <cellStyle name="Normal 7 5 2" xfId="13635" xr:uid="{00000000-0005-0000-0000-0000CEAE0000}"/>
    <cellStyle name="Normal 7 5 2 2" xfId="44906" xr:uid="{00000000-0005-0000-0000-0000CFAE0000}"/>
    <cellStyle name="Normal 7 5 2 3" xfId="31496" xr:uid="{00000000-0005-0000-0000-0000D0AE0000}"/>
    <cellStyle name="Normal 7 5 3" xfId="22739" xr:uid="{00000000-0005-0000-0000-0000D1AE0000}"/>
    <cellStyle name="Normal 7 5 4" xfId="33165" xr:uid="{00000000-0005-0000-0000-0000D2AE0000}"/>
    <cellStyle name="Normal 7 5 5" xfId="15337" xr:uid="{00000000-0005-0000-0000-0000D3AE0000}"/>
    <cellStyle name="Normal 7 6" xfId="3246" xr:uid="{00000000-0005-0000-0000-0000D4AE0000}"/>
    <cellStyle name="Normal 7 6 2" xfId="10555" xr:uid="{00000000-0005-0000-0000-0000D5AE0000}"/>
    <cellStyle name="Normal 7 6 3" xfId="36025" xr:uid="{00000000-0005-0000-0000-0000D6AE0000}"/>
    <cellStyle name="Normal 7 6 4" xfId="21183" xr:uid="{00000000-0005-0000-0000-0000D7AE0000}"/>
    <cellStyle name="Normal 7 7" xfId="7789" xr:uid="{00000000-0005-0000-0000-0000D8AE0000}"/>
    <cellStyle name="Normal 7 7 2" xfId="39135" xr:uid="{00000000-0005-0000-0000-0000D9AE0000}"/>
    <cellStyle name="Normal 7 7 3" xfId="25725" xr:uid="{00000000-0005-0000-0000-0000DAAE0000}"/>
    <cellStyle name="Normal 7 8" xfId="18323" xr:uid="{00000000-0005-0000-0000-0000DBAE0000}"/>
    <cellStyle name="Normal 7 9" xfId="31609" xr:uid="{00000000-0005-0000-0000-0000DCAE0000}"/>
    <cellStyle name="Normal 8" xfId="339" xr:uid="{00000000-0005-0000-0000-0000DDAE0000}"/>
    <cellStyle name="Normal 8 2" xfId="13620" xr:uid="{00000000-0005-0000-0000-0000DEAE0000}"/>
    <cellStyle name="Normal 8 2 2" xfId="13633" xr:uid="{00000000-0005-0000-0000-0000DFAE0000}"/>
    <cellStyle name="Normal 8 2 2 2" xfId="13653" xr:uid="{00000000-0005-0000-0000-0000E0AE0000}"/>
    <cellStyle name="Normal 8 2 2 2 2" xfId="13677" xr:uid="{00000000-0005-0000-0000-0000E1AE0000}"/>
    <cellStyle name="Normal 8 2 2 3" xfId="13651" xr:uid="{00000000-0005-0000-0000-0000E2AE0000}"/>
    <cellStyle name="Normal 8 2 2 3 2" xfId="13676" xr:uid="{00000000-0005-0000-0000-0000E3AE0000}"/>
    <cellStyle name="Normal 8 2 3" xfId="13649" xr:uid="{00000000-0005-0000-0000-0000E4AE0000}"/>
    <cellStyle name="Normal 8 2 3 2" xfId="13675" xr:uid="{00000000-0005-0000-0000-0000E5AE0000}"/>
    <cellStyle name="Normal 8 2 4" xfId="13634" xr:uid="{00000000-0005-0000-0000-0000E6AE0000}"/>
    <cellStyle name="Normal 8 2 4 2" xfId="13673" xr:uid="{00000000-0005-0000-0000-0000E7AE0000}"/>
    <cellStyle name="Normal 9" xfId="324" xr:uid="{00000000-0005-0000-0000-0000E8AE0000}"/>
    <cellStyle name="Normal 9 10" xfId="13780" xr:uid="{00000000-0005-0000-0000-0000E9AE0000}"/>
    <cellStyle name="Normal 9 2" xfId="774" xr:uid="{00000000-0005-0000-0000-0000EAAE0000}"/>
    <cellStyle name="Normal 9 2 2" xfId="2810" xr:uid="{00000000-0005-0000-0000-0000EBAE0000}"/>
    <cellStyle name="Normal 9 2 2 2" xfId="7227" xr:uid="{00000000-0005-0000-0000-0000ECAE0000}"/>
    <cellStyle name="Normal 9 2 2 2 2" xfId="13260" xr:uid="{00000000-0005-0000-0000-0000EDAE0000}"/>
    <cellStyle name="Normal 9 2 2 2 2 2" xfId="44545" xr:uid="{00000000-0005-0000-0000-0000EEAE0000}"/>
    <cellStyle name="Normal 9 2 2 2 2 3" xfId="31135" xr:uid="{00000000-0005-0000-0000-0000EFAE0000}"/>
    <cellStyle name="Normal 9 2 2 2 3" xfId="38573" xr:uid="{00000000-0005-0000-0000-0000F0AE0000}"/>
    <cellStyle name="Normal 9 2 2 2 4" xfId="25163" xr:uid="{00000000-0005-0000-0000-0000F1AE0000}"/>
    <cellStyle name="Normal 9 2 2 3" xfId="10213" xr:uid="{00000000-0005-0000-0000-0000F2AE0000}"/>
    <cellStyle name="Normal 9 2 2 3 2" xfId="41559" xr:uid="{00000000-0005-0000-0000-0000F3AE0000}"/>
    <cellStyle name="Normal 9 2 2 3 3" xfId="28149" xr:uid="{00000000-0005-0000-0000-0000F4AE0000}"/>
    <cellStyle name="Normal 9 2 2 4" xfId="20747" xr:uid="{00000000-0005-0000-0000-0000F5AE0000}"/>
    <cellStyle name="Normal 9 2 2 5" xfId="35589" xr:uid="{00000000-0005-0000-0000-0000F6AE0000}"/>
    <cellStyle name="Normal 9 2 2 6" xfId="17761" xr:uid="{00000000-0005-0000-0000-0000F7AE0000}"/>
    <cellStyle name="Normal 9 2 3" xfId="5235" xr:uid="{00000000-0005-0000-0000-0000F8AE0000}"/>
    <cellStyle name="Normal 9 2 3 2" xfId="13638" xr:uid="{00000000-0005-0000-0000-0000F9AE0000}"/>
    <cellStyle name="Normal 9 2 3 3" xfId="23172" xr:uid="{00000000-0005-0000-0000-0000FAAE0000}"/>
    <cellStyle name="Normal 9 2 3 4" xfId="33598" xr:uid="{00000000-0005-0000-0000-0000FBAE0000}"/>
    <cellStyle name="Normal 9 2 3 5" xfId="15770" xr:uid="{00000000-0005-0000-0000-0000FCAE0000}"/>
    <cellStyle name="Normal 9 2 4" xfId="4240" xr:uid="{00000000-0005-0000-0000-0000FDAE0000}"/>
    <cellStyle name="Normal 9 2 4 2" xfId="11270" xr:uid="{00000000-0005-0000-0000-0000FEAE0000}"/>
    <cellStyle name="Normal 9 2 4 2 2" xfId="42555" xr:uid="{00000000-0005-0000-0000-0000FFAE0000}"/>
    <cellStyle name="Normal 9 2 4 2 3" xfId="29145" xr:uid="{00000000-0005-0000-0000-000000AF0000}"/>
    <cellStyle name="Normal 9 2 4 3" xfId="37019" xr:uid="{00000000-0005-0000-0000-000001AF0000}"/>
    <cellStyle name="Normal 9 2 4 4" xfId="22177" xr:uid="{00000000-0005-0000-0000-000002AF0000}"/>
    <cellStyle name="Normal 9 2 5" xfId="8222" xr:uid="{00000000-0005-0000-0000-000003AF0000}"/>
    <cellStyle name="Normal 9 2 5 2" xfId="39568" xr:uid="{00000000-0005-0000-0000-000004AF0000}"/>
    <cellStyle name="Normal 9 2 5 3" xfId="26158" xr:uid="{00000000-0005-0000-0000-000005AF0000}"/>
    <cellStyle name="Normal 9 2 6" xfId="18756" xr:uid="{00000000-0005-0000-0000-000006AF0000}"/>
    <cellStyle name="Normal 9 2 7" xfId="32603" xr:uid="{00000000-0005-0000-0000-000007AF0000}"/>
    <cellStyle name="Normal 9 2 8" xfId="14775" xr:uid="{00000000-0005-0000-0000-000008AF0000}"/>
    <cellStyle name="Normal 9 3" xfId="1379" xr:uid="{00000000-0005-0000-0000-000009AF0000}"/>
    <cellStyle name="Normal 9 3 2" xfId="2376" xr:uid="{00000000-0005-0000-0000-00000AAF0000}"/>
    <cellStyle name="Normal 9 3 2 2" xfId="6793" xr:uid="{00000000-0005-0000-0000-00000BAF0000}"/>
    <cellStyle name="Normal 9 3 2 2 2" xfId="12826" xr:uid="{00000000-0005-0000-0000-00000CAF0000}"/>
    <cellStyle name="Normal 9 3 2 2 2 2" xfId="44111" xr:uid="{00000000-0005-0000-0000-00000DAF0000}"/>
    <cellStyle name="Normal 9 3 2 2 2 3" xfId="30701" xr:uid="{00000000-0005-0000-0000-00000EAF0000}"/>
    <cellStyle name="Normal 9 3 2 2 3" xfId="38139" xr:uid="{00000000-0005-0000-0000-00000FAF0000}"/>
    <cellStyle name="Normal 9 3 2 2 4" xfId="24729" xr:uid="{00000000-0005-0000-0000-000010AF0000}"/>
    <cellStyle name="Normal 9 3 2 3" xfId="9779" xr:uid="{00000000-0005-0000-0000-000011AF0000}"/>
    <cellStyle name="Normal 9 3 2 3 2" xfId="41125" xr:uid="{00000000-0005-0000-0000-000012AF0000}"/>
    <cellStyle name="Normal 9 3 2 3 3" xfId="27715" xr:uid="{00000000-0005-0000-0000-000013AF0000}"/>
    <cellStyle name="Normal 9 3 2 4" xfId="20313" xr:uid="{00000000-0005-0000-0000-000014AF0000}"/>
    <cellStyle name="Normal 9 3 2 5" xfId="35155" xr:uid="{00000000-0005-0000-0000-000015AF0000}"/>
    <cellStyle name="Normal 9 3 2 6" xfId="17327" xr:uid="{00000000-0005-0000-0000-000016AF0000}"/>
    <cellStyle name="Normal 9 3 3" xfId="5797" xr:uid="{00000000-0005-0000-0000-000017AF0000}"/>
    <cellStyle name="Normal 9 3 3 2" xfId="11830" xr:uid="{00000000-0005-0000-0000-000018AF0000}"/>
    <cellStyle name="Normal 9 3 3 2 2" xfId="43115" xr:uid="{00000000-0005-0000-0000-000019AF0000}"/>
    <cellStyle name="Normal 9 3 3 2 3" xfId="29705" xr:uid="{00000000-0005-0000-0000-00001AAF0000}"/>
    <cellStyle name="Normal 9 3 3 3" xfId="23733" xr:uid="{00000000-0005-0000-0000-00001BAF0000}"/>
    <cellStyle name="Normal 9 3 3 4" xfId="34159" xr:uid="{00000000-0005-0000-0000-00001CAF0000}"/>
    <cellStyle name="Normal 9 3 3 5" xfId="16331" xr:uid="{00000000-0005-0000-0000-00001DAF0000}"/>
    <cellStyle name="Normal 9 3 4" xfId="3806" xr:uid="{00000000-0005-0000-0000-00001EAF0000}"/>
    <cellStyle name="Normal 9 3 4 2" xfId="36585" xr:uid="{00000000-0005-0000-0000-00001FAF0000}"/>
    <cellStyle name="Normal 9 3 4 3" xfId="21743" xr:uid="{00000000-0005-0000-0000-000020AF0000}"/>
    <cellStyle name="Normal 9 3 5" xfId="8783" xr:uid="{00000000-0005-0000-0000-000021AF0000}"/>
    <cellStyle name="Normal 9 3 5 2" xfId="40129" xr:uid="{00000000-0005-0000-0000-000022AF0000}"/>
    <cellStyle name="Normal 9 3 5 3" xfId="26719" xr:uid="{00000000-0005-0000-0000-000023AF0000}"/>
    <cellStyle name="Normal 9 3 6" xfId="19317" xr:uid="{00000000-0005-0000-0000-000024AF0000}"/>
    <cellStyle name="Normal 9 3 7" xfId="32169" xr:uid="{00000000-0005-0000-0000-000025AF0000}"/>
    <cellStyle name="Normal 9 3 8" xfId="14341" xr:uid="{00000000-0005-0000-0000-000026AF0000}"/>
    <cellStyle name="Normal 9 4" xfId="1814" xr:uid="{00000000-0005-0000-0000-000027AF0000}"/>
    <cellStyle name="Normal 9 4 2" xfId="6232" xr:uid="{00000000-0005-0000-0000-000028AF0000}"/>
    <cellStyle name="Normal 9 4 2 2" xfId="12265" xr:uid="{00000000-0005-0000-0000-000029AF0000}"/>
    <cellStyle name="Normal 9 4 2 2 2" xfId="43550" xr:uid="{00000000-0005-0000-0000-00002AAF0000}"/>
    <cellStyle name="Normal 9 4 2 2 3" xfId="30140" xr:uid="{00000000-0005-0000-0000-00002BAF0000}"/>
    <cellStyle name="Normal 9 4 2 3" xfId="37578" xr:uid="{00000000-0005-0000-0000-00002CAF0000}"/>
    <cellStyle name="Normal 9 4 2 4" xfId="24168" xr:uid="{00000000-0005-0000-0000-00002DAF0000}"/>
    <cellStyle name="Normal 9 4 3" xfId="9218" xr:uid="{00000000-0005-0000-0000-00002EAF0000}"/>
    <cellStyle name="Normal 9 4 3 2" xfId="40564" xr:uid="{00000000-0005-0000-0000-00002FAF0000}"/>
    <cellStyle name="Normal 9 4 3 3" xfId="27154" xr:uid="{00000000-0005-0000-0000-000030AF0000}"/>
    <cellStyle name="Normal 9 4 4" xfId="19752" xr:uid="{00000000-0005-0000-0000-000031AF0000}"/>
    <cellStyle name="Normal 9 4 5" xfId="34594" xr:uid="{00000000-0005-0000-0000-000032AF0000}"/>
    <cellStyle name="Normal 9 4 6" xfId="16766" xr:uid="{00000000-0005-0000-0000-000033AF0000}"/>
    <cellStyle name="Normal 9 5" xfId="4801" xr:uid="{00000000-0005-0000-0000-000034AF0000}"/>
    <cellStyle name="Normal 9 5 2" xfId="13624" xr:uid="{00000000-0005-0000-0000-000035AF0000}"/>
    <cellStyle name="Normal 9 5 3" xfId="22738" xr:uid="{00000000-0005-0000-0000-000036AF0000}"/>
    <cellStyle name="Normal 9 5 4" xfId="33164" xr:uid="{00000000-0005-0000-0000-000037AF0000}"/>
    <cellStyle name="Normal 9 5 5" xfId="15336" xr:uid="{00000000-0005-0000-0000-000038AF0000}"/>
    <cellStyle name="Normal 9 6" xfId="3245" xr:uid="{00000000-0005-0000-0000-000039AF0000}"/>
    <cellStyle name="Normal 9 6 2" xfId="10835" xr:uid="{00000000-0005-0000-0000-00003AAF0000}"/>
    <cellStyle name="Normal 9 6 2 2" xfId="42122" xr:uid="{00000000-0005-0000-0000-00003BAF0000}"/>
    <cellStyle name="Normal 9 6 2 3" xfId="28712" xr:uid="{00000000-0005-0000-0000-00003CAF0000}"/>
    <cellStyle name="Normal 9 6 3" xfId="36024" xr:uid="{00000000-0005-0000-0000-00003DAF0000}"/>
    <cellStyle name="Normal 9 6 4" xfId="21182" xr:uid="{00000000-0005-0000-0000-00003EAF0000}"/>
    <cellStyle name="Normal 9 7" xfId="7788" xr:uid="{00000000-0005-0000-0000-00003FAF0000}"/>
    <cellStyle name="Normal 9 7 2" xfId="39134" xr:uid="{00000000-0005-0000-0000-000040AF0000}"/>
    <cellStyle name="Normal 9 7 3" xfId="25724" xr:uid="{00000000-0005-0000-0000-000041AF0000}"/>
    <cellStyle name="Normal 9 8" xfId="18322" xr:uid="{00000000-0005-0000-0000-000042AF0000}"/>
    <cellStyle name="Normal 9 9" xfId="31608" xr:uid="{00000000-0005-0000-0000-000043AF0000}"/>
    <cellStyle name="Note" xfId="40" builtinId="10" customBuiltin="1"/>
    <cellStyle name="Note 2" xfId="89" xr:uid="{00000000-0005-0000-0000-000045AF0000}"/>
    <cellStyle name="Note 3" xfId="1146" xr:uid="{00000000-0005-0000-0000-000046AF0000}"/>
    <cellStyle name="Note 4" xfId="10600" xr:uid="{00000000-0005-0000-0000-000047AF0000}"/>
    <cellStyle name="Output" xfId="41" builtinId="21" customBuiltin="1"/>
    <cellStyle name="Output 2" xfId="90" xr:uid="{00000000-0005-0000-0000-000049AF0000}"/>
    <cellStyle name="Output 3" xfId="1147" xr:uid="{00000000-0005-0000-0000-00004AAF0000}"/>
    <cellStyle name="Output 4" xfId="10601" xr:uid="{00000000-0005-0000-0000-00004BAF0000}"/>
    <cellStyle name="Percent 2" xfId="10550" xr:uid="{00000000-0005-0000-0000-00004CAF0000}"/>
    <cellStyle name="Percent 2 2" xfId="13660" xr:uid="{00000000-0005-0000-0000-00004DAF0000}"/>
    <cellStyle name="Percent 3" xfId="13596" xr:uid="{00000000-0005-0000-0000-00004EAF0000}"/>
    <cellStyle name="Percent 3 2" xfId="13616" xr:uid="{00000000-0005-0000-0000-00004FAF0000}"/>
    <cellStyle name="Percent 3 2 2" xfId="13629" xr:uid="{00000000-0005-0000-0000-000050AF0000}"/>
    <cellStyle name="Percent 3 2 2 2" xfId="44903" xr:uid="{00000000-0005-0000-0000-000051AF0000}"/>
    <cellStyle name="Percent 3 2 2 3" xfId="31493" xr:uid="{00000000-0005-0000-0000-000052AF0000}"/>
    <cellStyle name="Percent 3 2 3" xfId="13644" xr:uid="{00000000-0005-0000-0000-000053AF0000}"/>
    <cellStyle name="Percent 3 2 3 2" xfId="44912" xr:uid="{00000000-0005-0000-0000-000054AF0000}"/>
    <cellStyle name="Percent 3 2 3 3" xfId="31502" xr:uid="{00000000-0005-0000-0000-000055AF0000}"/>
    <cellStyle name="Percent 3 2 4" xfId="44898" xr:uid="{00000000-0005-0000-0000-000056AF0000}"/>
    <cellStyle name="Percent 3 2 5" xfId="31488" xr:uid="{00000000-0005-0000-0000-000057AF0000}"/>
    <cellStyle name="Percent 3 3" xfId="13607" xr:uid="{00000000-0005-0000-0000-000058AF0000}"/>
    <cellStyle name="Percent 3 3 2" xfId="44892" xr:uid="{00000000-0005-0000-0000-000059AF0000}"/>
    <cellStyle name="Percent 3 3 3" xfId="31482" xr:uid="{00000000-0005-0000-0000-00005AAF0000}"/>
    <cellStyle name="Percent 3 4" xfId="13603" xr:uid="{00000000-0005-0000-0000-00005BAF0000}"/>
    <cellStyle name="Percent 3 4 2" xfId="44888" xr:uid="{00000000-0005-0000-0000-00005CAF0000}"/>
    <cellStyle name="Percent 3 4 3" xfId="31478" xr:uid="{00000000-0005-0000-0000-00005DAF0000}"/>
    <cellStyle name="Percent 3 5" xfId="13639" xr:uid="{00000000-0005-0000-0000-00005EAF0000}"/>
    <cellStyle name="Percent 3 5 2" xfId="44908" xr:uid="{00000000-0005-0000-0000-00005FAF0000}"/>
    <cellStyle name="Percent 3 5 3" xfId="31498" xr:uid="{00000000-0005-0000-0000-000060AF0000}"/>
    <cellStyle name="Percent 3 6" xfId="44881" xr:uid="{00000000-0005-0000-0000-000061AF0000}"/>
    <cellStyle name="Percent 3 7" xfId="31471" xr:uid="{00000000-0005-0000-0000-000062AF0000}"/>
    <cellStyle name="Percent 4" xfId="13599" xr:uid="{00000000-0005-0000-0000-000063AF0000}"/>
    <cellStyle name="Percent 4 2" xfId="13640" xr:uid="{00000000-0005-0000-0000-000064AF0000}"/>
    <cellStyle name="Percent 4 2 2" xfId="13674" xr:uid="{00000000-0005-0000-0000-000065AF0000}"/>
    <cellStyle name="Percent 4 3" xfId="44884" xr:uid="{00000000-0005-0000-0000-000066AF0000}"/>
    <cellStyle name="Percent 4 4" xfId="31474" xr:uid="{00000000-0005-0000-0000-000067AF0000}"/>
    <cellStyle name="Title" xfId="42" builtinId="15" customBuiltin="1"/>
    <cellStyle name="Title 2" xfId="91" xr:uid="{00000000-0005-0000-0000-000069AF0000}"/>
    <cellStyle name="Title 3" xfId="1148" xr:uid="{00000000-0005-0000-0000-00006AAF0000}"/>
    <cellStyle name="Title 4" xfId="10602" xr:uid="{00000000-0005-0000-0000-00006BAF0000}"/>
    <cellStyle name="Total" xfId="43" builtinId="25" customBuiltin="1"/>
    <cellStyle name="Total 2" xfId="92" xr:uid="{00000000-0005-0000-0000-00006DAF0000}"/>
    <cellStyle name="Total 3" xfId="1149" xr:uid="{00000000-0005-0000-0000-00006EAF0000}"/>
    <cellStyle name="Total 4" xfId="10603" xr:uid="{00000000-0005-0000-0000-00006FAF0000}"/>
    <cellStyle name="Warning Text" xfId="44" builtinId="11" customBuiltin="1"/>
    <cellStyle name="Warning Text 2" xfId="93" xr:uid="{00000000-0005-0000-0000-000071AF0000}"/>
    <cellStyle name="Warning Text 3" xfId="1150" xr:uid="{00000000-0005-0000-0000-000072AF0000}"/>
    <cellStyle name="Warning Text 4" xfId="10604" xr:uid="{00000000-0005-0000-0000-000073AF0000}"/>
  </cellStyles>
  <dxfs count="128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fgColor auto="1"/>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gray125">
          <bgColor indexed="22"/>
        </patternFill>
      </fill>
    </dxf>
    <dxf>
      <fill>
        <patternFill>
          <bgColor indexed="29"/>
        </patternFill>
      </fill>
    </dxf>
    <dxf>
      <fill>
        <patternFill patternType="gray125">
          <bgColor indexed="22"/>
        </patternFill>
      </fill>
    </dxf>
    <dxf>
      <fill>
        <patternFill>
          <bgColor indexed="29"/>
        </patternFill>
      </fill>
    </dxf>
  </dxfs>
  <tableStyles count="0" defaultTableStyle="TableStyleMedium9" defaultPivotStyle="PivotStyleLight16"/>
  <colors>
    <mruColors>
      <color rgb="FFFF99CC"/>
      <color rgb="FFC6E1AD"/>
      <color rgb="FFFFFFCC"/>
      <color rgb="FFCCFFCC"/>
      <color rgb="FFFFCC99"/>
      <color rgb="FFFF66FF"/>
      <color rgb="FFFF66CC"/>
      <color rgb="FFFFFF99"/>
      <color rgb="FF0000FF"/>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06/relationships/vbaProject" Target="vbaProject.bin"/></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S:\DATA\00%20-%20HIGH%20COST%20-%20SEFAC%20-%20IN%20&amp;%20OUT%20DISTRICT\202B_OOD_OUT-District%20High%20Cost%20Forms%20&amp;%20Instructions\Documents%20and%20Settings\Judy\Local%20Settings\Temporary%20Internet%20Files\Content.IE5\H7PWCS29\202A_IAU_test_v1_NEW_2009_One2Many.xls?174C06E8" TargetMode="External"/><Relationship Id="rId1" Type="http://schemas.openxmlformats.org/officeDocument/2006/relationships/externalLinkPath" Target="file:///\\174C06E8\202A_IAU_test_v1_NEW_2009_One2Man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_Data_Entry"/>
      <sheetName val="Certification_Page_PrintSign"/>
      <sheetName val="Sheet4_CopyGhost"/>
      <sheetName val="Sheet2_CompileALL"/>
      <sheetName val="DropDownMenuLists"/>
      <sheetName val="Submit_Btn_Formula"/>
    </sheetNames>
    <sheetDataSet>
      <sheetData sheetId="0">
        <row r="7">
          <cell r="C7" t="str">
            <v>35030 - Larimer County School District R-3 - Estes Park R-3</v>
          </cell>
        </row>
        <row r="9">
          <cell r="D9" t="str">
            <v>Elizabeth Macek</v>
          </cell>
          <cell r="H9" t="str">
            <v>Remmington Elementary School</v>
          </cell>
        </row>
        <row r="11">
          <cell r="D11">
            <v>3038666736</v>
          </cell>
          <cell r="I11" t="str">
            <v>September</v>
          </cell>
        </row>
        <row r="13">
          <cell r="D13" t="str">
            <v>lmmacek@aol.com</v>
          </cell>
          <cell r="I13" t="str">
            <v>1959</v>
          </cell>
        </row>
        <row r="15">
          <cell r="I15" t="str">
            <v>0505</v>
          </cell>
        </row>
        <row r="21">
          <cell r="C21" t="str">
            <v>Happy Days are here again, I think I finally got this dang thing to work!!!  Now if I can get the VBA programming to work, and copy &amp; paste &amp; print I will be very happy.</v>
          </cell>
        </row>
        <row r="25">
          <cell r="C25" t="str">
            <v>I am winning the Powerball Jackpot this evening, and then I will retire and travel in my RV across the United States.  Jeezers, some of these functions and calculations might actually work - IT'S ALIVE!!!</v>
          </cell>
        </row>
        <row r="33">
          <cell r="C33">
            <v>178</v>
          </cell>
          <cell r="D33">
            <v>4</v>
          </cell>
          <cell r="E33">
            <v>35000</v>
          </cell>
          <cell r="G33">
            <v>23000</v>
          </cell>
          <cell r="H33">
            <v>0.5</v>
          </cell>
          <cell r="I33">
            <v>25</v>
          </cell>
          <cell r="J33">
            <v>10975</v>
          </cell>
        </row>
        <row r="36">
          <cell r="E36" t="str">
            <v>Liz's Fast Bus Service</v>
          </cell>
        </row>
        <row r="39">
          <cell r="C39">
            <v>178</v>
          </cell>
          <cell r="D39">
            <v>4</v>
          </cell>
          <cell r="E39">
            <v>35000</v>
          </cell>
          <cell r="F39">
            <v>2</v>
          </cell>
          <cell r="G39">
            <v>23000</v>
          </cell>
          <cell r="J39">
            <v>20250</v>
          </cell>
        </row>
        <row r="45">
          <cell r="C45" t="str">
            <v>S - Physical Therapist Assistant</v>
          </cell>
          <cell r="E45" t="str">
            <v>Support</v>
          </cell>
          <cell r="F45" t="str">
            <v>Yes</v>
          </cell>
          <cell r="G45">
            <v>1</v>
          </cell>
          <cell r="H45">
            <v>22222</v>
          </cell>
        </row>
        <row r="46">
          <cell r="C46" t="str">
            <v>I - Teaching Assistant, Special Education</v>
          </cell>
          <cell r="E46" t="str">
            <v>Instructional</v>
          </cell>
          <cell r="F46" t="str">
            <v>No</v>
          </cell>
          <cell r="G46">
            <v>0.75</v>
          </cell>
          <cell r="H46">
            <v>33333</v>
          </cell>
          <cell r="I46">
            <v>1222</v>
          </cell>
        </row>
        <row r="47">
          <cell r="C47" t="str">
            <v>S - BUS Driver</v>
          </cell>
          <cell r="E47" t="str">
            <v>Support</v>
          </cell>
          <cell r="F47" t="str">
            <v>Yes</v>
          </cell>
          <cell r="G47">
            <v>1</v>
          </cell>
          <cell r="H47">
            <v>4444</v>
          </cell>
        </row>
        <row r="48">
          <cell r="C48" t="str">
            <v>S - PARA Professional</v>
          </cell>
          <cell r="E48" t="str">
            <v>Support</v>
          </cell>
          <cell r="F48" t="str">
            <v>No</v>
          </cell>
          <cell r="G48">
            <v>0.75</v>
          </cell>
          <cell r="H48">
            <v>11111</v>
          </cell>
          <cell r="I48">
            <v>555</v>
          </cell>
        </row>
        <row r="49">
          <cell r="C49" t="str">
            <v>I - Speech-Language Pathologist</v>
          </cell>
          <cell r="E49" t="str">
            <v>Instructional</v>
          </cell>
          <cell r="F49" t="str">
            <v>No</v>
          </cell>
          <cell r="G49">
            <v>0.25</v>
          </cell>
          <cell r="H49">
            <v>15000</v>
          </cell>
          <cell r="I49">
            <v>2555</v>
          </cell>
        </row>
        <row r="50">
          <cell r="C50" t="str">
            <v>S - Instructional Program Consultant</v>
          </cell>
          <cell r="E50" t="str">
            <v>Support</v>
          </cell>
          <cell r="F50" t="str">
            <v>Yes</v>
          </cell>
          <cell r="G50">
            <v>0.65</v>
          </cell>
          <cell r="H50">
            <v>12500</v>
          </cell>
        </row>
        <row r="51">
          <cell r="C51" t="str">
            <v>I - Speech-Language Pathologist</v>
          </cell>
          <cell r="E51" t="str">
            <v>Instructional</v>
          </cell>
          <cell r="F51" t="str">
            <v>Yes</v>
          </cell>
          <cell r="G51">
            <v>0.44</v>
          </cell>
          <cell r="H51">
            <v>15500</v>
          </cell>
        </row>
        <row r="52">
          <cell r="E52" t="str">
            <v/>
          </cell>
        </row>
        <row r="53">
          <cell r="E53" t="str">
            <v/>
          </cell>
        </row>
        <row r="54">
          <cell r="E54" t="str">
            <v/>
          </cell>
        </row>
        <row r="55">
          <cell r="E55" t="str">
            <v/>
          </cell>
        </row>
        <row r="56">
          <cell r="E56" t="str">
            <v/>
          </cell>
        </row>
        <row r="57">
          <cell r="E57" t="str">
            <v/>
          </cell>
        </row>
        <row r="58">
          <cell r="E58" t="str">
            <v/>
          </cell>
        </row>
        <row r="69">
          <cell r="E69">
            <v>48333</v>
          </cell>
        </row>
        <row r="70">
          <cell r="E70">
            <v>3777</v>
          </cell>
        </row>
        <row r="72">
          <cell r="E72">
            <v>15500</v>
          </cell>
        </row>
        <row r="74">
          <cell r="E74">
            <v>15500</v>
          </cell>
        </row>
        <row r="75">
          <cell r="E75">
            <v>67610</v>
          </cell>
        </row>
        <row r="78">
          <cell r="E78">
            <v>11111</v>
          </cell>
        </row>
        <row r="79">
          <cell r="E79">
            <v>555</v>
          </cell>
        </row>
        <row r="81">
          <cell r="E81">
            <v>39166</v>
          </cell>
        </row>
        <row r="83">
          <cell r="E83">
            <v>39166</v>
          </cell>
        </row>
        <row r="86">
          <cell r="E86">
            <v>31225</v>
          </cell>
        </row>
        <row r="87">
          <cell r="E87">
            <v>82057</v>
          </cell>
        </row>
      </sheetData>
      <sheetData sheetId="1" refreshError="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O488"/>
  <sheetViews>
    <sheetView zoomScaleNormal="100" workbookViewId="0">
      <selection activeCell="AT4" sqref="AT4"/>
    </sheetView>
  </sheetViews>
  <sheetFormatPr defaultColWidth="9.109375" defaultRowHeight="13.2" x14ac:dyDescent="0.25"/>
  <cols>
    <col min="1" max="1" width="2.6640625" customWidth="1"/>
    <col min="2" max="2" width="13.6640625" customWidth="1"/>
    <col min="3" max="4" width="36.6640625" customWidth="1"/>
    <col min="5" max="5" width="8.88671875" customWidth="1"/>
    <col min="6" max="12" width="13.88671875" customWidth="1"/>
    <col min="13" max="16" width="14.33203125" customWidth="1"/>
    <col min="17" max="17" width="9.109375" customWidth="1"/>
    <col min="18" max="22" width="9" customWidth="1"/>
    <col min="23" max="23" width="27.6640625" customWidth="1"/>
    <col min="24" max="24" width="31.6640625" customWidth="1"/>
    <col min="25" max="25" width="34.88671875" customWidth="1"/>
    <col min="26" max="26" width="24.6640625" customWidth="1"/>
    <col min="27" max="27" width="25.88671875" customWidth="1"/>
    <col min="28" max="28" width="28.6640625" customWidth="1"/>
    <col min="29" max="29" width="35" customWidth="1"/>
    <col min="30" max="30" width="35.109375" customWidth="1"/>
    <col min="31" max="31" width="39.109375" customWidth="1"/>
    <col min="32" max="32" width="35.6640625" customWidth="1"/>
    <col min="33" max="33" width="9.5546875" customWidth="1"/>
    <col min="34" max="34" width="11.33203125" customWidth="1"/>
    <col min="35" max="35" width="11.44140625" customWidth="1"/>
    <col min="36" max="36" width="10.5546875" customWidth="1"/>
    <col min="37" max="37" width="10.109375" customWidth="1"/>
    <col min="38" max="38" width="10.6640625" customWidth="1"/>
    <col min="39" max="39" width="10.5546875" customWidth="1"/>
    <col min="40" max="40" width="10.33203125" customWidth="1"/>
    <col min="41" max="41" width="13.6640625" customWidth="1"/>
    <col min="42" max="43" width="11.44140625" customWidth="1"/>
    <col min="44" max="44" width="11.109375" customWidth="1"/>
    <col min="45" max="45" width="11.44140625" customWidth="1"/>
    <col min="46" max="46" width="9.88671875" customWidth="1"/>
    <col min="47" max="47" width="10.109375" customWidth="1"/>
    <col min="48" max="48" width="9.6640625" customWidth="1"/>
    <col min="49" max="49" width="10.33203125" customWidth="1"/>
    <col min="50" max="50" width="9.33203125" customWidth="1"/>
    <col min="51" max="51" width="9.5546875" customWidth="1"/>
    <col min="52" max="52" width="10" customWidth="1"/>
    <col min="53" max="53" width="10.109375" customWidth="1"/>
    <col min="54" max="54" width="12" customWidth="1"/>
    <col min="55" max="56" width="10" customWidth="1"/>
    <col min="57" max="58" width="9.6640625" customWidth="1"/>
    <col min="59" max="60" width="10.33203125" customWidth="1"/>
    <col min="61" max="61" width="21.5546875" customWidth="1"/>
    <col min="62" max="62" width="17.33203125" customWidth="1"/>
    <col min="63" max="63" width="19.6640625" customWidth="1"/>
    <col min="64" max="64" width="21" customWidth="1"/>
    <col min="65" max="65" width="14" customWidth="1"/>
    <col min="66" max="66" width="16.88671875" customWidth="1"/>
    <col min="67" max="68" width="14.6640625" customWidth="1"/>
    <col min="69" max="69" width="14" customWidth="1"/>
    <col min="70" max="70" width="9.6640625" customWidth="1"/>
    <col min="71" max="71" width="11.44140625" customWidth="1"/>
    <col min="72" max="72" width="11.109375" customWidth="1"/>
    <col min="73" max="73" width="19.5546875" customWidth="1"/>
    <col min="74" max="74" width="18.6640625" customWidth="1"/>
    <col min="75" max="75" width="12.109375" customWidth="1"/>
    <col min="76" max="76" width="10.33203125" customWidth="1"/>
    <col min="77" max="77" width="10.6640625" customWidth="1"/>
    <col min="78" max="78" width="10.88671875" customWidth="1"/>
    <col min="79" max="79" width="16.44140625" customWidth="1"/>
    <col min="80" max="80" width="15" customWidth="1"/>
    <col min="81" max="81" width="14.88671875" customWidth="1"/>
    <col min="82" max="82" width="16.109375" customWidth="1"/>
    <col min="83" max="83" width="14.5546875" customWidth="1"/>
    <col min="84" max="84" width="14.33203125" customWidth="1"/>
    <col min="85" max="85" width="16.88671875" customWidth="1"/>
    <col min="86" max="86" width="18.109375" customWidth="1"/>
    <col min="87" max="87" width="17.5546875" customWidth="1"/>
    <col min="88" max="88" width="17.88671875" customWidth="1"/>
    <col min="89" max="89" width="22.33203125" customWidth="1"/>
    <col min="90" max="90" width="16" customWidth="1"/>
    <col min="91" max="91" width="17.109375" customWidth="1"/>
    <col min="92" max="92" width="17.33203125" customWidth="1"/>
  </cols>
  <sheetData>
    <row r="1" spans="1:92" s="89" customFormat="1" ht="142.5" customHeight="1" thickBot="1" x14ac:dyDescent="0.3">
      <c r="A1" s="201" t="s">
        <v>994</v>
      </c>
      <c r="B1" s="302" t="s">
        <v>1126</v>
      </c>
      <c r="C1" s="306" t="s">
        <v>1127</v>
      </c>
      <c r="D1" s="302" t="s">
        <v>1128</v>
      </c>
      <c r="E1" s="302" t="s">
        <v>1129</v>
      </c>
      <c r="F1" s="302" t="s">
        <v>1130</v>
      </c>
      <c r="G1" s="302" t="s">
        <v>1131</v>
      </c>
      <c r="H1" s="302" t="s">
        <v>1132</v>
      </c>
      <c r="I1" s="307" t="s">
        <v>1133</v>
      </c>
      <c r="J1" s="302" t="s">
        <v>1134</v>
      </c>
      <c r="K1" s="302" t="s">
        <v>1135</v>
      </c>
      <c r="L1" s="307" t="s">
        <v>1136</v>
      </c>
      <c r="M1" s="302" t="s">
        <v>1137</v>
      </c>
      <c r="N1" s="302" t="s">
        <v>1138</v>
      </c>
      <c r="O1" s="307" t="s">
        <v>1139</v>
      </c>
      <c r="P1" s="302" t="s">
        <v>1140</v>
      </c>
      <c r="Q1" s="302" t="s">
        <v>1141</v>
      </c>
      <c r="R1" s="302" t="s">
        <v>1142</v>
      </c>
      <c r="S1" s="308" t="s">
        <v>1143</v>
      </c>
      <c r="T1" s="308" t="s">
        <v>1144</v>
      </c>
      <c r="U1" s="302" t="s">
        <v>1145</v>
      </c>
      <c r="V1" s="302" t="s">
        <v>1146</v>
      </c>
      <c r="W1" s="302" t="s">
        <v>1147</v>
      </c>
      <c r="X1" s="302" t="s">
        <v>1148</v>
      </c>
      <c r="Y1" s="302" t="s">
        <v>1151</v>
      </c>
      <c r="Z1" s="302" t="s">
        <v>1149</v>
      </c>
      <c r="AA1" s="302" t="s">
        <v>1150</v>
      </c>
      <c r="AB1" s="302" t="s">
        <v>1153</v>
      </c>
      <c r="AC1" s="302" t="s">
        <v>1152</v>
      </c>
      <c r="AD1" s="302" t="s">
        <v>1154</v>
      </c>
      <c r="AE1" s="302" t="s">
        <v>1155</v>
      </c>
      <c r="AF1" s="302" t="s">
        <v>1156</v>
      </c>
      <c r="AG1" s="309" t="s">
        <v>1157</v>
      </c>
      <c r="AH1" s="310" t="s">
        <v>1158</v>
      </c>
      <c r="AI1" s="311" t="s">
        <v>1159</v>
      </c>
      <c r="AJ1" s="310" t="s">
        <v>97</v>
      </c>
      <c r="AK1" s="310" t="s">
        <v>98</v>
      </c>
      <c r="AL1" s="310" t="s">
        <v>99</v>
      </c>
      <c r="AM1" s="310" t="s">
        <v>100</v>
      </c>
      <c r="AN1" s="310" t="s">
        <v>101</v>
      </c>
      <c r="AO1" s="310" t="s">
        <v>1160</v>
      </c>
      <c r="AP1" s="310" t="s">
        <v>305</v>
      </c>
      <c r="AQ1" s="312" t="s">
        <v>304</v>
      </c>
      <c r="AR1" s="313" t="s">
        <v>1161</v>
      </c>
      <c r="AS1" s="314" t="s">
        <v>1162</v>
      </c>
      <c r="AT1" s="310" t="s">
        <v>1163</v>
      </c>
      <c r="AU1" s="310" t="s">
        <v>103</v>
      </c>
      <c r="AV1" s="310" t="s">
        <v>104</v>
      </c>
      <c r="AW1" s="310" t="s">
        <v>785</v>
      </c>
      <c r="AX1" s="310" t="s">
        <v>105</v>
      </c>
      <c r="AY1" s="310" t="s">
        <v>1164</v>
      </c>
      <c r="AZ1" s="305" t="s">
        <v>1165</v>
      </c>
      <c r="BA1" s="305" t="s">
        <v>786</v>
      </c>
      <c r="BB1" s="305" t="s">
        <v>1166</v>
      </c>
      <c r="BC1" s="305" t="s">
        <v>1167</v>
      </c>
      <c r="BD1" s="305" t="s">
        <v>1168</v>
      </c>
      <c r="BE1" s="305" t="s">
        <v>1169</v>
      </c>
      <c r="BF1" s="305" t="s">
        <v>1170</v>
      </c>
      <c r="BG1" s="305" t="s">
        <v>1171</v>
      </c>
      <c r="BH1" s="305" t="s">
        <v>1174</v>
      </c>
      <c r="BI1" s="315" t="s">
        <v>1004</v>
      </c>
      <c r="BJ1" s="305" t="s">
        <v>1005</v>
      </c>
      <c r="BK1" s="305" t="s">
        <v>1006</v>
      </c>
      <c r="BL1" s="305" t="s">
        <v>1008</v>
      </c>
      <c r="BM1" s="305" t="s">
        <v>1007</v>
      </c>
      <c r="BN1" s="305" t="s">
        <v>1009</v>
      </c>
      <c r="BO1" s="305" t="s">
        <v>1010</v>
      </c>
      <c r="BP1" s="305" t="s">
        <v>1011</v>
      </c>
      <c r="BQ1" s="305" t="s">
        <v>1012</v>
      </c>
      <c r="BR1" s="305" t="s">
        <v>1013</v>
      </c>
      <c r="BS1" s="305" t="s">
        <v>1172</v>
      </c>
      <c r="BT1" s="305" t="s">
        <v>1173</v>
      </c>
      <c r="BU1" s="305" t="s">
        <v>1175</v>
      </c>
      <c r="BV1" s="316" t="s">
        <v>1176</v>
      </c>
      <c r="BW1" s="316" t="s">
        <v>1177</v>
      </c>
      <c r="BX1" s="316" t="s">
        <v>1103</v>
      </c>
      <c r="BY1" s="316" t="s">
        <v>1178</v>
      </c>
      <c r="BZ1" s="316" t="s">
        <v>1180</v>
      </c>
      <c r="CA1" s="316" t="s">
        <v>1181</v>
      </c>
      <c r="CB1" s="316" t="s">
        <v>1182</v>
      </c>
      <c r="CC1" s="316" t="s">
        <v>1179</v>
      </c>
      <c r="CD1" s="316" t="s">
        <v>1115</v>
      </c>
      <c r="CE1" s="316" t="s">
        <v>1116</v>
      </c>
      <c r="CF1" s="316" t="s">
        <v>1117</v>
      </c>
      <c r="CG1" s="317" t="s">
        <v>1118</v>
      </c>
      <c r="CH1" s="317" t="s">
        <v>1119</v>
      </c>
      <c r="CI1" s="315" t="s">
        <v>1183</v>
      </c>
      <c r="CJ1" s="315" t="s">
        <v>1120</v>
      </c>
      <c r="CK1" s="320" t="s">
        <v>1121</v>
      </c>
      <c r="CL1" s="318" t="s">
        <v>1122</v>
      </c>
      <c r="CM1" s="319" t="s">
        <v>1123</v>
      </c>
      <c r="CN1" s="319" t="s">
        <v>1124</v>
      </c>
    </row>
    <row r="2" spans="1:92" s="89" customFormat="1" ht="13.8" x14ac:dyDescent="0.25">
      <c r="A2" s="89">
        <v>1</v>
      </c>
      <c r="B2" s="202">
        <f>Summary_Contact_Page!$F$5</f>
        <v>0</v>
      </c>
      <c r="C2" s="203" t="str">
        <f>IF(ISERROR(Summary_Contact_Page!$M$5&gt;0=TRUE),"0",(Summary_Contact_Page!$M$5))</f>
        <v>0</v>
      </c>
      <c r="D2" s="204" t="str">
        <f>IF(ISERROR(Summary_Contact_Page!$M$7&gt;0=TRUE),"0",(Summary_Contact_Page!$M$7))</f>
        <v>0</v>
      </c>
      <c r="E2" s="202">
        <f>Student_1!$D$8</f>
        <v>0</v>
      </c>
      <c r="F2" s="204">
        <f>IF(ISERROR(Student_1!$G$8&gt;0=TRUE),"0",(Student_1!$G$8))</f>
        <v>0</v>
      </c>
      <c r="G2" s="202">
        <f>Summary_Contact_Page!$F$7</f>
        <v>0</v>
      </c>
      <c r="H2" s="202">
        <f>Summary_Contact_Page!$F$9</f>
        <v>0</v>
      </c>
      <c r="I2" s="301">
        <f>Summary_Contact_Page!$F$10</f>
        <v>0</v>
      </c>
      <c r="J2" s="202">
        <f>Summary_Contact_Page!$F$11</f>
        <v>0</v>
      </c>
      <c r="K2" s="202">
        <f>Summary_Contact_Page!$F$13</f>
        <v>0</v>
      </c>
      <c r="L2" s="301">
        <f>Summary_Contact_Page!$F$14</f>
        <v>0</v>
      </c>
      <c r="M2" s="202">
        <f>Summary_Contact_Page!$F$15</f>
        <v>0</v>
      </c>
      <c r="N2" s="202">
        <f>Summary_Contact_Page!$F$17</f>
        <v>0</v>
      </c>
      <c r="O2" s="301">
        <f>Summary_Contact_Page!$F$18</f>
        <v>0</v>
      </c>
      <c r="P2" s="202">
        <f>Summary_Contact_Page!$F$19</f>
        <v>0</v>
      </c>
      <c r="Q2" s="202">
        <f>Student_1!$E$16</f>
        <v>0</v>
      </c>
      <c r="R2" s="202">
        <f>Student_1!$D$18</f>
        <v>0</v>
      </c>
      <c r="S2" s="204">
        <f>Student_1!$G$18</f>
        <v>0</v>
      </c>
      <c r="T2" s="204">
        <f>Student_1!$J$18</f>
        <v>0</v>
      </c>
      <c r="U2" s="202">
        <f>Student_1!$F$12</f>
        <v>0</v>
      </c>
      <c r="V2" s="202">
        <f>Student_1!$F$10</f>
        <v>0</v>
      </c>
      <c r="W2" s="203" t="str">
        <f>IF(ISERROR(Student_1!$J$10&gt;0=TRUE),"0",(Student_1!$J$10))</f>
        <v>0</v>
      </c>
      <c r="X2" s="202">
        <f>Student_1!$E$14</f>
        <v>0</v>
      </c>
      <c r="Y2" s="205">
        <f>IFERROR(VLOOKUP(Student_1!$E$14,DropDownMenuLists!$J$2:$T$52,10,FALSE),”0”)</f>
        <v>0</v>
      </c>
      <c r="Z2" s="202">
        <f>IF(AND(U2=0,V2=0,X2&lt;&gt;0),X2,(IF(AND(U2=0,V2&lt;&gt;0,X2=0),V2,(IF(AND(U2&lt;&gt;0,V2=0,X2=0),U2,IF(AND(U2=0,V2=0,X2=0),0,"Multiple Providers"))))))</f>
        <v>0</v>
      </c>
      <c r="AA2" s="251" t="str">
        <f>IF(AND(W2="0",Y2&lt;&gt;0),AC2,(IF(AND(W2&lt;&gt;0,Y2=0),W2)))</f>
        <v>0</v>
      </c>
      <c r="AB2" s="303" t="str">
        <f>IF(ISERROR(Student_1!$I$14&gt;0=TRUE),"0",(Student_1!$I$14))</f>
        <v>0</v>
      </c>
      <c r="AC2" s="304">
        <f>IFERROR(VLOOKUP(Student_1!$E$14,DropDownMenuLists!$J$1:$T$73,8,FALSE),”0”)</f>
        <v>0</v>
      </c>
      <c r="AD2" s="203">
        <f>IFERROR(VLOOKUP(Student_1!$E$14,DropDownMenuLists!$J$1:$T$73,9,FALSE),”0”)</f>
        <v>0</v>
      </c>
      <c r="AE2" s="253">
        <f>IFERROR(VLOOKUP(Student_1!$E$14,DropDownMenuLists!$J$1:$T$73,11,FALSE),”0”)</f>
        <v>0</v>
      </c>
      <c r="AF2" s="304" t="str">
        <f>IFERROR(VLOOKUP(Student_1!$E$14,EXCOFACFY1415,12,FALSE),"0")</f>
        <v>0</v>
      </c>
      <c r="AG2" s="202">
        <f>Student_1!$J$40</f>
        <v>0</v>
      </c>
      <c r="AH2" s="206">
        <f>Student_1!$J$42</f>
        <v>0</v>
      </c>
      <c r="AI2" s="269">
        <f>SUM(Student_1!$C$46:$C$49)</f>
        <v>0</v>
      </c>
      <c r="AJ2" s="246">
        <f>Student_1!$E$50</f>
        <v>0</v>
      </c>
      <c r="AK2" s="245">
        <f>Student_1!$F$50</f>
        <v>0</v>
      </c>
      <c r="AL2" s="246">
        <f>Student_1!$G$50</f>
        <v>0</v>
      </c>
      <c r="AM2" s="246">
        <f>Student_1!$H$50</f>
        <v>0</v>
      </c>
      <c r="AN2" s="247">
        <f>Student_1!$I$50</f>
        <v>0</v>
      </c>
      <c r="AO2" s="207">
        <f>Student_1!$J$50</f>
        <v>0</v>
      </c>
      <c r="AP2" s="251">
        <f>Student_1!$E$53</f>
        <v>0</v>
      </c>
      <c r="AQ2" s="247" t="e">
        <f>Student_1!#REF!</f>
        <v>#REF!</v>
      </c>
      <c r="AR2" s="206">
        <f>Student_1!$J$56</f>
        <v>0</v>
      </c>
      <c r="AS2" s="269">
        <f>Student_1!$J$58</f>
        <v>0</v>
      </c>
      <c r="AT2" s="268">
        <f>SUM(Student_1!$C$62:$C$65)</f>
        <v>0</v>
      </c>
      <c r="AU2" s="245">
        <f>Student_1!$F$66</f>
        <v>0</v>
      </c>
      <c r="AV2" s="246">
        <f>Student_1!$G$66</f>
        <v>0</v>
      </c>
      <c r="AW2" s="246">
        <f>Student_1!$H$66</f>
        <v>0</v>
      </c>
      <c r="AX2" s="247">
        <f>Student_1!$I$66</f>
        <v>0</v>
      </c>
      <c r="AY2" s="208">
        <f>Student_1!$J$66</f>
        <v>0</v>
      </c>
      <c r="AZ2" s="208">
        <f>Student_1!$E$99</f>
        <v>0</v>
      </c>
      <c r="BA2" s="253"/>
      <c r="BB2" s="208">
        <f>Student_1!$E$102</f>
        <v>0</v>
      </c>
      <c r="BC2" s="208">
        <f>Student_1!$E$103</f>
        <v>0</v>
      </c>
      <c r="BD2" s="208">
        <f>Student_1!$E$104</f>
        <v>0</v>
      </c>
      <c r="BE2" s="208">
        <f>Student_1!$E$105</f>
        <v>0</v>
      </c>
      <c r="BF2" s="208">
        <f>Student_1!$E$106</f>
        <v>0</v>
      </c>
      <c r="BG2" s="208">
        <f>Student_1!$E$107</f>
        <v>0</v>
      </c>
      <c r="BH2" s="280">
        <f>Student_1!$E$119</f>
        <v>0</v>
      </c>
      <c r="BI2" s="208">
        <f>Student_1!$E$112</f>
        <v>0</v>
      </c>
      <c r="BJ2" s="206">
        <f>Student_1!$H$112</f>
        <v>0</v>
      </c>
      <c r="BK2" s="208" t="str">
        <f>Student_1!$I$112</f>
        <v>$0.00</v>
      </c>
      <c r="BL2" s="208">
        <f>Student_1!$E$113</f>
        <v>0</v>
      </c>
      <c r="BM2" s="205">
        <f>Student_1!$H$113</f>
        <v>0</v>
      </c>
      <c r="BN2" s="208" t="str">
        <f>Student_1!$I$113</f>
        <v>$0.00</v>
      </c>
      <c r="BO2" s="208">
        <f>Student_1!$E$114</f>
        <v>0</v>
      </c>
      <c r="BP2" s="206">
        <f>Student_1!$H$114</f>
        <v>0</v>
      </c>
      <c r="BQ2" s="208">
        <f>Student_1!$I$114</f>
        <v>0</v>
      </c>
      <c r="BR2" s="208">
        <f>Student_1!$E$116</f>
        <v>0</v>
      </c>
      <c r="BS2" s="209">
        <f>Student_1!$H$116</f>
        <v>0</v>
      </c>
      <c r="BT2" s="208">
        <f>Student_1!$I$116</f>
        <v>0</v>
      </c>
      <c r="BU2" s="208">
        <f>Student_1!$E$119</f>
        <v>0</v>
      </c>
      <c r="BV2" s="208">
        <f>IF(ISERROR(Student_1!$E$123&gt;0=TRUE),"0",(Student_1!$E$123))</f>
        <v>0</v>
      </c>
      <c r="BW2" s="208">
        <f>IF(ISERROR(Student_1!$E$124&gt;0=TRUE),"0",(Student_1!$E$124))</f>
        <v>0</v>
      </c>
      <c r="BX2" s="208">
        <f>Student_1!$E$126</f>
        <v>0</v>
      </c>
      <c r="BY2" s="209">
        <f>Student_1!$H$126</f>
        <v>0</v>
      </c>
      <c r="BZ2" s="208">
        <f>Student_1!$I$126</f>
        <v>0</v>
      </c>
      <c r="CA2" s="280">
        <f>IF(ISERROR(Student_1!$E$131&gt;0=TRUE),"0",(Student_1!$E$131))</f>
        <v>0</v>
      </c>
      <c r="CB2" s="280">
        <f>IF(ISERROR(Student_1!$E$126&gt;0=TRUE),"0",(Student_1!$E$126))</f>
        <v>0</v>
      </c>
      <c r="CC2" s="247">
        <f>Student_1!$H$126</f>
        <v>0</v>
      </c>
      <c r="CD2" s="208">
        <f>IF(ISERROR(Student_1!$E$127&gt;0=TRUE),"0",(Student_1!$E$127))</f>
        <v>0</v>
      </c>
      <c r="CE2" s="208">
        <f>IF(ISERROR(Student_1!$E$128&gt;0=TRUE),"0",(Student_1!$E$128))</f>
        <v>0</v>
      </c>
      <c r="CF2" s="208">
        <f>IF(ISERROR(Student_1!$E$129&gt;0=TRUE),"0",(Student_1!$E$129))</f>
        <v>0</v>
      </c>
      <c r="CG2" s="208">
        <f>IF(ISERROR(Student_1!$E$130&gt;0=TRUE),"0",(Student_1!$E$130))</f>
        <v>0</v>
      </c>
      <c r="CH2" s="208">
        <f>IF(ISERROR(Student_1!$E$131&gt;0=TRUE),"0",(Student_1!$E$131))</f>
        <v>0</v>
      </c>
      <c r="CI2" s="280">
        <f>IF(ISERROR(Student_1!$E$133&gt;0=TRUE),"0",(Student_1!$E$133))</f>
        <v>0</v>
      </c>
      <c r="CJ2" s="208">
        <f>IF(ISERROR(Student_1!$E$134&gt;0=TRUE),"0",(Student_1!$E$134))</f>
        <v>0</v>
      </c>
      <c r="CK2" s="208">
        <f>IF(ISERROR(Student_1!$E$135&gt;0=TRUE),"0",(Student_1!$E$135))</f>
        <v>0</v>
      </c>
      <c r="CL2" s="202">
        <f>Student_1!$C$24</f>
        <v>0</v>
      </c>
      <c r="CM2" s="202">
        <f>Student_1!$C$34</f>
        <v>0</v>
      </c>
      <c r="CN2" s="202">
        <f>Student_1!$C$92</f>
        <v>0</v>
      </c>
    </row>
    <row r="3" spans="1:92" s="194" customFormat="1" ht="13.8" x14ac:dyDescent="0.3">
      <c r="A3" s="89">
        <v>2</v>
      </c>
      <c r="B3" s="194">
        <f>Summary_Contact_Page!$F$5</f>
        <v>0</v>
      </c>
      <c r="C3" s="210" t="str">
        <f>IF(ISERROR(Summary_Contact_Page!$M$5&gt;0=TRUE),"0",(Summary_Contact_Page!$M$5))</f>
        <v>0</v>
      </c>
      <c r="D3" s="211" t="str">
        <f>IF(ISERROR(Summary_Contact_Page!$M$7&gt;0=TRUE),"0",(Summary_Contact_Page!$M$7))</f>
        <v>0</v>
      </c>
      <c r="E3" s="202">
        <f>Student_2!$D$8</f>
        <v>0</v>
      </c>
      <c r="F3" s="204">
        <f>IF(ISERROR(Student_2!$G$8&gt;0=TRUE),"0",(Student_2!$G$8))</f>
        <v>0</v>
      </c>
      <c r="G3" s="212">
        <f>Summary_Contact_Page!$F$7</f>
        <v>0</v>
      </c>
      <c r="H3" s="212">
        <f>Summary_Contact_Page!$F$9</f>
        <v>0</v>
      </c>
      <c r="I3" s="213">
        <f>Summary_Contact_Page!$F$10</f>
        <v>0</v>
      </c>
      <c r="J3" s="212">
        <f>Summary_Contact_Page!$F$11</f>
        <v>0</v>
      </c>
      <c r="K3" s="212">
        <f>Summary_Contact_Page!$F$13</f>
        <v>0</v>
      </c>
      <c r="L3" s="213">
        <f>Summary_Contact_Page!$F$14</f>
        <v>0</v>
      </c>
      <c r="M3" s="212">
        <f>Summary_Contact_Page!$F$15</f>
        <v>0</v>
      </c>
      <c r="N3" s="194">
        <f>Summary_Contact_Page!$F$17</f>
        <v>0</v>
      </c>
      <c r="O3" s="213">
        <f>Summary_Contact_Page!$F$18</f>
        <v>0</v>
      </c>
      <c r="P3" s="200">
        <f>Summary_Contact_Page!$F$19</f>
        <v>0</v>
      </c>
      <c r="Q3" s="202">
        <f>Student_2!$E$16</f>
        <v>0</v>
      </c>
      <c r="R3" s="202">
        <f>Student_2!$D$18</f>
        <v>0</v>
      </c>
      <c r="S3" s="204">
        <f>Student_2!$G$18</f>
        <v>0</v>
      </c>
      <c r="T3" s="197">
        <f>Student_2!$J$18</f>
        <v>0</v>
      </c>
      <c r="U3" s="202">
        <f>Student_2!$F$12</f>
        <v>0</v>
      </c>
      <c r="V3" s="202">
        <f>Student_2!$F$10</f>
        <v>0</v>
      </c>
      <c r="W3" s="203" t="str">
        <f>IF(ISERROR(Student_2!$J$10&gt;0=TRUE),"0",(Student_2!$J$10))</f>
        <v>0</v>
      </c>
      <c r="X3" s="202">
        <f>Student_2!$E$14</f>
        <v>0</v>
      </c>
      <c r="Y3" s="205">
        <f>IFERROR(VLOOKUP(Student_2!$E$14,DropDownMenuLists!$J$2:$T$52,10,FALSE),”0”)</f>
        <v>0</v>
      </c>
      <c r="Z3" s="202">
        <f>IF(AND(U3=0,V3=0,X3&lt;&gt;0),X3,(IF(AND(U3=0,V3&lt;&gt;0,X3=0),V3,(IF(AND(U3&lt;&gt;0,V3=0,X3=0),U3,IF(AND(U3=0,V3=0,X3=0),0,"Multiple Providers"))))))</f>
        <v>0</v>
      </c>
      <c r="AA3" s="251" t="str">
        <f t="shared" ref="AA3:AA21" si="0">IF(AND(W3="0",Y3&lt;&gt;0),Y3,(IF(AND(W3&lt;&gt;0,Y3=0),W3)))</f>
        <v>0</v>
      </c>
      <c r="AB3" s="303" t="str">
        <f>IF(ISERROR(Student_2!$I$14&gt;0=TRUE),"0",(Student_1!$I$14))</f>
        <v>0</v>
      </c>
      <c r="AC3" s="304">
        <f>IFERROR(VLOOKUP(Student_2!$E$14,DropDownMenuLists!$J$1:$T$73,8,FALSE),”0”)</f>
        <v>0</v>
      </c>
      <c r="AD3" s="203">
        <f>IFERROR(VLOOKUP(Student_2!$E$14,DropDownMenuLists!$J$1:$T$73,9,FALSE),”0”)</f>
        <v>0</v>
      </c>
      <c r="AE3" s="253">
        <f>IFERROR(VLOOKUP(Student_2!$E$14,DropDownMenuLists!$J$1:$T$73,11,FALSE),”0”)</f>
        <v>0</v>
      </c>
      <c r="AF3" s="304" t="str">
        <f>IFERROR(VLOOKUP(Student_2!$E$14,EXCOFACFY1415,12,FALSE),"0")</f>
        <v>0</v>
      </c>
      <c r="AG3" s="202">
        <f>Student_2!$J$40</f>
        <v>0</v>
      </c>
      <c r="AH3" s="206">
        <f>Student_2!$J$42</f>
        <v>0</v>
      </c>
      <c r="AI3" s="269">
        <f>SUM(Student_2!$C$46:$C$49)</f>
        <v>0</v>
      </c>
      <c r="AJ3" s="246" t="e">
        <f>#REF!</f>
        <v>#REF!</v>
      </c>
      <c r="AK3" s="245" t="e">
        <f>#REF!</f>
        <v>#REF!</v>
      </c>
      <c r="AL3" s="246" t="e">
        <f>#REF!</f>
        <v>#REF!</v>
      </c>
      <c r="AM3" s="246" t="e">
        <f>#REF!</f>
        <v>#REF!</v>
      </c>
      <c r="AN3" s="247" t="e">
        <f>#REF!</f>
        <v>#REF!</v>
      </c>
      <c r="AO3" s="207">
        <f>Student_2!$J$50</f>
        <v>0</v>
      </c>
      <c r="AP3" s="251" t="e">
        <f>#REF!</f>
        <v>#REF!</v>
      </c>
      <c r="AQ3" s="247" t="e">
        <f>#REF!</f>
        <v>#REF!</v>
      </c>
      <c r="AR3" s="206">
        <f>Student_2!$J$56</f>
        <v>0</v>
      </c>
      <c r="AS3" s="269">
        <f>Student_2!$J$58</f>
        <v>0</v>
      </c>
      <c r="AT3" s="268">
        <f>SUM(Student_2!$C$62:$C$65)</f>
        <v>0</v>
      </c>
      <c r="AU3" s="245" t="e">
        <f>#REF!</f>
        <v>#REF!</v>
      </c>
      <c r="AV3" s="246" t="e">
        <f>#REF!</f>
        <v>#REF!</v>
      </c>
      <c r="AW3" s="246" t="e">
        <f>#REF!</f>
        <v>#REF!</v>
      </c>
      <c r="AX3" s="247" t="e">
        <f>#REF!</f>
        <v>#REF!</v>
      </c>
      <c r="AY3" s="208">
        <f>Student_2!$J$66</f>
        <v>0</v>
      </c>
      <c r="AZ3" s="208">
        <f>Student_2!$E$99</f>
        <v>0</v>
      </c>
      <c r="BA3" s="253" t="e">
        <f>#REF!</f>
        <v>#REF!</v>
      </c>
      <c r="BB3" s="208">
        <f>Student_2!$E$102</f>
        <v>0</v>
      </c>
      <c r="BC3" s="208">
        <f>Student_2!$E$103</f>
        <v>0</v>
      </c>
      <c r="BD3" s="208">
        <f>Student_2!$E$104</f>
        <v>0</v>
      </c>
      <c r="BE3" s="208">
        <f>Student_2!$E$105</f>
        <v>0</v>
      </c>
      <c r="BF3" s="208">
        <f>Student_2!$E$106</f>
        <v>0</v>
      </c>
      <c r="BG3" s="208">
        <f>Student_2!$E$107</f>
        <v>0</v>
      </c>
      <c r="BH3" s="280">
        <f>Student_2!$E$119</f>
        <v>0</v>
      </c>
      <c r="BI3" s="208">
        <f>Student_2!$E$112</f>
        <v>0</v>
      </c>
      <c r="BJ3" s="206">
        <f>Student_2!$H$112</f>
        <v>0</v>
      </c>
      <c r="BK3" s="208" t="str">
        <f>Student_2!$I$112</f>
        <v>$0.00</v>
      </c>
      <c r="BL3" s="208">
        <f>Student_2!$E$113</f>
        <v>0</v>
      </c>
      <c r="BM3" s="205">
        <f>Student_2!$H$113</f>
        <v>0</v>
      </c>
      <c r="BN3" s="208" t="str">
        <f>Student_2!$I$113</f>
        <v>$0.00</v>
      </c>
      <c r="BO3" s="208">
        <f>Student_2!$E$114</f>
        <v>0</v>
      </c>
      <c r="BP3" s="206">
        <f>Student_2!$H$114</f>
        <v>0</v>
      </c>
      <c r="BQ3" s="208">
        <f>Student_2!$I$114</f>
        <v>0</v>
      </c>
      <c r="BR3" s="208">
        <f>Student_2!$E$116</f>
        <v>0</v>
      </c>
      <c r="BS3" s="209">
        <f>Student_2!$H$116</f>
        <v>0</v>
      </c>
      <c r="BT3" s="208">
        <f>Student_2!$I$116</f>
        <v>0</v>
      </c>
      <c r="BU3" s="208">
        <f>Student_2!$E$119</f>
        <v>0</v>
      </c>
      <c r="BV3" s="208">
        <f>IF(ISERROR(Student_2!$E$123&gt;0=TRUE),"0",(Student_2!$E$123))</f>
        <v>0</v>
      </c>
      <c r="BW3" s="208">
        <f>IF(ISERROR(Student_2!$E$124&gt;0=TRUE),"0",(Student_2!$E$124))</f>
        <v>0</v>
      </c>
      <c r="BX3" s="208">
        <f>Student_2!$E$126</f>
        <v>0</v>
      </c>
      <c r="BY3" s="209">
        <f>Student_2!$H$126</f>
        <v>0</v>
      </c>
      <c r="BZ3" s="208">
        <f>Student_2!$I$126</f>
        <v>0</v>
      </c>
      <c r="CA3" s="280">
        <f>IF(ISERROR(Student_2!$E$118&gt;0=TRUE),"0",(Student_2!$E$118))</f>
        <v>0</v>
      </c>
      <c r="CB3" s="280">
        <f>IF(ISERROR(Student_2!$E$126&gt;0=TRUE),"0",(Student_2!$E$126))</f>
        <v>0</v>
      </c>
      <c r="CC3" s="247">
        <f>Student_2!$H$126</f>
        <v>0</v>
      </c>
      <c r="CD3" s="208">
        <f>IF(ISERROR(Student_2!$E$127&gt;0=TRUE),"0",(Student_2!$E$127))</f>
        <v>0</v>
      </c>
      <c r="CE3" s="208">
        <f>IF(ISERROR(Student_2!$E$128&gt;0=TRUE),"0",(Student_2!$E$128))</f>
        <v>0</v>
      </c>
      <c r="CF3" s="208">
        <f>IF(ISERROR(Student_2!$E$129&gt;0=TRUE),"0",(Student_2!$E$129))</f>
        <v>0</v>
      </c>
      <c r="CG3" s="208">
        <f>IF(ISERROR(Student_2!$E$130&gt;0=TRUE),"0",(Student_2!$E$130))</f>
        <v>0</v>
      </c>
      <c r="CH3" s="208">
        <f>IF(ISERROR(Student_2!$E$131&gt;0=TRUE),"0",(Student_2!$E$131))</f>
        <v>0</v>
      </c>
      <c r="CI3" s="280">
        <f>IF(ISERROR(Student_2!$E$133&gt;0=TRUE),"0",(Student_2!$E$133))</f>
        <v>0</v>
      </c>
      <c r="CJ3" s="208">
        <f>IF(ISERROR(Student_2!$E$134&gt;0=TRUE),"0",(Student_2!$E$134))</f>
        <v>0</v>
      </c>
      <c r="CK3" s="208">
        <f>IF(ISERROR(Student_2!$E$135&gt;0=TRUE),"0",(Student_2!$E$135))</f>
        <v>0</v>
      </c>
      <c r="CL3" s="202">
        <f>Student_2!$C$24</f>
        <v>0</v>
      </c>
      <c r="CM3" s="202">
        <f>Student_2!$C$34</f>
        <v>0</v>
      </c>
      <c r="CN3" s="202">
        <f>Student_2!$C$92</f>
        <v>0</v>
      </c>
    </row>
    <row r="4" spans="1:92" s="194" customFormat="1" ht="13.8" x14ac:dyDescent="0.3">
      <c r="A4" s="89">
        <v>3</v>
      </c>
      <c r="B4" s="194">
        <f>Summary_Contact_Page!$F$5</f>
        <v>0</v>
      </c>
      <c r="C4" s="210" t="str">
        <f>IF(ISERROR(Summary_Contact_Page!$M$5&gt;0=TRUE),"0",(Summary_Contact_Page!$M$5))</f>
        <v>0</v>
      </c>
      <c r="D4" s="211" t="str">
        <f>IF(ISERROR(Summary_Contact_Page!$M$7&gt;0=TRUE),"0",(Summary_Contact_Page!$M$7))</f>
        <v>0</v>
      </c>
      <c r="E4" s="202">
        <f>Student_3!$D$8</f>
        <v>0</v>
      </c>
      <c r="F4" s="204">
        <f>IF(ISERROR(Student_3!$G$8&gt;0=TRUE),"0",(Student_3!$G$8))</f>
        <v>0</v>
      </c>
      <c r="G4" s="212">
        <f>Summary_Contact_Page!$F$7</f>
        <v>0</v>
      </c>
      <c r="H4" s="212">
        <f>Summary_Contact_Page!$F$9</f>
        <v>0</v>
      </c>
      <c r="I4" s="213">
        <f>Summary_Contact_Page!$F$10</f>
        <v>0</v>
      </c>
      <c r="J4" s="212">
        <f>Summary_Contact_Page!$F$11</f>
        <v>0</v>
      </c>
      <c r="K4" s="212">
        <f>Summary_Contact_Page!$F$13</f>
        <v>0</v>
      </c>
      <c r="L4" s="213">
        <f>Summary_Contact_Page!$F$14</f>
        <v>0</v>
      </c>
      <c r="M4" s="212">
        <f>Summary_Contact_Page!$F$15</f>
        <v>0</v>
      </c>
      <c r="N4" s="194">
        <f>Summary_Contact_Page!$F$17</f>
        <v>0</v>
      </c>
      <c r="O4" s="213">
        <f>Summary_Contact_Page!$F$18</f>
        <v>0</v>
      </c>
      <c r="P4" s="200">
        <f>Summary_Contact_Page!$F$19</f>
        <v>0</v>
      </c>
      <c r="Q4" s="202">
        <f>Student_3!$E$16</f>
        <v>0</v>
      </c>
      <c r="R4" s="202">
        <f>Student_3!$D$18</f>
        <v>0</v>
      </c>
      <c r="S4" s="204">
        <f>Student_3!$G$18</f>
        <v>0</v>
      </c>
      <c r="T4" s="197">
        <f>Student_3!$J$18</f>
        <v>0</v>
      </c>
      <c r="U4" s="202">
        <f>Student_3!$F$12</f>
        <v>0</v>
      </c>
      <c r="V4" s="202">
        <f>Student_3!$F$10</f>
        <v>0</v>
      </c>
      <c r="W4" s="203" t="str">
        <f>IF(ISERROR(Student_3!$J$10&gt;0=TRUE),"0",(Student_3!$J$10))</f>
        <v>0</v>
      </c>
      <c r="X4" s="202">
        <f>Student_3!$E$14</f>
        <v>0</v>
      </c>
      <c r="Y4" s="205">
        <f>IFERROR(VLOOKUP(Student_3!$E$14,DropDownMenuLists!$J$2:$T$52,10,FALSE),”0”)</f>
        <v>0</v>
      </c>
      <c r="Z4" s="202">
        <f t="shared" ref="Z4:Z21" si="1">IF(AND(U4=0,V4=0,X4&lt;&gt;0),X4,(IF(AND(U4=0,V4&lt;&gt;0,X4=0),V4,(IF(AND(U4&lt;&gt;0,V4=0,X4=0),U4,IF(AND(U4=0,V4=0,X4=0),0,"Multiple Providers"))))))</f>
        <v>0</v>
      </c>
      <c r="AA4" s="251" t="str">
        <f t="shared" si="0"/>
        <v>0</v>
      </c>
      <c r="AB4" s="303" t="str">
        <f>IF(ISERROR(Student_3!$I$14&gt;0=TRUE),"0",(Student_1!$I$14))</f>
        <v>0</v>
      </c>
      <c r="AC4" s="304">
        <f>IFERROR(VLOOKUP(Student_3!$E$14,DropDownMenuLists!$J$1:$T$73,8,FALSE),”0”)</f>
        <v>0</v>
      </c>
      <c r="AD4" s="203">
        <f>IFERROR(VLOOKUP(Student_3!$E$14,DropDownMenuLists!$J$1:$T$73,9,FALSE),”0”)</f>
        <v>0</v>
      </c>
      <c r="AE4" s="253">
        <f>IFERROR(VLOOKUP(Student_3!$E$14,DropDownMenuLists!$J$1:$T$73,11,FALSE),”0”)</f>
        <v>0</v>
      </c>
      <c r="AF4" s="304" t="str">
        <f>IFERROR(VLOOKUP(Student_3!$E$14,EXCOFACFY1415,12,FALSE),"0")</f>
        <v>0</v>
      </c>
      <c r="AG4" s="202">
        <f>Student_3!$J$40</f>
        <v>0</v>
      </c>
      <c r="AH4" s="206">
        <f>Student_3!$J$42</f>
        <v>0</v>
      </c>
      <c r="AI4" s="269">
        <f>SUM(Student_3!$C$46:$C$49)</f>
        <v>0</v>
      </c>
      <c r="AJ4" s="249" t="e">
        <f>#REF!</f>
        <v>#REF!</v>
      </c>
      <c r="AK4" s="248" t="e">
        <f>#REF!</f>
        <v>#REF!</v>
      </c>
      <c r="AL4" s="249" t="e">
        <f>#REF!</f>
        <v>#REF!</v>
      </c>
      <c r="AM4" s="249" t="e">
        <f>#REF!</f>
        <v>#REF!</v>
      </c>
      <c r="AN4" s="250" t="e">
        <f>#REF!</f>
        <v>#REF!</v>
      </c>
      <c r="AO4" s="207">
        <f>Student_3!$J$50</f>
        <v>0</v>
      </c>
      <c r="AP4" s="252" t="e">
        <f>#REF!</f>
        <v>#REF!</v>
      </c>
      <c r="AQ4" s="250" t="e">
        <f>#REF!</f>
        <v>#REF!</v>
      </c>
      <c r="AR4" s="206">
        <f>Student_3!$J$56</f>
        <v>0</v>
      </c>
      <c r="AS4" s="269">
        <f>Student_3!$J$58</f>
        <v>0</v>
      </c>
      <c r="AT4" s="268">
        <f>SUM(Student_3!$C$62:$C$65)</f>
        <v>0</v>
      </c>
      <c r="AU4" s="248" t="e">
        <f>#REF!</f>
        <v>#REF!</v>
      </c>
      <c r="AV4" s="249" t="e">
        <f>#REF!</f>
        <v>#REF!</v>
      </c>
      <c r="AW4" s="249" t="e">
        <f>#REF!</f>
        <v>#REF!</v>
      </c>
      <c r="AX4" s="250" t="e">
        <f>#REF!</f>
        <v>#REF!</v>
      </c>
      <c r="AY4" s="208">
        <f>Student_3!$J$66</f>
        <v>0</v>
      </c>
      <c r="AZ4" s="208">
        <f>Student_3!$E$99</f>
        <v>0</v>
      </c>
      <c r="BA4" s="253" t="e">
        <f>#REF!</f>
        <v>#REF!</v>
      </c>
      <c r="BB4" s="208">
        <f>Student_3!$E$102</f>
        <v>0</v>
      </c>
      <c r="BC4" s="208">
        <f>Student_3!$E$103</f>
        <v>0</v>
      </c>
      <c r="BD4" s="208">
        <f>Student_3!$E$104</f>
        <v>0</v>
      </c>
      <c r="BE4" s="208">
        <f>Student_3!$E$105</f>
        <v>0</v>
      </c>
      <c r="BF4" s="208">
        <f>Student_3!$E$106</f>
        <v>0</v>
      </c>
      <c r="BG4" s="208">
        <f>Student_3!$E$107</f>
        <v>0</v>
      </c>
      <c r="BH4" s="280">
        <f>Student_3!$E$119</f>
        <v>0</v>
      </c>
      <c r="BI4" s="208">
        <f>Student_3!$E$112</f>
        <v>0</v>
      </c>
      <c r="BJ4" s="206">
        <f>Student_3!$H$112</f>
        <v>0</v>
      </c>
      <c r="BK4" s="208" t="str">
        <f>Student_3!$I$112</f>
        <v>$0.00</v>
      </c>
      <c r="BL4" s="208">
        <f>Student_3!$E$113</f>
        <v>0</v>
      </c>
      <c r="BM4" s="205">
        <f>Student_3!$H$113</f>
        <v>0</v>
      </c>
      <c r="BN4" s="208" t="str">
        <f>Student_3!$I$113</f>
        <v>$0.00</v>
      </c>
      <c r="BO4" s="208">
        <f>Student_3!$E$114</f>
        <v>0</v>
      </c>
      <c r="BP4" s="206">
        <f>Student_3!$H$114</f>
        <v>0</v>
      </c>
      <c r="BQ4" s="208">
        <f>Student_3!$I$114</f>
        <v>0</v>
      </c>
      <c r="BR4" s="208">
        <f>Student_3!$E$116</f>
        <v>0</v>
      </c>
      <c r="BS4" s="209">
        <f>Student_3!$H$116</f>
        <v>0</v>
      </c>
      <c r="BT4" s="208">
        <f>Student_3!$I$116</f>
        <v>0</v>
      </c>
      <c r="BU4" s="208">
        <f>Student_3!$E$119</f>
        <v>0</v>
      </c>
      <c r="BV4" s="208">
        <f>IF(ISERROR(Student_3!$E$123&gt;0=TRUE),"0",(Student_3!$E$123))</f>
        <v>0</v>
      </c>
      <c r="BW4" s="208">
        <f>IF(ISERROR(Student_3!$E$124&gt;0=TRUE),"0",(Student_3!$E$124))</f>
        <v>0</v>
      </c>
      <c r="BX4" s="208">
        <f>Student_3!$E$126</f>
        <v>0</v>
      </c>
      <c r="BY4" s="209">
        <f>Student_3!$H$126</f>
        <v>0</v>
      </c>
      <c r="BZ4" s="208">
        <f>Student_3!$I$126</f>
        <v>0</v>
      </c>
      <c r="CA4" s="280">
        <f>IF(ISERROR(Student_3!$E$118&gt;0=TRUE),"0",(Student_3!$E$118))</f>
        <v>0</v>
      </c>
      <c r="CB4" s="280">
        <f>IF(ISERROR(Student_3!$E$126&gt;0=TRUE),"0",(Student_3!$E$126))</f>
        <v>0</v>
      </c>
      <c r="CC4" s="247">
        <f>Student_3!$H$126</f>
        <v>0</v>
      </c>
      <c r="CD4" s="208">
        <f>IF(ISERROR(Student_3!$E$127&gt;0=TRUE),"0",(Student_3!$E$127))</f>
        <v>0</v>
      </c>
      <c r="CE4" s="208">
        <f>IF(ISERROR(Student_3!$E$128&gt;0=TRUE),"0",(Student_3!$E$128))</f>
        <v>0</v>
      </c>
      <c r="CF4" s="208">
        <f>IF(ISERROR(Student_3!$E$129&gt;0=TRUE),"0",(Student_3!$E$129))</f>
        <v>0</v>
      </c>
      <c r="CG4" s="208">
        <f>IF(ISERROR(Student_3!$E$130&gt;0=TRUE),"0",(Student_3!$E$130))</f>
        <v>0</v>
      </c>
      <c r="CH4" s="208">
        <f>IF(ISERROR(Student_3!$E$131&gt;0=TRUE),"0",(Student_3!$E$131))</f>
        <v>0</v>
      </c>
      <c r="CI4" s="280">
        <f>IF(ISERROR(Student_3!$E$133&gt;0=TRUE),"0",(Student_3!$E$133))</f>
        <v>0</v>
      </c>
      <c r="CJ4" s="208">
        <f>IF(ISERROR(Student_3!$E$134&gt;0=TRUE),"0",(Student_3!$E$134))</f>
        <v>0</v>
      </c>
      <c r="CK4" s="208">
        <f>IF(ISERROR(Student_3!$E$135&gt;0=TRUE),"0",(Student_3!$E$135))</f>
        <v>0</v>
      </c>
      <c r="CL4" s="202">
        <f>Student_3!$C$24</f>
        <v>0</v>
      </c>
      <c r="CM4" s="202">
        <f>Student_3!$C$34</f>
        <v>0</v>
      </c>
      <c r="CN4" s="202">
        <f>Student_3!$C$92</f>
        <v>0</v>
      </c>
    </row>
    <row r="5" spans="1:92" s="194" customFormat="1" ht="13.8" x14ac:dyDescent="0.3">
      <c r="A5" s="89">
        <v>4</v>
      </c>
      <c r="B5" s="194">
        <f>Summary_Contact_Page!$F$5</f>
        <v>0</v>
      </c>
      <c r="C5" s="210" t="str">
        <f>IF(ISERROR(Summary_Contact_Page!$M$5&gt;0=TRUE),"0",(Summary_Contact_Page!$M$5))</f>
        <v>0</v>
      </c>
      <c r="D5" s="211" t="str">
        <f>IF(ISERROR(Summary_Contact_Page!$M$7&gt;0=TRUE),"0",(Summary_Contact_Page!$M$7))</f>
        <v>0</v>
      </c>
      <c r="E5" s="202">
        <f>Student_4!$D$8</f>
        <v>0</v>
      </c>
      <c r="F5" s="204">
        <f>IF(ISERROR(Student_4!$G$8&gt;0=TRUE),"0",(Student_4!$G$8))</f>
        <v>0</v>
      </c>
      <c r="G5" s="212">
        <f>Summary_Contact_Page!$F$7</f>
        <v>0</v>
      </c>
      <c r="H5" s="212">
        <f>Summary_Contact_Page!$F$9</f>
        <v>0</v>
      </c>
      <c r="I5" s="213">
        <f>Summary_Contact_Page!$F$10</f>
        <v>0</v>
      </c>
      <c r="J5" s="212">
        <f>Summary_Contact_Page!$F$11</f>
        <v>0</v>
      </c>
      <c r="K5" s="212">
        <f>Summary_Contact_Page!$F$13</f>
        <v>0</v>
      </c>
      <c r="L5" s="213">
        <f>Summary_Contact_Page!$F$14</f>
        <v>0</v>
      </c>
      <c r="M5" s="212">
        <f>Summary_Contact_Page!$F$15</f>
        <v>0</v>
      </c>
      <c r="N5" s="194">
        <f>Summary_Contact_Page!$F$17</f>
        <v>0</v>
      </c>
      <c r="O5" s="213">
        <f>Summary_Contact_Page!$F$18</f>
        <v>0</v>
      </c>
      <c r="P5" s="200">
        <f>Summary_Contact_Page!$F$19</f>
        <v>0</v>
      </c>
      <c r="Q5" s="202">
        <f>Student_4!$E$16</f>
        <v>0</v>
      </c>
      <c r="R5" s="202">
        <f>Student_4!$D$18</f>
        <v>0</v>
      </c>
      <c r="S5" s="204">
        <f>Student_4!$G$18</f>
        <v>0</v>
      </c>
      <c r="T5" s="197">
        <f>Student_4!$J$18</f>
        <v>0</v>
      </c>
      <c r="U5" s="202">
        <f>Student_4!$F$12</f>
        <v>0</v>
      </c>
      <c r="V5" s="202">
        <f>Student_4!$F$10</f>
        <v>0</v>
      </c>
      <c r="W5" s="203" t="str">
        <f>IF(ISERROR(Student_4!$J$10&gt;0=TRUE),"0",(Student_4!$J$10))</f>
        <v>0</v>
      </c>
      <c r="X5" s="202">
        <f>Student_4!$E$14</f>
        <v>0</v>
      </c>
      <c r="Y5" s="205">
        <f>IFERROR(VLOOKUP(Student_4!$E$14,DropDownMenuLists!$J$2:$T$52,10,FALSE),”0”)</f>
        <v>0</v>
      </c>
      <c r="Z5" s="202">
        <f t="shared" si="1"/>
        <v>0</v>
      </c>
      <c r="AA5" s="251" t="str">
        <f t="shared" si="0"/>
        <v>0</v>
      </c>
      <c r="AB5" s="303" t="str">
        <f>IF(ISERROR(Student_4!$I$14&gt;0=TRUE),"0",(Student_1!$I$14))</f>
        <v>0</v>
      </c>
      <c r="AC5" s="304">
        <f>IFERROR(VLOOKUP(Student_4!$E$14,DropDownMenuLists!$J$1:$T$73,8,FALSE),”0”)</f>
        <v>0</v>
      </c>
      <c r="AD5" s="203">
        <f>IFERROR(VLOOKUP(Student_4!$E$14,DropDownMenuLists!$J$1:$T$73,9,FALSE),”0”)</f>
        <v>0</v>
      </c>
      <c r="AE5" s="253">
        <f>IFERROR(VLOOKUP(Student_4!$E$14,DropDownMenuLists!$J$1:$T$73,11,FALSE),”0”)</f>
        <v>0</v>
      </c>
      <c r="AF5" s="304" t="str">
        <f>IFERROR(VLOOKUP(Student_4!$E$14,EXCOFACFY1415,12,FALSE),"0")</f>
        <v>0</v>
      </c>
      <c r="AG5" s="202">
        <f>Student_4!$J$40</f>
        <v>0</v>
      </c>
      <c r="AH5" s="206">
        <f>Student_4!$J$42</f>
        <v>0</v>
      </c>
      <c r="AI5" s="269">
        <f>SUM(Student_4!$C$46:$C$49)</f>
        <v>0</v>
      </c>
      <c r="AJ5" s="249" t="e">
        <f>#REF!</f>
        <v>#REF!</v>
      </c>
      <c r="AK5" s="248" t="e">
        <f>#REF!</f>
        <v>#REF!</v>
      </c>
      <c r="AL5" s="249" t="e">
        <f>#REF!</f>
        <v>#REF!</v>
      </c>
      <c r="AM5" s="249" t="e">
        <f>#REF!</f>
        <v>#REF!</v>
      </c>
      <c r="AN5" s="250" t="e">
        <f>#REF!</f>
        <v>#REF!</v>
      </c>
      <c r="AO5" s="207">
        <f>Student_4!$J$50</f>
        <v>0</v>
      </c>
      <c r="AP5" s="252" t="e">
        <f>#REF!</f>
        <v>#REF!</v>
      </c>
      <c r="AQ5" s="250" t="e">
        <f>#REF!</f>
        <v>#REF!</v>
      </c>
      <c r="AR5" s="206">
        <f>Student_4!$J$56</f>
        <v>0</v>
      </c>
      <c r="AS5" s="269">
        <f>Student_4!$J$58</f>
        <v>0</v>
      </c>
      <c r="AT5" s="268">
        <f>SUM(Student_4!$C$62:$C$65)</f>
        <v>0</v>
      </c>
      <c r="AU5" s="248" t="e">
        <f>#REF!</f>
        <v>#REF!</v>
      </c>
      <c r="AV5" s="249" t="e">
        <f>#REF!</f>
        <v>#REF!</v>
      </c>
      <c r="AW5" s="249" t="e">
        <f>#REF!</f>
        <v>#REF!</v>
      </c>
      <c r="AX5" s="250" t="e">
        <f>#REF!</f>
        <v>#REF!</v>
      </c>
      <c r="AY5" s="208">
        <f>Student_4!$J$66</f>
        <v>0</v>
      </c>
      <c r="AZ5" s="208">
        <f>Student_4!$E$99</f>
        <v>0</v>
      </c>
      <c r="BA5" s="253" t="e">
        <f>#REF!</f>
        <v>#REF!</v>
      </c>
      <c r="BB5" s="208">
        <f>Student_4!$E$102</f>
        <v>0</v>
      </c>
      <c r="BC5" s="208">
        <f>Student_4!$E$103</f>
        <v>0</v>
      </c>
      <c r="BD5" s="208">
        <f>Student_4!$E$104</f>
        <v>0</v>
      </c>
      <c r="BE5" s="208">
        <f>Student_4!$E$105</f>
        <v>0</v>
      </c>
      <c r="BF5" s="208">
        <f>Student_4!$E$106</f>
        <v>0</v>
      </c>
      <c r="BG5" s="208">
        <f>Student_4!$E$107</f>
        <v>0</v>
      </c>
      <c r="BH5" s="280">
        <f>Student_4!$E$119</f>
        <v>0</v>
      </c>
      <c r="BI5" s="208">
        <f>Student_4!$E$112</f>
        <v>0</v>
      </c>
      <c r="BJ5" s="206">
        <f>Student_4!$H$112</f>
        <v>0</v>
      </c>
      <c r="BK5" s="208" t="str">
        <f>Student_4!$I$112</f>
        <v>$0.00</v>
      </c>
      <c r="BL5" s="208">
        <f>Student_4!$E$113</f>
        <v>0</v>
      </c>
      <c r="BM5" s="205">
        <f>Student_4!$H$113</f>
        <v>0</v>
      </c>
      <c r="BN5" s="208" t="str">
        <f>Student_4!$I$113</f>
        <v>$0.00</v>
      </c>
      <c r="BO5" s="208">
        <f>Student_4!$E$114</f>
        <v>0</v>
      </c>
      <c r="BP5" s="206">
        <f>Student_4!$H$114</f>
        <v>0</v>
      </c>
      <c r="BQ5" s="208">
        <f>Student_4!$I$114</f>
        <v>0</v>
      </c>
      <c r="BR5" s="208">
        <f>Student_4!$E$116</f>
        <v>0</v>
      </c>
      <c r="BS5" s="209">
        <f>Student_4!$H$116</f>
        <v>0</v>
      </c>
      <c r="BT5" s="208">
        <f>Student_4!$I$116</f>
        <v>0</v>
      </c>
      <c r="BU5" s="208">
        <f>Student_4!$E$119</f>
        <v>0</v>
      </c>
      <c r="BV5" s="208">
        <f>IF(ISERROR(Student_4!$E$123&gt;0=TRUE),"0",(Student_4!$E$123))</f>
        <v>0</v>
      </c>
      <c r="BW5" s="208">
        <f>IF(ISERROR(Student_4!$E$124&gt;0=TRUE),"0",(Student_4!$E$124))</f>
        <v>0</v>
      </c>
      <c r="BX5" s="208">
        <f>Student_4!$E$126</f>
        <v>0</v>
      </c>
      <c r="BY5" s="209">
        <f>Student_4!$H$126</f>
        <v>0</v>
      </c>
      <c r="BZ5" s="208">
        <f>Student_4!$I$126</f>
        <v>0</v>
      </c>
      <c r="CA5" s="280">
        <f>IF(ISERROR(Student_4!$E$118&gt;0=TRUE),"0",(Student_4!$E$118))</f>
        <v>0</v>
      </c>
      <c r="CB5" s="280">
        <f>IF(ISERROR(Student_4!$E$126&gt;0=TRUE),"0",(Student_4!$E$126))</f>
        <v>0</v>
      </c>
      <c r="CC5" s="247">
        <f>Student_4!$H$126</f>
        <v>0</v>
      </c>
      <c r="CD5" s="208">
        <f>IF(ISERROR(Student_4!$E$127&gt;0=TRUE),"0",(Student_4!$E$127))</f>
        <v>0</v>
      </c>
      <c r="CE5" s="208">
        <f>IF(ISERROR(Student_4!$E$128&gt;0=TRUE),"0",(Student_4!$E$128))</f>
        <v>0</v>
      </c>
      <c r="CF5" s="208">
        <f>IF(ISERROR(Student_4!$E$129&gt;0=TRUE),"0",(Student_4!$E$129))</f>
        <v>0</v>
      </c>
      <c r="CG5" s="208">
        <f>IF(ISERROR(Student_4!$E$130&gt;0=TRUE),"0",(Student_4!$E$130))</f>
        <v>0</v>
      </c>
      <c r="CH5" s="208">
        <f>IF(ISERROR(Student_4!$E$131&gt;0=TRUE),"0",(Student_4!$E$131))</f>
        <v>0</v>
      </c>
      <c r="CI5" s="280">
        <f>IF(ISERROR(Student_4!$E$133&gt;0=TRUE),"0",(Student_4!$E$133))</f>
        <v>0</v>
      </c>
      <c r="CJ5" s="208">
        <f>IF(ISERROR(Student_4!$E$134&gt;0=TRUE),"0",(Student_4!$E$134))</f>
        <v>0</v>
      </c>
      <c r="CK5" s="208">
        <f>IF(ISERROR(Student_4!$E$135&gt;0=TRUE),"0",(Student_4!$E$135))</f>
        <v>0</v>
      </c>
      <c r="CL5" s="202">
        <f>Student_4!$C$24</f>
        <v>0</v>
      </c>
      <c r="CM5" s="202">
        <f>Student_4!$C$34</f>
        <v>0</v>
      </c>
      <c r="CN5" s="202">
        <f>Student_4!$C$92</f>
        <v>0</v>
      </c>
    </row>
    <row r="6" spans="1:92" s="194" customFormat="1" ht="13.8" x14ac:dyDescent="0.3">
      <c r="A6" s="89">
        <v>5</v>
      </c>
      <c r="B6" s="194">
        <f>Summary_Contact_Page!$F$5</f>
        <v>0</v>
      </c>
      <c r="C6" s="210" t="str">
        <f>IF(ISERROR(Summary_Contact_Page!$M$5&gt;0=TRUE),"0",(Summary_Contact_Page!$M$5))</f>
        <v>0</v>
      </c>
      <c r="D6" s="211" t="str">
        <f>IF(ISERROR(Summary_Contact_Page!$M$7&gt;0=TRUE),"0",(Summary_Contact_Page!$M$7))</f>
        <v>0</v>
      </c>
      <c r="E6" s="202">
        <f>Student_5!$D$8</f>
        <v>0</v>
      </c>
      <c r="F6" s="204">
        <f>IF(ISERROR(Student_5!$G$8&gt;0=TRUE),"0",(Student_5!$G$8))</f>
        <v>0</v>
      </c>
      <c r="G6" s="212">
        <f>Summary_Contact_Page!$F$7</f>
        <v>0</v>
      </c>
      <c r="H6" s="212">
        <f>Summary_Contact_Page!$F$9</f>
        <v>0</v>
      </c>
      <c r="I6" s="213">
        <f>Summary_Contact_Page!$F$10</f>
        <v>0</v>
      </c>
      <c r="J6" s="212">
        <f>Summary_Contact_Page!$F$11</f>
        <v>0</v>
      </c>
      <c r="K6" s="212">
        <f>Summary_Contact_Page!$F$13</f>
        <v>0</v>
      </c>
      <c r="L6" s="213">
        <f>Summary_Contact_Page!$F$14</f>
        <v>0</v>
      </c>
      <c r="M6" s="212">
        <f>Summary_Contact_Page!$F$15</f>
        <v>0</v>
      </c>
      <c r="N6" s="194">
        <f>Summary_Contact_Page!$F$17</f>
        <v>0</v>
      </c>
      <c r="O6" s="213">
        <f>Summary_Contact_Page!$F$18</f>
        <v>0</v>
      </c>
      <c r="P6" s="200">
        <f>Summary_Contact_Page!$F$19</f>
        <v>0</v>
      </c>
      <c r="Q6" s="202">
        <f>Student_5!$E$16</f>
        <v>0</v>
      </c>
      <c r="R6" s="202">
        <f>Student_5!$D$18</f>
        <v>0</v>
      </c>
      <c r="S6" s="204">
        <f>Student_5!$G$18</f>
        <v>0</v>
      </c>
      <c r="T6" s="197">
        <f>Student_5!$J$18</f>
        <v>0</v>
      </c>
      <c r="U6" s="202">
        <f>Student_5!$F$12</f>
        <v>0</v>
      </c>
      <c r="V6" s="202">
        <f>Student_5!$F$10</f>
        <v>0</v>
      </c>
      <c r="W6" s="203" t="str">
        <f>IF(ISERROR(Student_5!$J$10&gt;0=TRUE),"0",(Student_5!$J$10))</f>
        <v>0</v>
      </c>
      <c r="X6" s="202">
        <f>Student_5!$E$14</f>
        <v>0</v>
      </c>
      <c r="Y6" s="205">
        <f>IFERROR(VLOOKUP(Student_5!$E$14,DropDownMenuLists!$J$2:$T$52,10,FALSE),”0”)</f>
        <v>0</v>
      </c>
      <c r="Z6" s="202">
        <f t="shared" si="1"/>
        <v>0</v>
      </c>
      <c r="AA6" s="251" t="str">
        <f t="shared" si="0"/>
        <v>0</v>
      </c>
      <c r="AB6" s="303" t="str">
        <f>IF(ISERROR(Student_5!$I$14&gt;0=TRUE),"0",(Student_1!$I$14))</f>
        <v>0</v>
      </c>
      <c r="AC6" s="304">
        <f>IFERROR(VLOOKUP(Student_5!$E$14,DropDownMenuLists!$J$1:$T$73,8,FALSE),”0”)</f>
        <v>0</v>
      </c>
      <c r="AD6" s="203">
        <f>IFERROR(VLOOKUP(Student_5!$E$14,DropDownMenuLists!$J$1:$T$73,9,FALSE),”0”)</f>
        <v>0</v>
      </c>
      <c r="AE6" s="253">
        <f>IFERROR(VLOOKUP(Student_5!$E$14,DropDownMenuLists!$J$1:$T$73,11,FALSE),”0”)</f>
        <v>0</v>
      </c>
      <c r="AF6" s="304" t="str">
        <f>IFERROR(VLOOKUP(Student_5!$E$14,EXCOFACFY1415,12,FALSE),"0")</f>
        <v>0</v>
      </c>
      <c r="AG6" s="202">
        <f>Student_5!$J$40</f>
        <v>0</v>
      </c>
      <c r="AH6" s="206">
        <f>Student_5!$J$42</f>
        <v>0</v>
      </c>
      <c r="AI6" s="269">
        <f>SUM(Student_5!$C$46:$C$49)</f>
        <v>0</v>
      </c>
      <c r="AJ6" s="249" t="e">
        <f>#REF!</f>
        <v>#REF!</v>
      </c>
      <c r="AK6" s="248" t="e">
        <f>#REF!</f>
        <v>#REF!</v>
      </c>
      <c r="AL6" s="249" t="e">
        <f>#REF!</f>
        <v>#REF!</v>
      </c>
      <c r="AM6" s="249" t="e">
        <f>#REF!</f>
        <v>#REF!</v>
      </c>
      <c r="AN6" s="250" t="e">
        <f>#REF!</f>
        <v>#REF!</v>
      </c>
      <c r="AO6" s="207">
        <f>Student_5!$J$50</f>
        <v>0</v>
      </c>
      <c r="AP6" s="252" t="e">
        <f>#REF!</f>
        <v>#REF!</v>
      </c>
      <c r="AQ6" s="250" t="e">
        <f>#REF!</f>
        <v>#REF!</v>
      </c>
      <c r="AR6" s="206">
        <f>Student_5!$J$56</f>
        <v>0</v>
      </c>
      <c r="AS6" s="269">
        <f>Student_5!$J$58</f>
        <v>0</v>
      </c>
      <c r="AT6" s="268">
        <f>SUM(Student_5!$C$62:$C$65)</f>
        <v>0</v>
      </c>
      <c r="AU6" s="248" t="e">
        <f>#REF!</f>
        <v>#REF!</v>
      </c>
      <c r="AV6" s="249" t="e">
        <f>#REF!</f>
        <v>#REF!</v>
      </c>
      <c r="AW6" s="249" t="e">
        <f>#REF!</f>
        <v>#REF!</v>
      </c>
      <c r="AX6" s="250" t="e">
        <f>#REF!</f>
        <v>#REF!</v>
      </c>
      <c r="AY6" s="208">
        <f>Student_5!$J$66</f>
        <v>0</v>
      </c>
      <c r="AZ6" s="208">
        <f>Student_5!$E$99</f>
        <v>0</v>
      </c>
      <c r="BA6" s="253" t="e">
        <f>#REF!</f>
        <v>#REF!</v>
      </c>
      <c r="BB6" s="208">
        <f>Student_5!$E$102</f>
        <v>0</v>
      </c>
      <c r="BC6" s="208">
        <f>Student_5!$E$103</f>
        <v>0</v>
      </c>
      <c r="BD6" s="208">
        <f>Student_5!$E$104</f>
        <v>0</v>
      </c>
      <c r="BE6" s="208">
        <f>Student_5!$E$105</f>
        <v>0</v>
      </c>
      <c r="BF6" s="208">
        <f>Student_5!$E$106</f>
        <v>0</v>
      </c>
      <c r="BG6" s="208">
        <f>Student_5!$E$107</f>
        <v>0</v>
      </c>
      <c r="BH6" s="280">
        <f>Student_5!$E$119</f>
        <v>0</v>
      </c>
      <c r="BI6" s="208">
        <f>Student_5!$E$112</f>
        <v>0</v>
      </c>
      <c r="BJ6" s="206">
        <f>Student_5!$H$112</f>
        <v>0</v>
      </c>
      <c r="BK6" s="208" t="str">
        <f>Student_5!$I$112</f>
        <v>$0.00</v>
      </c>
      <c r="BL6" s="208">
        <f>Student_5!$E$113</f>
        <v>0</v>
      </c>
      <c r="BM6" s="205">
        <f>Student_5!$H$113</f>
        <v>0</v>
      </c>
      <c r="BN6" s="208" t="str">
        <f>Student_5!$I$113</f>
        <v>$0.00</v>
      </c>
      <c r="BO6" s="208">
        <f>Student_5!$E$114</f>
        <v>0</v>
      </c>
      <c r="BP6" s="206">
        <f>Student_5!$H$114</f>
        <v>0</v>
      </c>
      <c r="BQ6" s="208">
        <f>Student_5!$I$114</f>
        <v>0</v>
      </c>
      <c r="BR6" s="208">
        <f>Student_5!$E$116</f>
        <v>0</v>
      </c>
      <c r="BS6" s="209">
        <f>Student_5!$H$116</f>
        <v>0</v>
      </c>
      <c r="BT6" s="208">
        <f>Student_5!$I$116</f>
        <v>0</v>
      </c>
      <c r="BU6" s="208">
        <f>Student_5!$E$119</f>
        <v>0</v>
      </c>
      <c r="BV6" s="208">
        <f>IF(ISERROR(Student_5!$E$123&gt;0=TRUE),"0",(Student_5!$E$123))</f>
        <v>0</v>
      </c>
      <c r="BW6" s="208">
        <f>IF(ISERROR(Student_5!$E$124&gt;0=TRUE),"0",(Student_5!$E$124))</f>
        <v>0</v>
      </c>
      <c r="BX6" s="208">
        <f>Student_5!$E$126</f>
        <v>0</v>
      </c>
      <c r="BY6" s="209">
        <f>Student_5!$H$126</f>
        <v>0</v>
      </c>
      <c r="BZ6" s="208">
        <f>Student_5!$I$126</f>
        <v>0</v>
      </c>
      <c r="CA6" s="280">
        <f>IF(ISERROR(Student_5!$E$118&gt;0=TRUE),"0",(Student_5!$E$118))</f>
        <v>0</v>
      </c>
      <c r="CB6" s="280">
        <f>IF(ISERROR(Student_5!$E$126&gt;0=TRUE),"0",(Student_5!$E$126))</f>
        <v>0</v>
      </c>
      <c r="CC6" s="247">
        <f>Student_5!$H$126</f>
        <v>0</v>
      </c>
      <c r="CD6" s="208">
        <f>IF(ISERROR(Student_5!$E$127&gt;0=TRUE),"0",(Student_5!$E$127))</f>
        <v>0</v>
      </c>
      <c r="CE6" s="208">
        <f>IF(ISERROR(Student_5!$E$128&gt;0=TRUE),"0",(Student_5!$E$128))</f>
        <v>0</v>
      </c>
      <c r="CF6" s="208">
        <f>IF(ISERROR(Student_5!$E$129&gt;0=TRUE),"0",(Student_5!$E$129))</f>
        <v>0</v>
      </c>
      <c r="CG6" s="208">
        <f>IF(ISERROR(Student_5!$E$130&gt;0=TRUE),"0",(Student_5!$E$130))</f>
        <v>0</v>
      </c>
      <c r="CH6" s="208">
        <f>IF(ISERROR(Student_5!$E$131&gt;0=TRUE),"0",(Student_5!$E$131))</f>
        <v>0</v>
      </c>
      <c r="CI6" s="280">
        <f>IF(ISERROR(Student_5!$E$133&gt;0=TRUE),"0",(Student_5!$E$133))</f>
        <v>0</v>
      </c>
      <c r="CJ6" s="208">
        <f>IF(ISERROR(Student_5!$E$134&gt;0=TRUE),"0",(Student_5!$E$134))</f>
        <v>0</v>
      </c>
      <c r="CK6" s="208">
        <f>IF(ISERROR(Student_5!$E$135&gt;0=TRUE),"0",(Student_5!$E$135))</f>
        <v>0</v>
      </c>
      <c r="CL6" s="202">
        <f>Student_5!$C$24</f>
        <v>0</v>
      </c>
      <c r="CM6" s="202">
        <f>Student_5!$C$34</f>
        <v>0</v>
      </c>
      <c r="CN6" s="202">
        <f>Student_5!$C$92</f>
        <v>0</v>
      </c>
    </row>
    <row r="7" spans="1:92" s="194" customFormat="1" ht="13.8" x14ac:dyDescent="0.3">
      <c r="A7" s="89">
        <v>6</v>
      </c>
      <c r="B7" s="194">
        <f>Summary_Contact_Page!$F$5</f>
        <v>0</v>
      </c>
      <c r="C7" s="210" t="str">
        <f>IF(ISERROR(Summary_Contact_Page!$M$5&gt;0=TRUE),"0",(Summary_Contact_Page!$M$5))</f>
        <v>0</v>
      </c>
      <c r="D7" s="211" t="str">
        <f>IF(ISERROR(Summary_Contact_Page!$M$7&gt;0=TRUE),"0",(Summary_Contact_Page!$M$7))</f>
        <v>0</v>
      </c>
      <c r="E7" s="202">
        <f>Student_6!$D$8</f>
        <v>0</v>
      </c>
      <c r="F7" s="204">
        <f>IF(ISERROR(Student_6!$G$8&gt;0=TRUE),"0",(Student_6!$G$8))</f>
        <v>0</v>
      </c>
      <c r="G7" s="212">
        <f>Summary_Contact_Page!$F$7</f>
        <v>0</v>
      </c>
      <c r="H7" s="212">
        <f>Summary_Contact_Page!$F$9</f>
        <v>0</v>
      </c>
      <c r="I7" s="213">
        <f>Summary_Contact_Page!$F$10</f>
        <v>0</v>
      </c>
      <c r="J7" s="212">
        <f>Summary_Contact_Page!$F$11</f>
        <v>0</v>
      </c>
      <c r="K7" s="212">
        <f>Summary_Contact_Page!$F$13</f>
        <v>0</v>
      </c>
      <c r="L7" s="213">
        <f>Summary_Contact_Page!$F$14</f>
        <v>0</v>
      </c>
      <c r="M7" s="212">
        <f>Summary_Contact_Page!$F$15</f>
        <v>0</v>
      </c>
      <c r="N7" s="194">
        <f>Summary_Contact_Page!$F$17</f>
        <v>0</v>
      </c>
      <c r="O7" s="213">
        <f>Summary_Contact_Page!$F$18</f>
        <v>0</v>
      </c>
      <c r="P7" s="200">
        <f>Summary_Contact_Page!$F$19</f>
        <v>0</v>
      </c>
      <c r="Q7" s="202">
        <f>Student_6!$E$16</f>
        <v>0</v>
      </c>
      <c r="R7" s="202">
        <f>Student_6!$D$18</f>
        <v>0</v>
      </c>
      <c r="S7" s="204">
        <f>Student_6!$G$18</f>
        <v>0</v>
      </c>
      <c r="T7" s="197">
        <f>Student_6!$J$18</f>
        <v>0</v>
      </c>
      <c r="U7" s="202">
        <f>Student_6!$F$12</f>
        <v>0</v>
      </c>
      <c r="V7" s="202">
        <f>Student_6!$F$10</f>
        <v>0</v>
      </c>
      <c r="W7" s="203" t="str">
        <f>IF(ISERROR(Student_6!$J$10&gt;0=TRUE),"0",(Student_6!$J$10))</f>
        <v>0</v>
      </c>
      <c r="X7" s="202">
        <f>Student_6!$E$14</f>
        <v>0</v>
      </c>
      <c r="Y7" s="205">
        <f>IFERROR(VLOOKUP(Student_6!$E$14,DropDownMenuLists!$J$2:$T$52,10,FALSE),”0”)</f>
        <v>0</v>
      </c>
      <c r="Z7" s="202">
        <f t="shared" si="1"/>
        <v>0</v>
      </c>
      <c r="AA7" s="251" t="str">
        <f t="shared" si="0"/>
        <v>0</v>
      </c>
      <c r="AB7" s="303" t="str">
        <f>IF(ISERROR(Student_6!$I$14&gt;0=TRUE),"0",(Student_1!$I$14))</f>
        <v>0</v>
      </c>
      <c r="AC7" s="304">
        <f>IFERROR(VLOOKUP(Student_6!$E$14,DropDownMenuLists!$J$1:$T$73,8,FALSE),”0”)</f>
        <v>0</v>
      </c>
      <c r="AD7" s="203">
        <f>IFERROR(VLOOKUP(Student_6!$E$14,DropDownMenuLists!$J$1:$T$73,9,FALSE),”0”)</f>
        <v>0</v>
      </c>
      <c r="AE7" s="253">
        <f>IFERROR(VLOOKUP(Student_6!$E$14,DropDownMenuLists!$J$1:$T$73,11,FALSE),”0”)</f>
        <v>0</v>
      </c>
      <c r="AF7" s="304" t="str">
        <f>IFERROR(VLOOKUP(Student_6!$E$14,EXCOFACFY1415,12,FALSE),"0")</f>
        <v>0</v>
      </c>
      <c r="AG7" s="202">
        <f>Student_6!$J$40</f>
        <v>0</v>
      </c>
      <c r="AH7" s="206">
        <f>Student_6!$J$42</f>
        <v>0</v>
      </c>
      <c r="AI7" s="269">
        <f>SUM(Student_6!$C$46:$C$49)</f>
        <v>0</v>
      </c>
      <c r="AJ7" s="249" t="e">
        <f>#REF!</f>
        <v>#REF!</v>
      </c>
      <c r="AK7" s="248" t="e">
        <f>#REF!</f>
        <v>#REF!</v>
      </c>
      <c r="AL7" s="249" t="e">
        <f>#REF!</f>
        <v>#REF!</v>
      </c>
      <c r="AM7" s="249" t="e">
        <f>#REF!</f>
        <v>#REF!</v>
      </c>
      <c r="AN7" s="250" t="e">
        <f>#REF!</f>
        <v>#REF!</v>
      </c>
      <c r="AO7" s="207">
        <f>Student_6!$J$50</f>
        <v>0</v>
      </c>
      <c r="AP7" s="252" t="e">
        <f>#REF!</f>
        <v>#REF!</v>
      </c>
      <c r="AQ7" s="250" t="e">
        <f>#REF!</f>
        <v>#REF!</v>
      </c>
      <c r="AR7" s="206">
        <f>Student_6!$J$56</f>
        <v>0</v>
      </c>
      <c r="AS7" s="269">
        <f>Student_6!$J$58</f>
        <v>0</v>
      </c>
      <c r="AT7" s="268">
        <f>SUM(Student_6!$C$62:$C$65)</f>
        <v>0</v>
      </c>
      <c r="AU7" s="248" t="e">
        <f>#REF!</f>
        <v>#REF!</v>
      </c>
      <c r="AV7" s="249" t="e">
        <f>#REF!</f>
        <v>#REF!</v>
      </c>
      <c r="AW7" s="249" t="e">
        <f>#REF!</f>
        <v>#REF!</v>
      </c>
      <c r="AX7" s="250" t="e">
        <f>#REF!</f>
        <v>#REF!</v>
      </c>
      <c r="AY7" s="208">
        <f>Student_6!$J$66</f>
        <v>0</v>
      </c>
      <c r="AZ7" s="208">
        <f>Student_6!$E$99</f>
        <v>0</v>
      </c>
      <c r="BA7" s="253" t="e">
        <f>#REF!</f>
        <v>#REF!</v>
      </c>
      <c r="BB7" s="208">
        <f>Student_6!$E$102</f>
        <v>0</v>
      </c>
      <c r="BC7" s="208">
        <f>Student_6!$E$103</f>
        <v>0</v>
      </c>
      <c r="BD7" s="208">
        <f>Student_6!$E$104</f>
        <v>0</v>
      </c>
      <c r="BE7" s="208">
        <f>Student_6!$E$105</f>
        <v>0</v>
      </c>
      <c r="BF7" s="208">
        <f>Student_6!$E$106</f>
        <v>0</v>
      </c>
      <c r="BG7" s="208">
        <f>Student_6!$E$107</f>
        <v>0</v>
      </c>
      <c r="BH7" s="280">
        <f>Student_6!$E$119</f>
        <v>0</v>
      </c>
      <c r="BI7" s="208">
        <f>Student_6!$E$112</f>
        <v>0</v>
      </c>
      <c r="BJ7" s="206">
        <f>Student_6!$H$112</f>
        <v>0</v>
      </c>
      <c r="BK7" s="208" t="str">
        <f>Student_6!$I$112</f>
        <v>$0.00</v>
      </c>
      <c r="BL7" s="208">
        <f>Student_6!$E$113</f>
        <v>0</v>
      </c>
      <c r="BM7" s="205">
        <f>Student_6!$H$113</f>
        <v>0</v>
      </c>
      <c r="BN7" s="208" t="str">
        <f>Student_6!$I$113</f>
        <v>$0.00</v>
      </c>
      <c r="BO7" s="208">
        <f>Student_6!$E$114</f>
        <v>0</v>
      </c>
      <c r="BP7" s="206">
        <f>Student_6!$H$114</f>
        <v>0</v>
      </c>
      <c r="BQ7" s="208">
        <f>Student_6!$I$114</f>
        <v>0</v>
      </c>
      <c r="BR7" s="208">
        <f>Student_6!$E$116</f>
        <v>0</v>
      </c>
      <c r="BS7" s="209">
        <f>Student_6!$H$116</f>
        <v>0</v>
      </c>
      <c r="BT7" s="208">
        <f>Student_6!$I$116</f>
        <v>0</v>
      </c>
      <c r="BU7" s="208">
        <f>Student_6!$E$119</f>
        <v>0</v>
      </c>
      <c r="BV7" s="208">
        <f>IF(ISERROR(Student_6!$E$123&gt;0=TRUE),"0",(Student_6!$E$123))</f>
        <v>0</v>
      </c>
      <c r="BW7" s="208">
        <f>IF(ISERROR(Student_6!$E$124&gt;0=TRUE),"0",(Student_6!$E$124))</f>
        <v>0</v>
      </c>
      <c r="BX7" s="208">
        <f>Student_6!$E$126</f>
        <v>0</v>
      </c>
      <c r="BY7" s="209">
        <f>Student_6!$H$126</f>
        <v>0</v>
      </c>
      <c r="BZ7" s="208">
        <f>Student_6!$I$126</f>
        <v>0</v>
      </c>
      <c r="CA7" s="280">
        <f>IF(ISERROR(Student_6!$E$118&gt;0=TRUE),"0",(Student_6!$E$118))</f>
        <v>0</v>
      </c>
      <c r="CB7" s="280">
        <f>IF(ISERROR(Student_6!$E$126&gt;0=TRUE),"0",(Student_6!$E$126))</f>
        <v>0</v>
      </c>
      <c r="CC7" s="247">
        <f>Student_6!$H$126</f>
        <v>0</v>
      </c>
      <c r="CD7" s="208">
        <f>IF(ISERROR(Student_6!$E$127&gt;0=TRUE),"0",(Student_6!$E$127))</f>
        <v>0</v>
      </c>
      <c r="CE7" s="208">
        <f>IF(ISERROR(Student_6!$E$128&gt;0=TRUE),"0",(Student_6!$E$128))</f>
        <v>0</v>
      </c>
      <c r="CF7" s="208">
        <f>IF(ISERROR(Student_6!$E$129&gt;0=TRUE),"0",(Student_6!$E$129))</f>
        <v>0</v>
      </c>
      <c r="CG7" s="208">
        <f>IF(ISERROR(Student_6!$E$130&gt;0=TRUE),"0",(Student_6!$E$130))</f>
        <v>0</v>
      </c>
      <c r="CH7" s="208">
        <f>IF(ISERROR(Student_6!$E$131&gt;0=TRUE),"0",(Student_6!$E$131))</f>
        <v>0</v>
      </c>
      <c r="CI7" s="280">
        <f>IF(ISERROR(Student_6!$E$133&gt;0=TRUE),"0",(Student_6!$E$133))</f>
        <v>0</v>
      </c>
      <c r="CJ7" s="208">
        <f>IF(ISERROR(Student_6!$E$134&gt;0=TRUE),"0",(Student_6!$E$134))</f>
        <v>0</v>
      </c>
      <c r="CK7" s="208">
        <f>IF(ISERROR(Student_6!$E$135&gt;0=TRUE),"0",(Student_6!$E$135))</f>
        <v>0</v>
      </c>
      <c r="CL7" s="202">
        <f>Student_6!$C$24</f>
        <v>0</v>
      </c>
      <c r="CM7" s="202">
        <f>Student_6!$C$34</f>
        <v>0</v>
      </c>
      <c r="CN7" s="202">
        <f>Student_6!$C$92</f>
        <v>0</v>
      </c>
    </row>
    <row r="8" spans="1:92" s="194" customFormat="1" ht="13.8" x14ac:dyDescent="0.3">
      <c r="A8" s="89">
        <v>7</v>
      </c>
      <c r="B8" s="194">
        <f>Summary_Contact_Page!$F$5</f>
        <v>0</v>
      </c>
      <c r="C8" s="210" t="str">
        <f>IF(ISERROR(Summary_Contact_Page!$M$5&gt;0=TRUE),"0",(Summary_Contact_Page!$M$5))</f>
        <v>0</v>
      </c>
      <c r="D8" s="211" t="str">
        <f>IF(ISERROR(Summary_Contact_Page!$M$7&gt;0=TRUE),"0",(Summary_Contact_Page!$M$7))</f>
        <v>0</v>
      </c>
      <c r="E8" s="202">
        <f>Student_7!$D$8</f>
        <v>0</v>
      </c>
      <c r="F8" s="204">
        <f>IF(ISERROR(Student_7!$G$8&gt;0=TRUE),"0",(Student_7!$G$8))</f>
        <v>0</v>
      </c>
      <c r="G8" s="212">
        <f>Summary_Contact_Page!$F$7</f>
        <v>0</v>
      </c>
      <c r="H8" s="212">
        <f>Summary_Contact_Page!$F$9</f>
        <v>0</v>
      </c>
      <c r="I8" s="213">
        <f>Summary_Contact_Page!$F$10</f>
        <v>0</v>
      </c>
      <c r="J8" s="212">
        <f>Summary_Contact_Page!$F$11</f>
        <v>0</v>
      </c>
      <c r="K8" s="212">
        <f>Summary_Contact_Page!$F$13</f>
        <v>0</v>
      </c>
      <c r="L8" s="213">
        <f>Summary_Contact_Page!$F$14</f>
        <v>0</v>
      </c>
      <c r="M8" s="212">
        <f>Summary_Contact_Page!$F$15</f>
        <v>0</v>
      </c>
      <c r="N8" s="194">
        <f>Summary_Contact_Page!$F$17</f>
        <v>0</v>
      </c>
      <c r="O8" s="213">
        <f>Summary_Contact_Page!$F$18</f>
        <v>0</v>
      </c>
      <c r="P8" s="200">
        <f>Summary_Contact_Page!$F$19</f>
        <v>0</v>
      </c>
      <c r="Q8" s="202">
        <f>Student_7!$E$16</f>
        <v>0</v>
      </c>
      <c r="R8" s="202">
        <f>Student_7!$D$18</f>
        <v>0</v>
      </c>
      <c r="S8" s="204">
        <f>Student_7!$G$18</f>
        <v>0</v>
      </c>
      <c r="T8" s="197">
        <f>Student_7!$J$18</f>
        <v>0</v>
      </c>
      <c r="U8" s="202">
        <f>Student_7!$F$12</f>
        <v>0</v>
      </c>
      <c r="V8" s="202">
        <f>Student_7!$F$10</f>
        <v>0</v>
      </c>
      <c r="W8" s="203" t="str">
        <f>IF(ISERROR(Student_7!$J$10&gt;0=TRUE),"0",(Student_7!$J$10))</f>
        <v>0</v>
      </c>
      <c r="X8" s="202">
        <f>Student_7!$E$14</f>
        <v>0</v>
      </c>
      <c r="Y8" s="205">
        <f>IFERROR(VLOOKUP(Student_7!$E$14,DropDownMenuLists!$J$2:$T$52,10,FALSE),”0”)</f>
        <v>0</v>
      </c>
      <c r="Z8" s="202">
        <f t="shared" si="1"/>
        <v>0</v>
      </c>
      <c r="AA8" s="251" t="str">
        <f t="shared" si="0"/>
        <v>0</v>
      </c>
      <c r="AB8" s="303" t="str">
        <f>IF(ISERROR(Student_7!$I$14&gt;0=TRUE),"0",(Student_1!$I$14))</f>
        <v>0</v>
      </c>
      <c r="AC8" s="304">
        <f>IFERROR(VLOOKUP(Student_7!$E$14,DropDownMenuLists!$J$1:$T$73,8,FALSE),”0”)</f>
        <v>0</v>
      </c>
      <c r="AD8" s="203">
        <f>IFERROR(VLOOKUP(Student_7!$E$14,DropDownMenuLists!$J$1:$T$73,9,FALSE),”0”)</f>
        <v>0</v>
      </c>
      <c r="AE8" s="253">
        <f>IFERROR(VLOOKUP(Student_7!$E$14,DropDownMenuLists!$J$1:$T$73,11,FALSE),”0”)</f>
        <v>0</v>
      </c>
      <c r="AF8" s="304" t="str">
        <f>IFERROR(VLOOKUP(Student_7!$E$14,EXCOFACFY1415,12,FALSE),"0")</f>
        <v>0</v>
      </c>
      <c r="AG8" s="202">
        <f>Student_7!$J$40</f>
        <v>0</v>
      </c>
      <c r="AH8" s="206">
        <f>Student_7!$J$42</f>
        <v>0</v>
      </c>
      <c r="AI8" s="269">
        <f>SUM(Student_7!$C$46:$C$49)</f>
        <v>0</v>
      </c>
      <c r="AJ8" s="249" t="e">
        <f>#REF!</f>
        <v>#REF!</v>
      </c>
      <c r="AK8" s="248" t="e">
        <f>#REF!</f>
        <v>#REF!</v>
      </c>
      <c r="AL8" s="249" t="e">
        <f>#REF!</f>
        <v>#REF!</v>
      </c>
      <c r="AM8" s="249" t="e">
        <f>#REF!</f>
        <v>#REF!</v>
      </c>
      <c r="AN8" s="250" t="e">
        <f>#REF!</f>
        <v>#REF!</v>
      </c>
      <c r="AO8" s="207">
        <f>Student_7!$J$50</f>
        <v>0</v>
      </c>
      <c r="AP8" s="252" t="e">
        <f>#REF!</f>
        <v>#REF!</v>
      </c>
      <c r="AQ8" s="250" t="e">
        <f>#REF!</f>
        <v>#REF!</v>
      </c>
      <c r="AR8" s="206">
        <f>Student_7!$J$56</f>
        <v>0</v>
      </c>
      <c r="AS8" s="269">
        <f>Student_7!$J$58</f>
        <v>0</v>
      </c>
      <c r="AT8" s="268">
        <f>SUM(Student_7!$C$62:$C$65)</f>
        <v>0</v>
      </c>
      <c r="AU8" s="248" t="e">
        <f>#REF!</f>
        <v>#REF!</v>
      </c>
      <c r="AV8" s="249" t="e">
        <f>#REF!</f>
        <v>#REF!</v>
      </c>
      <c r="AW8" s="249" t="e">
        <f>#REF!</f>
        <v>#REF!</v>
      </c>
      <c r="AX8" s="250" t="e">
        <f>#REF!</f>
        <v>#REF!</v>
      </c>
      <c r="AY8" s="208">
        <f>Student_7!$J$66</f>
        <v>0</v>
      </c>
      <c r="AZ8" s="208">
        <f>Student_7!$E$99</f>
        <v>0</v>
      </c>
      <c r="BA8" s="253" t="e">
        <f>#REF!</f>
        <v>#REF!</v>
      </c>
      <c r="BB8" s="208">
        <f>Student_7!$E$102</f>
        <v>0</v>
      </c>
      <c r="BC8" s="208">
        <f>Student_7!$E$103</f>
        <v>0</v>
      </c>
      <c r="BD8" s="208">
        <f>Student_7!$E$104</f>
        <v>0</v>
      </c>
      <c r="BE8" s="208">
        <f>Student_7!$E$105</f>
        <v>0</v>
      </c>
      <c r="BF8" s="208">
        <f>Student_7!$E$106</f>
        <v>0</v>
      </c>
      <c r="BG8" s="208">
        <f>Student_7!$E$107</f>
        <v>0</v>
      </c>
      <c r="BH8" s="280">
        <f>Student_7!$E$119</f>
        <v>0</v>
      </c>
      <c r="BI8" s="208">
        <f>Student_7!$E$112</f>
        <v>0</v>
      </c>
      <c r="BJ8" s="206">
        <f>Student_7!$H$112</f>
        <v>0</v>
      </c>
      <c r="BK8" s="208" t="str">
        <f>Student_7!$I$112</f>
        <v>$0.00</v>
      </c>
      <c r="BL8" s="208">
        <f>Student_7!$E$113</f>
        <v>0</v>
      </c>
      <c r="BM8" s="205">
        <f>Student_7!$H$113</f>
        <v>0</v>
      </c>
      <c r="BN8" s="208" t="str">
        <f>Student_7!$I$113</f>
        <v>$0.00</v>
      </c>
      <c r="BO8" s="208">
        <f>Student_7!$E$114</f>
        <v>0</v>
      </c>
      <c r="BP8" s="206">
        <f>Student_7!$H$114</f>
        <v>0</v>
      </c>
      <c r="BQ8" s="208">
        <f>Student_7!$I$114</f>
        <v>0</v>
      </c>
      <c r="BR8" s="208">
        <f>Student_7!$E$116</f>
        <v>0</v>
      </c>
      <c r="BS8" s="209">
        <f>Student_7!$H$116</f>
        <v>0</v>
      </c>
      <c r="BT8" s="208">
        <f>Student_7!$I$116</f>
        <v>0</v>
      </c>
      <c r="BU8" s="208">
        <f>Student_7!$E$119</f>
        <v>0</v>
      </c>
      <c r="BV8" s="208">
        <f>IF(ISERROR(Student_7!$E$123&gt;0=TRUE),"0",(Student_7!$E$123))</f>
        <v>0</v>
      </c>
      <c r="BW8" s="208">
        <f>IF(ISERROR(Student_7!$E$124&gt;0=TRUE),"0",(Student_7!$E$124))</f>
        <v>0</v>
      </c>
      <c r="BX8" s="208">
        <f>Student_7!$E$126</f>
        <v>0</v>
      </c>
      <c r="BY8" s="209">
        <f>Student_7!$H$126</f>
        <v>0</v>
      </c>
      <c r="BZ8" s="208">
        <f>Student_7!$I$126</f>
        <v>0</v>
      </c>
      <c r="CA8" s="280">
        <f>IF(ISERROR(Student_7!$E$118&gt;0=TRUE),"0",(Student_7!$E$118))</f>
        <v>0</v>
      </c>
      <c r="CB8" s="280">
        <f>IF(ISERROR(Student_7!$E$126&gt;0=TRUE),"0",(Student_7!$E$126))</f>
        <v>0</v>
      </c>
      <c r="CC8" s="247">
        <f>Student_7!$H$126</f>
        <v>0</v>
      </c>
      <c r="CD8" s="208">
        <f>IF(ISERROR(Student_7!$E$127&gt;0=TRUE),"0",(Student_7!$E$127))</f>
        <v>0</v>
      </c>
      <c r="CE8" s="208">
        <f>IF(ISERROR(Student_7!$E$128&gt;0=TRUE),"0",(Student_7!$E$128))</f>
        <v>0</v>
      </c>
      <c r="CF8" s="208">
        <f>IF(ISERROR(Student_7!$E$129&gt;0=TRUE),"0",(Student_7!$E$129))</f>
        <v>0</v>
      </c>
      <c r="CG8" s="208">
        <f>IF(ISERROR(Student_7!$E$130&gt;0=TRUE),"0",(Student_7!$E$130))</f>
        <v>0</v>
      </c>
      <c r="CH8" s="208">
        <f>IF(ISERROR(Student_7!$E$131&gt;0=TRUE),"0",(Student_7!$E$131))</f>
        <v>0</v>
      </c>
      <c r="CI8" s="280">
        <f>IF(ISERROR(Student_7!$E$133&gt;0=TRUE),"0",(Student_7!$E$133))</f>
        <v>0</v>
      </c>
      <c r="CJ8" s="208">
        <f>IF(ISERROR(Student_7!$E$134&gt;0=TRUE),"0",(Student_7!$E$134))</f>
        <v>0</v>
      </c>
      <c r="CK8" s="208">
        <f>IF(ISERROR(Student_7!$E$135&gt;0=TRUE),"0",(Student_7!$E$135))</f>
        <v>0</v>
      </c>
      <c r="CL8" s="202">
        <f>Student_7!$C$24</f>
        <v>0</v>
      </c>
      <c r="CM8" s="202">
        <f>Student_7!$C$34</f>
        <v>0</v>
      </c>
      <c r="CN8" s="202">
        <f>Student_7!$C$92</f>
        <v>0</v>
      </c>
    </row>
    <row r="9" spans="1:92" s="194" customFormat="1" ht="13.8" x14ac:dyDescent="0.3">
      <c r="A9" s="89">
        <v>8</v>
      </c>
      <c r="B9" s="194">
        <f>Summary_Contact_Page!$F$5</f>
        <v>0</v>
      </c>
      <c r="C9" s="210" t="str">
        <f>IF(ISERROR(Summary_Contact_Page!$M$5&gt;0=TRUE),"0",(Summary_Contact_Page!$M$5))</f>
        <v>0</v>
      </c>
      <c r="D9" s="211" t="str">
        <f>IF(ISERROR(Summary_Contact_Page!$M$7&gt;0=TRUE),"0",(Summary_Contact_Page!$M$7))</f>
        <v>0</v>
      </c>
      <c r="E9" s="202">
        <f>Student_8!$D$8</f>
        <v>0</v>
      </c>
      <c r="F9" s="204">
        <f>IF(ISERROR(Student_8!$G$8&gt;0=TRUE),"0",(Student_8!$G$8))</f>
        <v>0</v>
      </c>
      <c r="G9" s="212">
        <f>Summary_Contact_Page!$F$7</f>
        <v>0</v>
      </c>
      <c r="H9" s="212">
        <f>Summary_Contact_Page!$F$9</f>
        <v>0</v>
      </c>
      <c r="I9" s="213">
        <f>Summary_Contact_Page!$F$10</f>
        <v>0</v>
      </c>
      <c r="J9" s="212">
        <f>Summary_Contact_Page!$F$11</f>
        <v>0</v>
      </c>
      <c r="K9" s="212">
        <f>Summary_Contact_Page!$F$13</f>
        <v>0</v>
      </c>
      <c r="L9" s="213">
        <f>Summary_Contact_Page!$F$14</f>
        <v>0</v>
      </c>
      <c r="M9" s="212">
        <f>Summary_Contact_Page!$F$15</f>
        <v>0</v>
      </c>
      <c r="N9" s="194">
        <f>Summary_Contact_Page!$F$17</f>
        <v>0</v>
      </c>
      <c r="O9" s="213">
        <f>Summary_Contact_Page!$F$18</f>
        <v>0</v>
      </c>
      <c r="P9" s="200">
        <f>Summary_Contact_Page!$F$19</f>
        <v>0</v>
      </c>
      <c r="Q9" s="202">
        <f>Student_8!$E$16</f>
        <v>0</v>
      </c>
      <c r="R9" s="202">
        <f>Student_8!$D$18</f>
        <v>0</v>
      </c>
      <c r="S9" s="204">
        <f>Student_8!$G$18</f>
        <v>0</v>
      </c>
      <c r="T9" s="197">
        <f>Student_8!$J$18</f>
        <v>0</v>
      </c>
      <c r="U9" s="202">
        <f>Student_8!$F$12</f>
        <v>0</v>
      </c>
      <c r="V9" s="202">
        <f>Student_8!$F$10</f>
        <v>0</v>
      </c>
      <c r="W9" s="203" t="str">
        <f>IF(ISERROR(Student_8!$J$10&gt;0=TRUE),"0",(Student_8!$J$10))</f>
        <v>0</v>
      </c>
      <c r="X9" s="202">
        <f>Student_8!$E$14</f>
        <v>0</v>
      </c>
      <c r="Y9" s="205">
        <f>IFERROR(VLOOKUP(Student_8!$E$14,DropDownMenuLists!$J$2:$T$52,10,FALSE),”0”)</f>
        <v>0</v>
      </c>
      <c r="Z9" s="202">
        <f t="shared" si="1"/>
        <v>0</v>
      </c>
      <c r="AA9" s="251" t="str">
        <f t="shared" si="0"/>
        <v>0</v>
      </c>
      <c r="AB9" s="303" t="str">
        <f>IF(ISERROR(Student_8!$I$14&gt;0=TRUE),"0",(Student_1!$I$14))</f>
        <v>0</v>
      </c>
      <c r="AC9" s="304">
        <f>IFERROR(VLOOKUP(Student_8!$E$14,DropDownMenuLists!$J$1:$T$73,8,FALSE),”0”)</f>
        <v>0</v>
      </c>
      <c r="AD9" s="203">
        <f>IFERROR(VLOOKUP(Student_8!$E$14,DropDownMenuLists!$J$1:$T$73,9,FALSE),”0”)</f>
        <v>0</v>
      </c>
      <c r="AE9" s="253">
        <f>IFERROR(VLOOKUP(Student_8!$E$14,DropDownMenuLists!$J$1:$T$73,11,FALSE),”0”)</f>
        <v>0</v>
      </c>
      <c r="AF9" s="304" t="str">
        <f>IFERROR(VLOOKUP(Student_8!$E$14,EXCOFACFY1415,12,FALSE),"0")</f>
        <v>0</v>
      </c>
      <c r="AG9" s="202">
        <f>Student_8!$J$40</f>
        <v>0</v>
      </c>
      <c r="AH9" s="206">
        <f>Student_8!$J$42</f>
        <v>0</v>
      </c>
      <c r="AI9" s="269">
        <f>SUM(Student_8!$C$46:$C$49)</f>
        <v>0</v>
      </c>
      <c r="AJ9" s="249" t="e">
        <f>#REF!</f>
        <v>#REF!</v>
      </c>
      <c r="AK9" s="248" t="e">
        <f>#REF!</f>
        <v>#REF!</v>
      </c>
      <c r="AL9" s="249" t="e">
        <f>#REF!</f>
        <v>#REF!</v>
      </c>
      <c r="AM9" s="249" t="e">
        <f>#REF!</f>
        <v>#REF!</v>
      </c>
      <c r="AN9" s="250" t="e">
        <f>#REF!</f>
        <v>#REF!</v>
      </c>
      <c r="AO9" s="207">
        <f>Student_8!$J$50</f>
        <v>0</v>
      </c>
      <c r="AP9" s="252" t="e">
        <f>#REF!</f>
        <v>#REF!</v>
      </c>
      <c r="AQ9" s="250" t="e">
        <f>#REF!</f>
        <v>#REF!</v>
      </c>
      <c r="AR9" s="206">
        <f>Student_8!$J$56</f>
        <v>0</v>
      </c>
      <c r="AS9" s="269">
        <f>Student_8!$J$58</f>
        <v>0</v>
      </c>
      <c r="AT9" s="268">
        <f>SUM(Student_8!$C$62:$C$65)</f>
        <v>0</v>
      </c>
      <c r="AU9" s="248" t="e">
        <f>#REF!</f>
        <v>#REF!</v>
      </c>
      <c r="AV9" s="249" t="e">
        <f>#REF!</f>
        <v>#REF!</v>
      </c>
      <c r="AW9" s="249" t="e">
        <f>#REF!</f>
        <v>#REF!</v>
      </c>
      <c r="AX9" s="250" t="e">
        <f>#REF!</f>
        <v>#REF!</v>
      </c>
      <c r="AY9" s="208">
        <f>Student_8!$J$66</f>
        <v>0</v>
      </c>
      <c r="AZ9" s="208">
        <f>Student_8!$E$99</f>
        <v>0</v>
      </c>
      <c r="BA9" s="253" t="e">
        <f>#REF!</f>
        <v>#REF!</v>
      </c>
      <c r="BB9" s="208">
        <f>Student_8!$E$102</f>
        <v>0</v>
      </c>
      <c r="BC9" s="208">
        <f>Student_8!$E$103</f>
        <v>0</v>
      </c>
      <c r="BD9" s="208">
        <f>Student_8!$E$104</f>
        <v>0</v>
      </c>
      <c r="BE9" s="208">
        <f>Student_8!$E$105</f>
        <v>0</v>
      </c>
      <c r="BF9" s="208">
        <f>Student_8!$E$106</f>
        <v>0</v>
      </c>
      <c r="BG9" s="208">
        <f>Student_8!$E$107</f>
        <v>0</v>
      </c>
      <c r="BH9" s="280">
        <f>Student_8!$E$119</f>
        <v>0</v>
      </c>
      <c r="BI9" s="208">
        <f>Student_8!$E$112</f>
        <v>0</v>
      </c>
      <c r="BJ9" s="206">
        <f>Student_8!$H$112</f>
        <v>0</v>
      </c>
      <c r="BK9" s="208" t="str">
        <f>Student_8!$I$112</f>
        <v>$0.00</v>
      </c>
      <c r="BL9" s="208">
        <f>Student_8!$E$113</f>
        <v>0</v>
      </c>
      <c r="BM9" s="205">
        <f>Student_8!$H$113</f>
        <v>0</v>
      </c>
      <c r="BN9" s="208" t="str">
        <f>Student_8!$I$113</f>
        <v>$0.00</v>
      </c>
      <c r="BO9" s="208">
        <f>Student_8!$E$114</f>
        <v>0</v>
      </c>
      <c r="BP9" s="206">
        <f>Student_8!$H$114</f>
        <v>0</v>
      </c>
      <c r="BQ9" s="208">
        <f>Student_8!$I$114</f>
        <v>0</v>
      </c>
      <c r="BR9" s="208">
        <f>Student_8!$E$116</f>
        <v>0</v>
      </c>
      <c r="BS9" s="209">
        <f>Student_8!$H$116</f>
        <v>0</v>
      </c>
      <c r="BT9" s="208">
        <f>Student_8!$I$116</f>
        <v>0</v>
      </c>
      <c r="BU9" s="208">
        <f>Student_8!$E$119</f>
        <v>0</v>
      </c>
      <c r="BV9" s="208">
        <f>IF(ISERROR(Student_8!$E$123&gt;0=TRUE),"0",(Student_8!$E$123))</f>
        <v>0</v>
      </c>
      <c r="BW9" s="208">
        <f>IF(ISERROR(Student_8!$E$124&gt;0=TRUE),"0",(Student_8!$E$124))</f>
        <v>0</v>
      </c>
      <c r="BX9" s="208">
        <f>Student_8!$E$126</f>
        <v>0</v>
      </c>
      <c r="BY9" s="209">
        <f>Student_8!$H$126</f>
        <v>0</v>
      </c>
      <c r="BZ9" s="208">
        <f>Student_8!$I$126</f>
        <v>0</v>
      </c>
      <c r="CA9" s="280">
        <f>IF(ISERROR(Student_8!$E$118&gt;0=TRUE),"0",(Student_8!$E$118))</f>
        <v>0</v>
      </c>
      <c r="CB9" s="280">
        <f>IF(ISERROR(Student_8!$E$126&gt;0=TRUE),"0",(Student_8!$E$126))</f>
        <v>0</v>
      </c>
      <c r="CC9" s="247">
        <f>Student_8!$H$126</f>
        <v>0</v>
      </c>
      <c r="CD9" s="208">
        <f>IF(ISERROR(Student_8!$E$127&gt;0=TRUE),"0",(Student_8!$E$127))</f>
        <v>0</v>
      </c>
      <c r="CE9" s="208">
        <f>IF(ISERROR(Student_8!$E$128&gt;0=TRUE),"0",(Student_8!$E$128))</f>
        <v>0</v>
      </c>
      <c r="CF9" s="208">
        <f>IF(ISERROR(Student_8!$E$129&gt;0=TRUE),"0",(Student_8!$E$129))</f>
        <v>0</v>
      </c>
      <c r="CG9" s="208">
        <f>IF(ISERROR(Student_8!$E$130&gt;0=TRUE),"0",(Student_8!$E$130))</f>
        <v>0</v>
      </c>
      <c r="CH9" s="208">
        <f>IF(ISERROR(Student_8!$E$131&gt;0=TRUE),"0",(Student_8!$E$131))</f>
        <v>0</v>
      </c>
      <c r="CI9" s="280">
        <f>IF(ISERROR(Student_8!$E$133&gt;0=TRUE),"0",(Student_8!$E$133))</f>
        <v>0</v>
      </c>
      <c r="CJ9" s="208">
        <f>IF(ISERROR(Student_8!$E$134&gt;0=TRUE),"0",(Student_8!$E$134))</f>
        <v>0</v>
      </c>
      <c r="CK9" s="208">
        <f>IF(ISERROR(Student_8!$E$135&gt;0=TRUE),"0",(Student_8!$E$135))</f>
        <v>0</v>
      </c>
      <c r="CL9" s="202">
        <f>Student_8!$C$24</f>
        <v>0</v>
      </c>
      <c r="CM9" s="202">
        <f>Student_8!$C$34</f>
        <v>0</v>
      </c>
      <c r="CN9" s="202">
        <f>Student_8!$C$92</f>
        <v>0</v>
      </c>
    </row>
    <row r="10" spans="1:92" s="194" customFormat="1" ht="13.8" x14ac:dyDescent="0.3">
      <c r="A10" s="89">
        <v>9</v>
      </c>
      <c r="B10" s="194">
        <f>Summary_Contact_Page!$F$5</f>
        <v>0</v>
      </c>
      <c r="C10" s="210" t="str">
        <f>IF(ISERROR(Summary_Contact_Page!$M$5&gt;0=TRUE),"0",(Summary_Contact_Page!$M$5))</f>
        <v>0</v>
      </c>
      <c r="D10" s="211" t="str">
        <f>IF(ISERROR(Summary_Contact_Page!$M$7&gt;0=TRUE),"0",(Summary_Contact_Page!$M$7))</f>
        <v>0</v>
      </c>
      <c r="E10" s="202">
        <f>Student_9!$D$8</f>
        <v>0</v>
      </c>
      <c r="F10" s="204">
        <f>IF(ISERROR(Student_9!$G$8&gt;0=TRUE),"0",(Student_9!$G$8))</f>
        <v>0</v>
      </c>
      <c r="G10" s="212">
        <f>Summary_Contact_Page!$F$7</f>
        <v>0</v>
      </c>
      <c r="H10" s="212">
        <f>Summary_Contact_Page!$F$9</f>
        <v>0</v>
      </c>
      <c r="I10" s="213">
        <f>Summary_Contact_Page!$F$10</f>
        <v>0</v>
      </c>
      <c r="J10" s="212">
        <f>Summary_Contact_Page!$F$11</f>
        <v>0</v>
      </c>
      <c r="K10" s="212">
        <f>Summary_Contact_Page!$F$13</f>
        <v>0</v>
      </c>
      <c r="L10" s="213">
        <f>Summary_Contact_Page!$F$14</f>
        <v>0</v>
      </c>
      <c r="M10" s="212">
        <f>Summary_Contact_Page!$F$15</f>
        <v>0</v>
      </c>
      <c r="N10" s="194">
        <f>Summary_Contact_Page!$F$17</f>
        <v>0</v>
      </c>
      <c r="O10" s="213">
        <f>Summary_Contact_Page!$F$18</f>
        <v>0</v>
      </c>
      <c r="P10" s="200">
        <f>Summary_Contact_Page!$F$19</f>
        <v>0</v>
      </c>
      <c r="Q10" s="202">
        <f>Student_9!$E$16</f>
        <v>0</v>
      </c>
      <c r="R10" s="202">
        <f>Student_9!$D$18</f>
        <v>0</v>
      </c>
      <c r="S10" s="204">
        <f>Student_9!$G$18</f>
        <v>0</v>
      </c>
      <c r="T10" s="197">
        <f>Student_9!$J$18</f>
        <v>0</v>
      </c>
      <c r="U10" s="202">
        <f>Student_9!$F$12</f>
        <v>0</v>
      </c>
      <c r="V10" s="202">
        <f>Student_9!$F$10</f>
        <v>0</v>
      </c>
      <c r="W10" s="203" t="str">
        <f>IF(ISERROR(Student_9!$J$10&gt;0=TRUE),"0",(Student_9!$J$10))</f>
        <v>0</v>
      </c>
      <c r="X10" s="202">
        <f>Student_9!$E$14</f>
        <v>0</v>
      </c>
      <c r="Y10" s="205">
        <f>IFERROR(VLOOKUP(Student_9!$E$14,DropDownMenuLists!$J$2:$T$52,10,FALSE),”0”)</f>
        <v>0</v>
      </c>
      <c r="Z10" s="202">
        <f t="shared" si="1"/>
        <v>0</v>
      </c>
      <c r="AA10" s="251" t="str">
        <f t="shared" si="0"/>
        <v>0</v>
      </c>
      <c r="AB10" s="303" t="str">
        <f>IF(ISERROR(Student_9!$I$14&gt;0=TRUE),"0",(Student_1!$I$14))</f>
        <v>0</v>
      </c>
      <c r="AC10" s="304">
        <f>IFERROR(VLOOKUP(Student_9!$E$14,DropDownMenuLists!$J$1:$T$73,8,FALSE),”0”)</f>
        <v>0</v>
      </c>
      <c r="AD10" s="203">
        <f>IFERROR(VLOOKUP(Student_9!$E$14,DropDownMenuLists!$J$1:$T$73,9,FALSE),”0”)</f>
        <v>0</v>
      </c>
      <c r="AE10" s="253">
        <f>IFERROR(VLOOKUP(Student_9!$E$14,DropDownMenuLists!$J$1:$T$73,11,FALSE),”0”)</f>
        <v>0</v>
      </c>
      <c r="AF10" s="304" t="str">
        <f>IFERROR(VLOOKUP(Student_9!$E$14,EXCOFACFY1415,12,FALSE),"0")</f>
        <v>0</v>
      </c>
      <c r="AG10" s="202">
        <f>Student_9!$J$40</f>
        <v>0</v>
      </c>
      <c r="AH10" s="206">
        <f>Student_9!$J$42</f>
        <v>0</v>
      </c>
      <c r="AI10" s="269">
        <f>SUM(Student_9!$C$46:$C$49)</f>
        <v>0</v>
      </c>
      <c r="AJ10" s="249" t="e">
        <f>#REF!</f>
        <v>#REF!</v>
      </c>
      <c r="AK10" s="248" t="e">
        <f>#REF!</f>
        <v>#REF!</v>
      </c>
      <c r="AL10" s="249" t="e">
        <f>#REF!</f>
        <v>#REF!</v>
      </c>
      <c r="AM10" s="249" t="e">
        <f>#REF!</f>
        <v>#REF!</v>
      </c>
      <c r="AN10" s="250" t="e">
        <f>#REF!</f>
        <v>#REF!</v>
      </c>
      <c r="AO10" s="207">
        <f>Student_9!$J$50</f>
        <v>0</v>
      </c>
      <c r="AP10" s="252" t="e">
        <f>#REF!</f>
        <v>#REF!</v>
      </c>
      <c r="AQ10" s="250" t="e">
        <f>#REF!</f>
        <v>#REF!</v>
      </c>
      <c r="AR10" s="206">
        <f>Student_9!$J$56</f>
        <v>0</v>
      </c>
      <c r="AS10" s="269">
        <f>Student_9!$J$58</f>
        <v>0</v>
      </c>
      <c r="AT10" s="268">
        <f>SUM(Student_9!$C$62:$C$65)</f>
        <v>0</v>
      </c>
      <c r="AU10" s="248" t="e">
        <f>#REF!</f>
        <v>#REF!</v>
      </c>
      <c r="AV10" s="249" t="e">
        <f>#REF!</f>
        <v>#REF!</v>
      </c>
      <c r="AW10" s="249" t="e">
        <f>#REF!</f>
        <v>#REF!</v>
      </c>
      <c r="AX10" s="250" t="e">
        <f>#REF!</f>
        <v>#REF!</v>
      </c>
      <c r="AY10" s="208">
        <f>Student_9!$J$66</f>
        <v>0</v>
      </c>
      <c r="AZ10" s="208">
        <f>Student_9!$E$99</f>
        <v>0</v>
      </c>
      <c r="BA10" s="253" t="e">
        <f>#REF!</f>
        <v>#REF!</v>
      </c>
      <c r="BB10" s="208">
        <f>Student_9!$E$102</f>
        <v>0</v>
      </c>
      <c r="BC10" s="208">
        <f>Student_9!$E$103</f>
        <v>0</v>
      </c>
      <c r="BD10" s="208">
        <f>Student_9!$E$104</f>
        <v>0</v>
      </c>
      <c r="BE10" s="208">
        <f>Student_9!$E$105</f>
        <v>0</v>
      </c>
      <c r="BF10" s="208">
        <f>Student_9!$E$106</f>
        <v>0</v>
      </c>
      <c r="BG10" s="208">
        <f>Student_9!$E$107</f>
        <v>0</v>
      </c>
      <c r="BH10" s="280">
        <f>Student_9!$E$119</f>
        <v>0</v>
      </c>
      <c r="BI10" s="208">
        <f>Student_9!$E$112</f>
        <v>0</v>
      </c>
      <c r="BJ10" s="206">
        <f>Student_9!$H$112</f>
        <v>0</v>
      </c>
      <c r="BK10" s="208" t="str">
        <f>Student_9!$I$112</f>
        <v>$0.00</v>
      </c>
      <c r="BL10" s="208">
        <f>Student_9!$E$113</f>
        <v>0</v>
      </c>
      <c r="BM10" s="205">
        <f>Student_9!$H$113</f>
        <v>0</v>
      </c>
      <c r="BN10" s="208" t="str">
        <f>Student_9!$I$113</f>
        <v>$0.00</v>
      </c>
      <c r="BO10" s="208">
        <f>Student_9!$E$114</f>
        <v>0</v>
      </c>
      <c r="BP10" s="206">
        <f>Student_9!$H$114</f>
        <v>0</v>
      </c>
      <c r="BQ10" s="208">
        <f>Student_9!$I$114</f>
        <v>0</v>
      </c>
      <c r="BR10" s="208">
        <f>Student_9!$E$116</f>
        <v>0</v>
      </c>
      <c r="BS10" s="209">
        <f>Student_9!$H$116</f>
        <v>0</v>
      </c>
      <c r="BT10" s="208">
        <f>Student_9!$I$116</f>
        <v>0</v>
      </c>
      <c r="BU10" s="208">
        <f>Student_9!$E$119</f>
        <v>0</v>
      </c>
      <c r="BV10" s="208">
        <f>IF(ISERROR(Student_9!$E$123&gt;0=TRUE),"0",(Student_9!$E$123))</f>
        <v>0</v>
      </c>
      <c r="BW10" s="208">
        <f>IF(ISERROR(Student_9!$E$124&gt;0=TRUE),"0",(Student_9!$E$124))</f>
        <v>0</v>
      </c>
      <c r="BX10" s="208">
        <f>Student_9!$E$126</f>
        <v>0</v>
      </c>
      <c r="BY10" s="209">
        <f>Student_9!$H$126</f>
        <v>0</v>
      </c>
      <c r="BZ10" s="208">
        <f>Student_9!$I$126</f>
        <v>0</v>
      </c>
      <c r="CA10" s="280">
        <f>IF(ISERROR(Student_9!$E$118&gt;0=TRUE),"0",(Student_9!$E$118))</f>
        <v>0</v>
      </c>
      <c r="CB10" s="280">
        <f>IF(ISERROR(Student_9!$E$126&gt;0=TRUE),"0",(Student_9!$E$126))</f>
        <v>0</v>
      </c>
      <c r="CC10" s="247">
        <f>Student_9!$H$126</f>
        <v>0</v>
      </c>
      <c r="CD10" s="208">
        <f>IF(ISERROR(Student_9!$E$127&gt;0=TRUE),"0",(Student_9!$E$127))</f>
        <v>0</v>
      </c>
      <c r="CE10" s="208">
        <f>IF(ISERROR(Student_9!$E$128&gt;0=TRUE),"0",(Student_9!$E$128))</f>
        <v>0</v>
      </c>
      <c r="CF10" s="208">
        <f>IF(ISERROR(Student_9!$E$129&gt;0=TRUE),"0",(Student_9!$E$129))</f>
        <v>0</v>
      </c>
      <c r="CG10" s="208">
        <f>IF(ISERROR(Student_9!$E$130&gt;0=TRUE),"0",(Student_9!$E$130))</f>
        <v>0</v>
      </c>
      <c r="CH10" s="208">
        <f>IF(ISERROR(Student_9!$E$131&gt;0=TRUE),"0",(Student_9!$E$131))</f>
        <v>0</v>
      </c>
      <c r="CI10" s="280">
        <f>IF(ISERROR(Student_9!$E$133&gt;0=TRUE),"0",(Student_9!$E$133))</f>
        <v>0</v>
      </c>
      <c r="CJ10" s="208">
        <f>IF(ISERROR(Student_9!$E$134&gt;0=TRUE),"0",(Student_9!$E$134))</f>
        <v>0</v>
      </c>
      <c r="CK10" s="208">
        <f>IF(ISERROR(Student_9!$E$135&gt;0=TRUE),"0",(Student_9!$E$135))</f>
        <v>0</v>
      </c>
      <c r="CL10" s="202">
        <f>Student_9!$C$24</f>
        <v>0</v>
      </c>
      <c r="CM10" s="202">
        <f>Student_9!$C$34</f>
        <v>0</v>
      </c>
      <c r="CN10" s="202">
        <f>Student_9!$C$92</f>
        <v>0</v>
      </c>
    </row>
    <row r="11" spans="1:92" s="194" customFormat="1" ht="13.8" x14ac:dyDescent="0.3">
      <c r="A11" s="89">
        <v>10</v>
      </c>
      <c r="B11" s="194">
        <f>Summary_Contact_Page!$F$5</f>
        <v>0</v>
      </c>
      <c r="C11" s="210" t="str">
        <f>IF(ISERROR(Summary_Contact_Page!$M$5&gt;0=TRUE),"0",(Summary_Contact_Page!$M$5))</f>
        <v>0</v>
      </c>
      <c r="D11" s="211" t="str">
        <f>IF(ISERROR(Summary_Contact_Page!$M$7&gt;0=TRUE),"0",(Summary_Contact_Page!$M$7))</f>
        <v>0</v>
      </c>
      <c r="E11" s="202">
        <f>Student_10!$D$8</f>
        <v>0</v>
      </c>
      <c r="F11" s="204">
        <f>IF(ISERROR(Student_10!$G$8&gt;0=TRUE),"0",(Student_10!$G$8))</f>
        <v>0</v>
      </c>
      <c r="G11" s="212">
        <f>Summary_Contact_Page!$F$7</f>
        <v>0</v>
      </c>
      <c r="H11" s="212">
        <f>Summary_Contact_Page!$F$9</f>
        <v>0</v>
      </c>
      <c r="I11" s="213">
        <f>Summary_Contact_Page!$F$10</f>
        <v>0</v>
      </c>
      <c r="J11" s="212">
        <f>Summary_Contact_Page!$F$11</f>
        <v>0</v>
      </c>
      <c r="K11" s="212">
        <f>Summary_Contact_Page!$F$13</f>
        <v>0</v>
      </c>
      <c r="L11" s="213">
        <f>Summary_Contact_Page!$F$14</f>
        <v>0</v>
      </c>
      <c r="M11" s="212">
        <f>Summary_Contact_Page!$F$15</f>
        <v>0</v>
      </c>
      <c r="N11" s="194">
        <f>Summary_Contact_Page!$F$17</f>
        <v>0</v>
      </c>
      <c r="O11" s="213">
        <f>Summary_Contact_Page!$F$18</f>
        <v>0</v>
      </c>
      <c r="P11" s="200">
        <f>Summary_Contact_Page!$F$19</f>
        <v>0</v>
      </c>
      <c r="Q11" s="202">
        <f>Student_10!$E$16</f>
        <v>0</v>
      </c>
      <c r="R11" s="202">
        <f>Student_10!$D$18</f>
        <v>0</v>
      </c>
      <c r="S11" s="204">
        <f>Student_10!$G$18</f>
        <v>0</v>
      </c>
      <c r="T11" s="197">
        <f>Student_10!$J$18</f>
        <v>0</v>
      </c>
      <c r="U11" s="202">
        <f>Student_10!$F$12</f>
        <v>0</v>
      </c>
      <c r="V11" s="202">
        <f>Student_10!$F$10</f>
        <v>0</v>
      </c>
      <c r="W11" s="203" t="str">
        <f>IF(ISERROR(Student_10!$J$10&gt;0=TRUE),"0",(Student_10!$J$10))</f>
        <v>0</v>
      </c>
      <c r="X11" s="202">
        <f>Student_10!$E$14</f>
        <v>0</v>
      </c>
      <c r="Y11" s="205">
        <f>IFERROR(VLOOKUP(Student_10!$E$14,DropDownMenuLists!$J$2:$T$52,10,FALSE),”0”)</f>
        <v>0</v>
      </c>
      <c r="Z11" s="202">
        <f t="shared" si="1"/>
        <v>0</v>
      </c>
      <c r="AA11" s="251" t="str">
        <f t="shared" si="0"/>
        <v>0</v>
      </c>
      <c r="AB11" s="303" t="str">
        <f>IF(ISERROR(Student_10!$I$14&gt;0=TRUE),"0",(Student_1!$I$14))</f>
        <v>0</v>
      </c>
      <c r="AC11" s="304">
        <f>IFERROR(VLOOKUP(Student_10!$E$14,DropDownMenuLists!$J$1:$T$73,8,FALSE),”0”)</f>
        <v>0</v>
      </c>
      <c r="AD11" s="203">
        <f>IFERROR(VLOOKUP(Student_10!$E$14,DropDownMenuLists!$J$1:$T$73,9,FALSE),”0”)</f>
        <v>0</v>
      </c>
      <c r="AE11" s="253">
        <f>IFERROR(VLOOKUP(Student_10!$E$14,DropDownMenuLists!$J$1:$T$73,11,FALSE),”0”)</f>
        <v>0</v>
      </c>
      <c r="AF11" s="304" t="str">
        <f>IFERROR(VLOOKUP(Student_10!$E$14,EXCOFACFY1415,12,FALSE),"0")</f>
        <v>0</v>
      </c>
      <c r="AG11" s="202">
        <f>Student_10!$J$40</f>
        <v>0</v>
      </c>
      <c r="AH11" s="206">
        <f>Student_10!$J$42</f>
        <v>0</v>
      </c>
      <c r="AI11" s="269">
        <f>SUM(Student_10!$C$46:$C$49)</f>
        <v>0</v>
      </c>
      <c r="AJ11" s="249" t="e">
        <f>#REF!</f>
        <v>#REF!</v>
      </c>
      <c r="AK11" s="248" t="e">
        <f>#REF!</f>
        <v>#REF!</v>
      </c>
      <c r="AL11" s="249" t="e">
        <f>#REF!</f>
        <v>#REF!</v>
      </c>
      <c r="AM11" s="249" t="e">
        <f>#REF!</f>
        <v>#REF!</v>
      </c>
      <c r="AN11" s="250" t="e">
        <f>#REF!</f>
        <v>#REF!</v>
      </c>
      <c r="AO11" s="207">
        <f>Student_10!$J$50</f>
        <v>0</v>
      </c>
      <c r="AP11" s="252" t="e">
        <f>#REF!</f>
        <v>#REF!</v>
      </c>
      <c r="AQ11" s="250" t="e">
        <f>#REF!</f>
        <v>#REF!</v>
      </c>
      <c r="AR11" s="206">
        <f>Student_10!$J$56</f>
        <v>0</v>
      </c>
      <c r="AS11" s="269">
        <f>Student_10!$J$58</f>
        <v>0</v>
      </c>
      <c r="AT11" s="268">
        <f>SUM(Student_10!$C$62:$C$65)</f>
        <v>0</v>
      </c>
      <c r="AU11" s="248" t="e">
        <f>#REF!</f>
        <v>#REF!</v>
      </c>
      <c r="AV11" s="249" t="e">
        <f>#REF!</f>
        <v>#REF!</v>
      </c>
      <c r="AW11" s="249" t="e">
        <f>#REF!</f>
        <v>#REF!</v>
      </c>
      <c r="AX11" s="250" t="e">
        <f>#REF!</f>
        <v>#REF!</v>
      </c>
      <c r="AY11" s="208">
        <f>Student_10!$J$66</f>
        <v>0</v>
      </c>
      <c r="AZ11" s="208">
        <f>Student_10!$E$99</f>
        <v>0</v>
      </c>
      <c r="BA11" s="253" t="e">
        <f>#REF!</f>
        <v>#REF!</v>
      </c>
      <c r="BB11" s="208">
        <f>Student_10!$E$102</f>
        <v>0</v>
      </c>
      <c r="BC11" s="208">
        <f>Student_10!$E$103</f>
        <v>0</v>
      </c>
      <c r="BD11" s="208">
        <f>Student_10!$E$104</f>
        <v>0</v>
      </c>
      <c r="BE11" s="208">
        <f>Student_10!$E$105</f>
        <v>0</v>
      </c>
      <c r="BF11" s="208">
        <f>Student_10!$E$106</f>
        <v>0</v>
      </c>
      <c r="BG11" s="208">
        <f>Student_10!$E$107</f>
        <v>0</v>
      </c>
      <c r="BH11" s="280">
        <f>Student_10!$E$119</f>
        <v>0</v>
      </c>
      <c r="BI11" s="208">
        <f>Student_10!$E$112</f>
        <v>0</v>
      </c>
      <c r="BJ11" s="206">
        <f>Student_10!$H$112</f>
        <v>0</v>
      </c>
      <c r="BK11" s="208" t="str">
        <f>Student_10!$I$112</f>
        <v>$0.00</v>
      </c>
      <c r="BL11" s="208">
        <f>Student_10!$E$113</f>
        <v>0</v>
      </c>
      <c r="BM11" s="205">
        <f>Student_10!$H$113</f>
        <v>0</v>
      </c>
      <c r="BN11" s="208" t="str">
        <f>Student_10!$I$113</f>
        <v>$0.00</v>
      </c>
      <c r="BO11" s="208">
        <f>Student_10!$E$114</f>
        <v>0</v>
      </c>
      <c r="BP11" s="206">
        <f>Student_10!$H$114</f>
        <v>0</v>
      </c>
      <c r="BQ11" s="208">
        <f>Student_10!$I$114</f>
        <v>0</v>
      </c>
      <c r="BR11" s="208">
        <f>Student_10!$E$116</f>
        <v>0</v>
      </c>
      <c r="BS11" s="209">
        <f>Student_10!$H$116</f>
        <v>0</v>
      </c>
      <c r="BT11" s="208">
        <f>Student_10!$I$116</f>
        <v>0</v>
      </c>
      <c r="BU11" s="208">
        <f>Student_10!$E$119</f>
        <v>0</v>
      </c>
      <c r="BV11" s="208">
        <f>IF(ISERROR(Student_10!$E$123&gt;0=TRUE),"0",(Student_10!$E$123))</f>
        <v>0</v>
      </c>
      <c r="BW11" s="208">
        <f>IF(ISERROR(Student_10!$E$124&gt;0=TRUE),"0",(Student_10!$E$124))</f>
        <v>0</v>
      </c>
      <c r="BX11" s="208">
        <f>Student_10!$E$126</f>
        <v>0</v>
      </c>
      <c r="BY11" s="209">
        <f>Student_10!$H$126</f>
        <v>0</v>
      </c>
      <c r="BZ11" s="208">
        <f>Student_10!$I$126</f>
        <v>0</v>
      </c>
      <c r="CA11" s="280">
        <f>IF(ISERROR(Student_10!$E$118&gt;0=TRUE),"0",(Student_10!$E$118))</f>
        <v>0</v>
      </c>
      <c r="CB11" s="280">
        <f>IF(ISERROR(Student_10!$E$126&gt;0=TRUE),"0",(Student_10!$E$126))</f>
        <v>0</v>
      </c>
      <c r="CC11" s="247">
        <f>Student_10!$H$126</f>
        <v>0</v>
      </c>
      <c r="CD11" s="208">
        <f>IF(ISERROR(Student_10!$E$127&gt;0=TRUE),"0",(Student_10!$E$127))</f>
        <v>0</v>
      </c>
      <c r="CE11" s="208">
        <f>IF(ISERROR(Student_10!$E$128&gt;0=TRUE),"0",(Student_10!$E$128))</f>
        <v>0</v>
      </c>
      <c r="CF11" s="208">
        <f>IF(ISERROR(Student_10!$E$129&gt;0=TRUE),"0",(Student_10!$E$129))</f>
        <v>0</v>
      </c>
      <c r="CG11" s="208">
        <f>IF(ISERROR(Student_10!$E$130&gt;0=TRUE),"0",(Student_10!$E$130))</f>
        <v>0</v>
      </c>
      <c r="CH11" s="208">
        <f>IF(ISERROR(Student_10!$E$131&gt;0=TRUE),"0",(Student_10!$E$131))</f>
        <v>0</v>
      </c>
      <c r="CI11" s="280">
        <f>IF(ISERROR(Student_10!$E$133&gt;0=TRUE),"0",(Student_10!$E$133))</f>
        <v>0</v>
      </c>
      <c r="CJ11" s="208">
        <f>IF(ISERROR(Student_10!$E$134&gt;0=TRUE),"0",(Student_10!$E$134))</f>
        <v>0</v>
      </c>
      <c r="CK11" s="208">
        <f>IF(ISERROR(Student_10!$E$135&gt;0=TRUE),"0",(Student_10!$E$135))</f>
        <v>0</v>
      </c>
      <c r="CL11" s="202">
        <f>Student_10!$C$24</f>
        <v>0</v>
      </c>
      <c r="CM11" s="202">
        <f>Student_10!$C$34</f>
        <v>0</v>
      </c>
      <c r="CN11" s="202">
        <f>Student_10!$C$92</f>
        <v>0</v>
      </c>
    </row>
    <row r="12" spans="1:92" s="194" customFormat="1" ht="13.8" x14ac:dyDescent="0.3">
      <c r="A12" s="89">
        <v>11</v>
      </c>
      <c r="B12" s="194">
        <f>Summary_Contact_Page!$F$5</f>
        <v>0</v>
      </c>
      <c r="C12" s="210" t="str">
        <f>IF(ISERROR(Summary_Contact_Page!$M$5&gt;0=TRUE),"0",(Summary_Contact_Page!$M$5))</f>
        <v>0</v>
      </c>
      <c r="D12" s="211" t="str">
        <f>IF(ISERROR(Summary_Contact_Page!$M$7&gt;0=TRUE),"0",(Summary_Contact_Page!$M$7))</f>
        <v>0</v>
      </c>
      <c r="E12" s="202">
        <f>Student_11!$D$8</f>
        <v>0</v>
      </c>
      <c r="F12" s="204">
        <f>IF(ISERROR(Student_11!$G$8&gt;0=TRUE),"0",(Student_11!$G$8))</f>
        <v>0</v>
      </c>
      <c r="G12" s="212">
        <f>Summary_Contact_Page!$F$7</f>
        <v>0</v>
      </c>
      <c r="H12" s="212">
        <f>Summary_Contact_Page!$F$9</f>
        <v>0</v>
      </c>
      <c r="I12" s="213">
        <f>Summary_Contact_Page!$F$10</f>
        <v>0</v>
      </c>
      <c r="J12" s="212">
        <f>Summary_Contact_Page!$F$11</f>
        <v>0</v>
      </c>
      <c r="K12" s="212">
        <f>Summary_Contact_Page!$F$13</f>
        <v>0</v>
      </c>
      <c r="L12" s="213">
        <f>Summary_Contact_Page!$F$14</f>
        <v>0</v>
      </c>
      <c r="M12" s="212">
        <f>Summary_Contact_Page!$F$15</f>
        <v>0</v>
      </c>
      <c r="N12" s="194">
        <f>Summary_Contact_Page!$F$17</f>
        <v>0</v>
      </c>
      <c r="O12" s="213">
        <f>Summary_Contact_Page!$F$18</f>
        <v>0</v>
      </c>
      <c r="P12" s="200">
        <f>Summary_Contact_Page!$F$19</f>
        <v>0</v>
      </c>
      <c r="Q12" s="202">
        <f>Student_11!$E$16</f>
        <v>0</v>
      </c>
      <c r="R12" s="202">
        <f>Student_11!$D$18</f>
        <v>0</v>
      </c>
      <c r="S12" s="204">
        <f>Student_11!$G$18</f>
        <v>0</v>
      </c>
      <c r="T12" s="197">
        <f>Student_11!$J$18</f>
        <v>0</v>
      </c>
      <c r="U12" s="202">
        <f>Student_11!$F$12</f>
        <v>0</v>
      </c>
      <c r="V12" s="202">
        <f>Student_11!$F$10</f>
        <v>0</v>
      </c>
      <c r="W12" s="203" t="str">
        <f>IF(ISERROR(Student_11!$J$10&gt;0=TRUE),"0",(Student_11!$J$10))</f>
        <v>0</v>
      </c>
      <c r="X12" s="202">
        <f>Student_11!$E$14</f>
        <v>0</v>
      </c>
      <c r="Y12" s="205">
        <f>IFERROR(VLOOKUP(Student_11!$E$14,DropDownMenuLists!$J$2:$T$52,10,FALSE),”0”)</f>
        <v>0</v>
      </c>
      <c r="Z12" s="202">
        <f t="shared" si="1"/>
        <v>0</v>
      </c>
      <c r="AA12" s="251" t="str">
        <f t="shared" si="0"/>
        <v>0</v>
      </c>
      <c r="AB12" s="303" t="str">
        <f>IF(ISERROR(Student_11!$I$14&gt;0=TRUE),"0",(Student_1!$I$14))</f>
        <v>0</v>
      </c>
      <c r="AC12" s="304">
        <f>IFERROR(VLOOKUP(Student_11!$E$14,DropDownMenuLists!$J$1:$T$73,8,FALSE),”0”)</f>
        <v>0</v>
      </c>
      <c r="AD12" s="203">
        <f>IFERROR(VLOOKUP(Student_11!$E$14,DropDownMenuLists!$J$1:$T$73,9,FALSE),”0”)</f>
        <v>0</v>
      </c>
      <c r="AE12" s="253">
        <f>IFERROR(VLOOKUP(Student_11!$E$14,DropDownMenuLists!$J$1:$T$73,11,FALSE),”0”)</f>
        <v>0</v>
      </c>
      <c r="AF12" s="304" t="str">
        <f>IFERROR(VLOOKUP(Student_11!$E$14,EXCOFACFY1415,12,FALSE),"0")</f>
        <v>0</v>
      </c>
      <c r="AG12" s="202">
        <f>Student_11!$J$40</f>
        <v>0</v>
      </c>
      <c r="AH12" s="206">
        <f>Student_11!$J$42</f>
        <v>0</v>
      </c>
      <c r="AI12" s="269">
        <f>SUM(Student_11!$C$46:$C$49)</f>
        <v>0</v>
      </c>
      <c r="AJ12" s="249" t="e">
        <f>#REF!</f>
        <v>#REF!</v>
      </c>
      <c r="AK12" s="248" t="e">
        <f>#REF!</f>
        <v>#REF!</v>
      </c>
      <c r="AL12" s="249" t="e">
        <f>#REF!</f>
        <v>#REF!</v>
      </c>
      <c r="AM12" s="249" t="e">
        <f>#REF!</f>
        <v>#REF!</v>
      </c>
      <c r="AN12" s="250" t="e">
        <f>#REF!</f>
        <v>#REF!</v>
      </c>
      <c r="AO12" s="207">
        <f>Student_11!$J$50</f>
        <v>0</v>
      </c>
      <c r="AP12" s="252" t="e">
        <f>#REF!</f>
        <v>#REF!</v>
      </c>
      <c r="AQ12" s="250" t="e">
        <f>#REF!</f>
        <v>#REF!</v>
      </c>
      <c r="AR12" s="206">
        <f>Student_11!$J$56</f>
        <v>0</v>
      </c>
      <c r="AS12" s="269">
        <f>Student_11!$J$58</f>
        <v>0</v>
      </c>
      <c r="AT12" s="268">
        <f>SUM(Student_11!$C$62:$C$65)</f>
        <v>0</v>
      </c>
      <c r="AU12" s="248" t="e">
        <f>#REF!</f>
        <v>#REF!</v>
      </c>
      <c r="AV12" s="249" t="e">
        <f>#REF!</f>
        <v>#REF!</v>
      </c>
      <c r="AW12" s="249" t="e">
        <f>#REF!</f>
        <v>#REF!</v>
      </c>
      <c r="AX12" s="250" t="e">
        <f>#REF!</f>
        <v>#REF!</v>
      </c>
      <c r="AY12" s="208">
        <f>Student_11!$J$66</f>
        <v>0</v>
      </c>
      <c r="AZ12" s="208">
        <f>Student_11!$E$99</f>
        <v>0</v>
      </c>
      <c r="BA12" s="253" t="e">
        <f>#REF!</f>
        <v>#REF!</v>
      </c>
      <c r="BB12" s="208">
        <f>Student_11!$E$102</f>
        <v>0</v>
      </c>
      <c r="BC12" s="208">
        <f>Student_11!$E$103</f>
        <v>0</v>
      </c>
      <c r="BD12" s="208">
        <f>Student_11!$E$104</f>
        <v>0</v>
      </c>
      <c r="BE12" s="208">
        <f>Student_11!$E$105</f>
        <v>0</v>
      </c>
      <c r="BF12" s="208">
        <f>Student_11!$E$106</f>
        <v>0</v>
      </c>
      <c r="BG12" s="208">
        <f>Student_11!$E$107</f>
        <v>0</v>
      </c>
      <c r="BH12" s="280">
        <f>Student_11!$E$119</f>
        <v>0</v>
      </c>
      <c r="BI12" s="208">
        <f>Student_11!$E$112</f>
        <v>0</v>
      </c>
      <c r="BJ12" s="206">
        <f>Student_11!$H$112</f>
        <v>0</v>
      </c>
      <c r="BK12" s="208" t="str">
        <f>Student_11!$I$112</f>
        <v>$0.00</v>
      </c>
      <c r="BL12" s="208">
        <f>Student_11!$E$113</f>
        <v>0</v>
      </c>
      <c r="BM12" s="205">
        <f>Student_11!$H$113</f>
        <v>0</v>
      </c>
      <c r="BN12" s="208" t="str">
        <f>Student_11!$I$113</f>
        <v>$0.00</v>
      </c>
      <c r="BO12" s="208">
        <f>Student_11!$E$114</f>
        <v>0</v>
      </c>
      <c r="BP12" s="206">
        <f>Student_11!$H$114</f>
        <v>0</v>
      </c>
      <c r="BQ12" s="208">
        <f>Student_11!$I$114</f>
        <v>0</v>
      </c>
      <c r="BR12" s="208">
        <f>Student_11!$E$116</f>
        <v>0</v>
      </c>
      <c r="BS12" s="209">
        <f>Student_11!$H$116</f>
        <v>0</v>
      </c>
      <c r="BT12" s="208">
        <f>Student_11!$I$116</f>
        <v>0</v>
      </c>
      <c r="BU12" s="208">
        <f>Student_11!$E$119</f>
        <v>0</v>
      </c>
      <c r="BV12" s="208">
        <f>IF(ISERROR(Student_11!$E$123&gt;0=TRUE),"0",(Student_11!$E$123))</f>
        <v>0</v>
      </c>
      <c r="BW12" s="208">
        <f>IF(ISERROR(Student_11!$E$124&gt;0=TRUE),"0",(Student_11!$E$124))</f>
        <v>0</v>
      </c>
      <c r="BX12" s="208">
        <f>Student_11!$E$126</f>
        <v>0</v>
      </c>
      <c r="BY12" s="209">
        <f>Student_11!$H$126</f>
        <v>0</v>
      </c>
      <c r="BZ12" s="208">
        <f>Student_11!$I$126</f>
        <v>0</v>
      </c>
      <c r="CA12" s="280">
        <f>IF(ISERROR(Student_11!$E$118&gt;0=TRUE),"0",(Student_11!$E$118))</f>
        <v>0</v>
      </c>
      <c r="CB12" s="280">
        <f>IF(ISERROR(Student_11!$E$126&gt;0=TRUE),"0",(Student_11!$E$126))</f>
        <v>0</v>
      </c>
      <c r="CC12" s="247">
        <f>Student_11!$H$126</f>
        <v>0</v>
      </c>
      <c r="CD12" s="208">
        <f>IF(ISERROR(Student_11!$E$127&gt;0=TRUE),"0",(Student_11!$E$127))</f>
        <v>0</v>
      </c>
      <c r="CE12" s="208">
        <f>IF(ISERROR(Student_11!$E$128&gt;0=TRUE),"0",(Student_11!$E$128))</f>
        <v>0</v>
      </c>
      <c r="CF12" s="208">
        <f>IF(ISERROR(Student_11!$E$129&gt;0=TRUE),"0",(Student_11!$E$129))</f>
        <v>0</v>
      </c>
      <c r="CG12" s="208">
        <f>IF(ISERROR(Student_11!$E$130&gt;0=TRUE),"0",(Student_11!$E$130))</f>
        <v>0</v>
      </c>
      <c r="CH12" s="208">
        <f>IF(ISERROR(Student_11!$E$131&gt;0=TRUE),"0",(Student_11!$E$131))</f>
        <v>0</v>
      </c>
      <c r="CI12" s="280">
        <f>IF(ISERROR(Student_11!$E$133&gt;0=TRUE),"0",(Student_11!$E$133))</f>
        <v>0</v>
      </c>
      <c r="CJ12" s="208">
        <f>IF(ISERROR(Student_11!$E$134&gt;0=TRUE),"0",(Student_11!$E$134))</f>
        <v>0</v>
      </c>
      <c r="CK12" s="208">
        <f>IF(ISERROR(Student_11!$E$135&gt;0=TRUE),"0",(Student_11!$E$135))</f>
        <v>0</v>
      </c>
      <c r="CL12" s="202">
        <f>Student_11!$C$24</f>
        <v>0</v>
      </c>
      <c r="CM12" s="202">
        <f>Student_11!$C$34</f>
        <v>0</v>
      </c>
      <c r="CN12" s="202">
        <f>Student_11!$C$92</f>
        <v>0</v>
      </c>
    </row>
    <row r="13" spans="1:92" s="194" customFormat="1" ht="13.8" x14ac:dyDescent="0.3">
      <c r="A13" s="89">
        <v>12</v>
      </c>
      <c r="B13" s="194">
        <f>Summary_Contact_Page!$F$5</f>
        <v>0</v>
      </c>
      <c r="C13" s="210" t="str">
        <f>IF(ISERROR(Summary_Contact_Page!$M$5&gt;0=TRUE),"0",(Summary_Contact_Page!$M$5))</f>
        <v>0</v>
      </c>
      <c r="D13" s="211" t="str">
        <f>IF(ISERROR(Summary_Contact_Page!$M$7&gt;0=TRUE),"0",(Summary_Contact_Page!$M$7))</f>
        <v>0</v>
      </c>
      <c r="E13" s="202">
        <f>Student_12!$D$8</f>
        <v>0</v>
      </c>
      <c r="F13" s="204">
        <f>IF(ISERROR(Student_12!$G$8&gt;0=TRUE),"0",(Student_12!$G$8))</f>
        <v>0</v>
      </c>
      <c r="G13" s="212">
        <f>Summary_Contact_Page!$F$7</f>
        <v>0</v>
      </c>
      <c r="H13" s="212">
        <f>Summary_Contact_Page!$F$9</f>
        <v>0</v>
      </c>
      <c r="I13" s="213">
        <f>Summary_Contact_Page!$F$10</f>
        <v>0</v>
      </c>
      <c r="J13" s="212">
        <f>Summary_Contact_Page!$F$11</f>
        <v>0</v>
      </c>
      <c r="K13" s="212">
        <f>Summary_Contact_Page!$F$13</f>
        <v>0</v>
      </c>
      <c r="L13" s="213">
        <f>Summary_Contact_Page!$F$14</f>
        <v>0</v>
      </c>
      <c r="M13" s="212">
        <f>Summary_Contact_Page!$F$15</f>
        <v>0</v>
      </c>
      <c r="N13" s="194">
        <f>Summary_Contact_Page!$F$17</f>
        <v>0</v>
      </c>
      <c r="O13" s="213">
        <f>Summary_Contact_Page!$F$18</f>
        <v>0</v>
      </c>
      <c r="P13" s="200">
        <f>Summary_Contact_Page!$F$19</f>
        <v>0</v>
      </c>
      <c r="Q13" s="202">
        <f>Student_12!$E$16</f>
        <v>0</v>
      </c>
      <c r="R13" s="202">
        <f>Student_12!$D$18</f>
        <v>0</v>
      </c>
      <c r="S13" s="204">
        <f>Student_12!$G$18</f>
        <v>0</v>
      </c>
      <c r="T13" s="197">
        <f>Student_12!$J$18</f>
        <v>0</v>
      </c>
      <c r="U13" s="202">
        <f>Student_12!$F$12</f>
        <v>0</v>
      </c>
      <c r="V13" s="202">
        <f>Student_12!$F$10</f>
        <v>0</v>
      </c>
      <c r="W13" s="203" t="str">
        <f>IF(ISERROR(Student_12!$J$10&gt;0=TRUE),"0",(Student_12!$J$10))</f>
        <v>0</v>
      </c>
      <c r="X13" s="202">
        <f>Student_12!$E$14</f>
        <v>0</v>
      </c>
      <c r="Y13" s="205">
        <f>IFERROR(VLOOKUP(Student_12!$E$14,DropDownMenuLists!$J$2:$T$52,10,FALSE),”0”)</f>
        <v>0</v>
      </c>
      <c r="Z13" s="202">
        <f t="shared" si="1"/>
        <v>0</v>
      </c>
      <c r="AA13" s="251" t="str">
        <f t="shared" si="0"/>
        <v>0</v>
      </c>
      <c r="AB13" s="303" t="str">
        <f>IF(ISERROR(Student_12!$I$14&gt;0=TRUE),"0",(Student_1!$I$14))</f>
        <v>0</v>
      </c>
      <c r="AC13" s="304">
        <f>IFERROR(VLOOKUP(Student_12!$E$14,DropDownMenuLists!$J$1:$T$73,8,FALSE),”0”)</f>
        <v>0</v>
      </c>
      <c r="AD13" s="203">
        <f>IFERROR(VLOOKUP(Student_12!$E$14,DropDownMenuLists!$J$1:$T$73,9,FALSE),”0”)</f>
        <v>0</v>
      </c>
      <c r="AE13" s="253">
        <f>IFERROR(VLOOKUP(Student_12!$E$14,DropDownMenuLists!$J$1:$T$73,11,FALSE),”0”)</f>
        <v>0</v>
      </c>
      <c r="AF13" s="304" t="str">
        <f>IFERROR(VLOOKUP(Student_12!$E$14,EXCOFACFY1415,12,FALSE),"0")</f>
        <v>0</v>
      </c>
      <c r="AG13" s="202">
        <f>Student_12!$J$40</f>
        <v>0</v>
      </c>
      <c r="AH13" s="206">
        <f>Student_12!$J$42</f>
        <v>0</v>
      </c>
      <c r="AI13" s="269">
        <f>SUM(Student_12!$C$46:$C$49)</f>
        <v>0</v>
      </c>
      <c r="AJ13" s="249" t="e">
        <f>#REF!</f>
        <v>#REF!</v>
      </c>
      <c r="AK13" s="248" t="e">
        <f>#REF!</f>
        <v>#REF!</v>
      </c>
      <c r="AL13" s="249" t="e">
        <f>#REF!</f>
        <v>#REF!</v>
      </c>
      <c r="AM13" s="249" t="e">
        <f>#REF!</f>
        <v>#REF!</v>
      </c>
      <c r="AN13" s="250" t="e">
        <f>#REF!</f>
        <v>#REF!</v>
      </c>
      <c r="AO13" s="207">
        <f>Student_12!$J$50</f>
        <v>0</v>
      </c>
      <c r="AP13" s="252" t="e">
        <f>#REF!</f>
        <v>#REF!</v>
      </c>
      <c r="AQ13" s="250" t="e">
        <f>#REF!</f>
        <v>#REF!</v>
      </c>
      <c r="AR13" s="206">
        <f>Student_12!$J$56</f>
        <v>0</v>
      </c>
      <c r="AS13" s="269">
        <f>Student_12!$J$58</f>
        <v>0</v>
      </c>
      <c r="AT13" s="268">
        <f>SUM(Student_12!$C$62:$C$65)</f>
        <v>0</v>
      </c>
      <c r="AU13" s="248" t="e">
        <f>#REF!</f>
        <v>#REF!</v>
      </c>
      <c r="AV13" s="249" t="e">
        <f>#REF!</f>
        <v>#REF!</v>
      </c>
      <c r="AW13" s="249" t="e">
        <f>#REF!</f>
        <v>#REF!</v>
      </c>
      <c r="AX13" s="250" t="e">
        <f>#REF!</f>
        <v>#REF!</v>
      </c>
      <c r="AY13" s="208">
        <f>Student_12!$J$66</f>
        <v>0</v>
      </c>
      <c r="AZ13" s="208">
        <f>Student_12!$E$99</f>
        <v>0</v>
      </c>
      <c r="BA13" s="253" t="e">
        <f>#REF!</f>
        <v>#REF!</v>
      </c>
      <c r="BB13" s="208">
        <f>Student_12!$E$102</f>
        <v>0</v>
      </c>
      <c r="BC13" s="208">
        <f>Student_12!$E$103</f>
        <v>0</v>
      </c>
      <c r="BD13" s="208">
        <f>Student_12!$E$104</f>
        <v>0</v>
      </c>
      <c r="BE13" s="208">
        <f>Student_12!$E$105</f>
        <v>0</v>
      </c>
      <c r="BF13" s="208">
        <f>Student_12!$E$106</f>
        <v>0</v>
      </c>
      <c r="BG13" s="208">
        <f>Student_12!$E$107</f>
        <v>0</v>
      </c>
      <c r="BH13" s="280">
        <f>Student_12!$E$119</f>
        <v>0</v>
      </c>
      <c r="BI13" s="208">
        <f>Student_12!$E$112</f>
        <v>0</v>
      </c>
      <c r="BJ13" s="206">
        <f>Student_12!$H$112</f>
        <v>0</v>
      </c>
      <c r="BK13" s="208" t="str">
        <f>Student_12!$I$112</f>
        <v>$0.00</v>
      </c>
      <c r="BL13" s="208">
        <f>Student_12!$E$113</f>
        <v>0</v>
      </c>
      <c r="BM13" s="205">
        <f>Student_12!$H$113</f>
        <v>0</v>
      </c>
      <c r="BN13" s="208" t="str">
        <f>Student_12!$I$113</f>
        <v>$0.00</v>
      </c>
      <c r="BO13" s="208">
        <f>Student_12!$E$114</f>
        <v>0</v>
      </c>
      <c r="BP13" s="206">
        <f>Student_12!$H$114</f>
        <v>0</v>
      </c>
      <c r="BQ13" s="208">
        <f>Student_12!$I$114</f>
        <v>0</v>
      </c>
      <c r="BR13" s="208">
        <f>Student_12!$E$116</f>
        <v>0</v>
      </c>
      <c r="BS13" s="209">
        <f>Student_12!$H$116</f>
        <v>0</v>
      </c>
      <c r="BT13" s="208">
        <f>Student_12!$I$116</f>
        <v>0</v>
      </c>
      <c r="BU13" s="208">
        <f>Student_12!$E$119</f>
        <v>0</v>
      </c>
      <c r="BV13" s="208">
        <f>IF(ISERROR(Student_12!$E$123&gt;0=TRUE),"0",(Student_12!$E$123))</f>
        <v>0</v>
      </c>
      <c r="BW13" s="208">
        <f>IF(ISERROR(Student_12!$E$124&gt;0=TRUE),"0",(Student_12!$E$124))</f>
        <v>0</v>
      </c>
      <c r="BX13" s="208">
        <f>Student_12!$E$126</f>
        <v>0</v>
      </c>
      <c r="BY13" s="209">
        <f>Student_12!$H$126</f>
        <v>0</v>
      </c>
      <c r="BZ13" s="208">
        <f>Student_12!$I$126</f>
        <v>0</v>
      </c>
      <c r="CA13" s="280">
        <f>IF(ISERROR(Student_12!$E$118&gt;0=TRUE),"0",(Student_12!$E$118))</f>
        <v>0</v>
      </c>
      <c r="CB13" s="280">
        <f>IF(ISERROR(Student_12!$E$126&gt;0=TRUE),"0",(Student_12!$E$126))</f>
        <v>0</v>
      </c>
      <c r="CC13" s="247">
        <f>Student_12!$H$126</f>
        <v>0</v>
      </c>
      <c r="CD13" s="208">
        <f>IF(ISERROR(Student_12!$E$127&gt;0=TRUE),"0",(Student_12!$E$127))</f>
        <v>0</v>
      </c>
      <c r="CE13" s="208">
        <f>IF(ISERROR(Student_12!$E$128&gt;0=TRUE),"0",(Student_12!$E$128))</f>
        <v>0</v>
      </c>
      <c r="CF13" s="208">
        <f>IF(ISERROR(Student_12!$E$129&gt;0=TRUE),"0",(Student_12!$E$129))</f>
        <v>0</v>
      </c>
      <c r="CG13" s="208">
        <f>IF(ISERROR(Student_12!$E$130&gt;0=TRUE),"0",(Student_12!$E$130))</f>
        <v>0</v>
      </c>
      <c r="CH13" s="208">
        <f>IF(ISERROR(Student_12!$E$131&gt;0=TRUE),"0",(Student_12!$E$131))</f>
        <v>0</v>
      </c>
      <c r="CI13" s="280">
        <f>IF(ISERROR(Student_12!$E$133&gt;0=TRUE),"0",(Student_12!$E$133))</f>
        <v>0</v>
      </c>
      <c r="CJ13" s="208">
        <f>IF(ISERROR(Student_12!$E$134&gt;0=TRUE),"0",(Student_12!$E$134))</f>
        <v>0</v>
      </c>
      <c r="CK13" s="208">
        <f>IF(ISERROR(Student_12!$E$135&gt;0=TRUE),"0",(Student_12!$E$135))</f>
        <v>0</v>
      </c>
      <c r="CL13" s="202">
        <f>Student_12!$C$24</f>
        <v>0</v>
      </c>
      <c r="CM13" s="202">
        <f>Student_12!$C$34</f>
        <v>0</v>
      </c>
      <c r="CN13" s="202">
        <f>Student_12!$C$92</f>
        <v>0</v>
      </c>
    </row>
    <row r="14" spans="1:92" s="194" customFormat="1" ht="13.8" x14ac:dyDescent="0.3">
      <c r="A14" s="89">
        <v>13</v>
      </c>
      <c r="B14" s="194">
        <f>Summary_Contact_Page!$F$5</f>
        <v>0</v>
      </c>
      <c r="C14" s="210" t="str">
        <f>IF(ISERROR(Summary_Contact_Page!$M$5&gt;0=TRUE),"0",(Summary_Contact_Page!$M$5))</f>
        <v>0</v>
      </c>
      <c r="D14" s="211" t="str">
        <f>IF(ISERROR(Summary_Contact_Page!$M$7&gt;0=TRUE),"0",(Summary_Contact_Page!$M$7))</f>
        <v>0</v>
      </c>
      <c r="E14" s="202">
        <f>Student_13!$D$8</f>
        <v>0</v>
      </c>
      <c r="F14" s="204">
        <f>IF(ISERROR(Student_13!$G$8&gt;0=TRUE),"0",(Student_13!$G$8))</f>
        <v>0</v>
      </c>
      <c r="G14" s="212">
        <f>Summary_Contact_Page!$F$7</f>
        <v>0</v>
      </c>
      <c r="H14" s="212">
        <f>Summary_Contact_Page!$F$9</f>
        <v>0</v>
      </c>
      <c r="I14" s="213">
        <f>Summary_Contact_Page!$F$10</f>
        <v>0</v>
      </c>
      <c r="J14" s="212">
        <f>Summary_Contact_Page!$F$11</f>
        <v>0</v>
      </c>
      <c r="K14" s="212">
        <f>Summary_Contact_Page!$F$13</f>
        <v>0</v>
      </c>
      <c r="L14" s="213">
        <f>Summary_Contact_Page!$F$14</f>
        <v>0</v>
      </c>
      <c r="M14" s="212">
        <f>Summary_Contact_Page!$F$15</f>
        <v>0</v>
      </c>
      <c r="N14" s="194">
        <f>Summary_Contact_Page!$F$17</f>
        <v>0</v>
      </c>
      <c r="O14" s="213">
        <f>Summary_Contact_Page!$F$18</f>
        <v>0</v>
      </c>
      <c r="P14" s="200">
        <f>Summary_Contact_Page!$F$19</f>
        <v>0</v>
      </c>
      <c r="Q14" s="202">
        <f>Student_13!$E$16</f>
        <v>0</v>
      </c>
      <c r="R14" s="202">
        <f>Student_13!$D$18</f>
        <v>0</v>
      </c>
      <c r="S14" s="204">
        <f>Student_13!$G$18</f>
        <v>0</v>
      </c>
      <c r="T14" s="197">
        <f>Student_13!$J$18</f>
        <v>0</v>
      </c>
      <c r="U14" s="202">
        <f>Student_13!$F$12</f>
        <v>0</v>
      </c>
      <c r="V14" s="202">
        <f>Student_13!$F$10</f>
        <v>0</v>
      </c>
      <c r="W14" s="203" t="str">
        <f>IF(ISERROR(Student_13!$J$10&gt;0=TRUE),"0",(Student_13!$J$10))</f>
        <v>0</v>
      </c>
      <c r="X14" s="202">
        <f>Student_13!$E$14</f>
        <v>0</v>
      </c>
      <c r="Y14" s="205">
        <f>IFERROR(VLOOKUP(Student_13!$E$14,DropDownMenuLists!$J$2:$T$52,10,FALSE),”0”)</f>
        <v>0</v>
      </c>
      <c r="Z14" s="202">
        <f t="shared" si="1"/>
        <v>0</v>
      </c>
      <c r="AA14" s="251" t="str">
        <f t="shared" si="0"/>
        <v>0</v>
      </c>
      <c r="AB14" s="303" t="str">
        <f>IF(ISERROR(Student_13!$I$14&gt;0=TRUE),"0",(Student_1!$I$14))</f>
        <v>0</v>
      </c>
      <c r="AC14" s="304">
        <f>IFERROR(VLOOKUP(Student_13!$E$14,DropDownMenuLists!$J$1:$T$73,8,FALSE),”0”)</f>
        <v>0</v>
      </c>
      <c r="AD14" s="203">
        <f>IFERROR(VLOOKUP(Student_13!$E$14,DropDownMenuLists!$J$1:$T$73,9,FALSE),”0”)</f>
        <v>0</v>
      </c>
      <c r="AE14" s="253">
        <f>IFERROR(VLOOKUP(Student_13!$E$14,DropDownMenuLists!$J$1:$T$73,11,FALSE),”0”)</f>
        <v>0</v>
      </c>
      <c r="AF14" s="304" t="str">
        <f>IFERROR(VLOOKUP(Student_13!$E$14,EXCOFACFY1415,12,FALSE),"0")</f>
        <v>0</v>
      </c>
      <c r="AG14" s="202">
        <f>Student_13!$J$40</f>
        <v>0</v>
      </c>
      <c r="AH14" s="206">
        <f>Student_13!$J$42</f>
        <v>0</v>
      </c>
      <c r="AI14" s="269">
        <f>SUM(Student_13!$C$46:$C$49)</f>
        <v>0</v>
      </c>
      <c r="AJ14" s="249" t="e">
        <f>#REF!</f>
        <v>#REF!</v>
      </c>
      <c r="AK14" s="248" t="e">
        <f>#REF!</f>
        <v>#REF!</v>
      </c>
      <c r="AL14" s="249" t="e">
        <f>#REF!</f>
        <v>#REF!</v>
      </c>
      <c r="AM14" s="249" t="e">
        <f>#REF!</f>
        <v>#REF!</v>
      </c>
      <c r="AN14" s="250" t="e">
        <f>#REF!</f>
        <v>#REF!</v>
      </c>
      <c r="AO14" s="207">
        <f>Student_13!$J$50</f>
        <v>0</v>
      </c>
      <c r="AP14" s="252" t="e">
        <f>#REF!</f>
        <v>#REF!</v>
      </c>
      <c r="AQ14" s="250" t="e">
        <f>#REF!</f>
        <v>#REF!</v>
      </c>
      <c r="AR14" s="206">
        <f>Student_13!$J$56</f>
        <v>0</v>
      </c>
      <c r="AS14" s="269">
        <f>Student_13!$J$58</f>
        <v>0</v>
      </c>
      <c r="AT14" s="268">
        <f>SUM(Student_13!$C$62:$C$65)</f>
        <v>0</v>
      </c>
      <c r="AU14" s="248" t="e">
        <f>#REF!</f>
        <v>#REF!</v>
      </c>
      <c r="AV14" s="249" t="e">
        <f>#REF!</f>
        <v>#REF!</v>
      </c>
      <c r="AW14" s="249" t="e">
        <f>#REF!</f>
        <v>#REF!</v>
      </c>
      <c r="AX14" s="250" t="e">
        <f>#REF!</f>
        <v>#REF!</v>
      </c>
      <c r="AY14" s="208">
        <f>Student_13!$J$66</f>
        <v>0</v>
      </c>
      <c r="AZ14" s="208">
        <f>Student_13!$E$99</f>
        <v>0</v>
      </c>
      <c r="BA14" s="253" t="e">
        <f>#REF!</f>
        <v>#REF!</v>
      </c>
      <c r="BB14" s="208">
        <f>Student_13!$E$102</f>
        <v>0</v>
      </c>
      <c r="BC14" s="208">
        <f>Student_13!$E$103</f>
        <v>0</v>
      </c>
      <c r="BD14" s="208">
        <f>Student_13!$E$104</f>
        <v>0</v>
      </c>
      <c r="BE14" s="208">
        <f>Student_13!$E$105</f>
        <v>0</v>
      </c>
      <c r="BF14" s="208">
        <f>Student_13!$E$106</f>
        <v>0</v>
      </c>
      <c r="BG14" s="208">
        <f>Student_13!$E$107</f>
        <v>0</v>
      </c>
      <c r="BH14" s="280">
        <f>Student_13!$E$119</f>
        <v>0</v>
      </c>
      <c r="BI14" s="208">
        <f>Student_13!$E$112</f>
        <v>0</v>
      </c>
      <c r="BJ14" s="206">
        <f>Student_13!$H$112</f>
        <v>0</v>
      </c>
      <c r="BK14" s="208" t="str">
        <f>Student_13!$I$112</f>
        <v>$0.00</v>
      </c>
      <c r="BL14" s="208">
        <f>Student_13!$E$113</f>
        <v>0</v>
      </c>
      <c r="BM14" s="205">
        <f>Student_13!$H$113</f>
        <v>0</v>
      </c>
      <c r="BN14" s="208" t="str">
        <f>Student_13!$I$113</f>
        <v>$0.00</v>
      </c>
      <c r="BO14" s="208">
        <f>Student_13!$E$114</f>
        <v>0</v>
      </c>
      <c r="BP14" s="206">
        <f>Student_13!$H$114</f>
        <v>0</v>
      </c>
      <c r="BQ14" s="208">
        <f>Student_13!$I$114</f>
        <v>0</v>
      </c>
      <c r="BR14" s="208">
        <f>Student_13!$E$116</f>
        <v>0</v>
      </c>
      <c r="BS14" s="209">
        <f>Student_13!$H$116</f>
        <v>0</v>
      </c>
      <c r="BT14" s="208">
        <f>Student_13!$I$116</f>
        <v>0</v>
      </c>
      <c r="BU14" s="208">
        <f>Student_13!$E$119</f>
        <v>0</v>
      </c>
      <c r="BV14" s="208">
        <f>IF(ISERROR(Student_13!$E$123&gt;0=TRUE),"0",(Student_13!$E$123))</f>
        <v>0</v>
      </c>
      <c r="BW14" s="208">
        <f>IF(ISERROR(Student_13!$E$124&gt;0=TRUE),"0",(Student_13!$E$124))</f>
        <v>0</v>
      </c>
      <c r="BX14" s="208">
        <f>Student_13!$E$126</f>
        <v>0</v>
      </c>
      <c r="BY14" s="209">
        <f>Student_13!$H$126</f>
        <v>0</v>
      </c>
      <c r="BZ14" s="208">
        <f>Student_13!$I$126</f>
        <v>0</v>
      </c>
      <c r="CA14" s="280">
        <f>IF(ISERROR(Student_13!$E$118&gt;0=TRUE),"0",(Student_13!$E$118))</f>
        <v>0</v>
      </c>
      <c r="CB14" s="280">
        <f>IF(ISERROR(Student_13!$E$126&gt;0=TRUE),"0",(Student_13!$E$126))</f>
        <v>0</v>
      </c>
      <c r="CC14" s="247">
        <f>Student_13!$H$126</f>
        <v>0</v>
      </c>
      <c r="CD14" s="208">
        <f>IF(ISERROR(Student_13!$E$127&gt;0=TRUE),"0",(Student_13!$E$127))</f>
        <v>0</v>
      </c>
      <c r="CE14" s="208">
        <f>IF(ISERROR(Student_13!$E$128&gt;0=TRUE),"0",(Student_13!$E$128))</f>
        <v>0</v>
      </c>
      <c r="CF14" s="208">
        <f>IF(ISERROR(Student_13!$E$129&gt;0=TRUE),"0",(Student_13!$E$129))</f>
        <v>0</v>
      </c>
      <c r="CG14" s="208">
        <f>IF(ISERROR(Student_13!$E$130&gt;0=TRUE),"0",(Student_13!$E$130))</f>
        <v>0</v>
      </c>
      <c r="CH14" s="208">
        <f>IF(ISERROR(Student_13!$E$131&gt;0=TRUE),"0",(Student_13!$E$131))</f>
        <v>0</v>
      </c>
      <c r="CI14" s="280">
        <f>IF(ISERROR(Student_13!$E$133&gt;0=TRUE),"0",(Student_13!$E$133))</f>
        <v>0</v>
      </c>
      <c r="CJ14" s="208">
        <f>IF(ISERROR(Student_13!$E$134&gt;0=TRUE),"0",(Student_13!$E$134))</f>
        <v>0</v>
      </c>
      <c r="CK14" s="208">
        <f>IF(ISERROR(Student_13!$E$135&gt;0=TRUE),"0",(Student_13!$E$135))</f>
        <v>0</v>
      </c>
      <c r="CL14" s="202">
        <f>Student_13!$C$24</f>
        <v>0</v>
      </c>
      <c r="CM14" s="202">
        <f>Student_13!$C$34</f>
        <v>0</v>
      </c>
      <c r="CN14" s="202">
        <f>Student_13!$C$92</f>
        <v>0</v>
      </c>
    </row>
    <row r="15" spans="1:92" s="194" customFormat="1" ht="13.8" x14ac:dyDescent="0.3">
      <c r="A15" s="89">
        <v>14</v>
      </c>
      <c r="B15" s="194">
        <f>Summary_Contact_Page!$F$5</f>
        <v>0</v>
      </c>
      <c r="C15" s="210" t="str">
        <f>IF(ISERROR(Summary_Contact_Page!$M$5&gt;0=TRUE),"0",(Summary_Contact_Page!$M$5))</f>
        <v>0</v>
      </c>
      <c r="D15" s="211" t="str">
        <f>IF(ISERROR(Summary_Contact_Page!$M$7&gt;0=TRUE),"0",(Summary_Contact_Page!$M$7))</f>
        <v>0</v>
      </c>
      <c r="E15" s="202">
        <f>Student_14!$D$8</f>
        <v>0</v>
      </c>
      <c r="F15" s="204">
        <f>IF(ISERROR(Student_14!$G$8&gt;0=TRUE),"0",(Student_14!$G$8))</f>
        <v>0</v>
      </c>
      <c r="G15" s="212">
        <f>Summary_Contact_Page!$F$7</f>
        <v>0</v>
      </c>
      <c r="H15" s="212">
        <f>Summary_Contact_Page!$F$9</f>
        <v>0</v>
      </c>
      <c r="I15" s="213">
        <f>Summary_Contact_Page!$F$10</f>
        <v>0</v>
      </c>
      <c r="J15" s="212">
        <f>Summary_Contact_Page!$F$11</f>
        <v>0</v>
      </c>
      <c r="K15" s="212">
        <f>Summary_Contact_Page!$F$13</f>
        <v>0</v>
      </c>
      <c r="L15" s="213">
        <f>Summary_Contact_Page!$F$14</f>
        <v>0</v>
      </c>
      <c r="M15" s="212">
        <f>Summary_Contact_Page!$F$15</f>
        <v>0</v>
      </c>
      <c r="N15" s="194">
        <f>Summary_Contact_Page!$F$17</f>
        <v>0</v>
      </c>
      <c r="O15" s="213">
        <f>Summary_Contact_Page!$F$18</f>
        <v>0</v>
      </c>
      <c r="P15" s="200">
        <f>Summary_Contact_Page!$F$19</f>
        <v>0</v>
      </c>
      <c r="Q15" s="202">
        <f>Student_14!$E$16</f>
        <v>0</v>
      </c>
      <c r="R15" s="202">
        <f>Student_14!$D$18</f>
        <v>0</v>
      </c>
      <c r="S15" s="204">
        <f>Student_14!$G$18</f>
        <v>0</v>
      </c>
      <c r="T15" s="197">
        <f>Student_14!$J$18</f>
        <v>0</v>
      </c>
      <c r="U15" s="202">
        <f>Student_14!$F$12</f>
        <v>0</v>
      </c>
      <c r="V15" s="202">
        <f>Student_14!$F$10</f>
        <v>0</v>
      </c>
      <c r="W15" s="203" t="str">
        <f>IF(ISERROR(Student_14!$J$10&gt;0=TRUE),"0",(Student_14!$J$10))</f>
        <v>0</v>
      </c>
      <c r="X15" s="202">
        <f>Student_14!$E$14</f>
        <v>0</v>
      </c>
      <c r="Y15" s="205">
        <f>IFERROR(VLOOKUP(Student_14!$E$14,DropDownMenuLists!$J$2:$T$52,10,FALSE),”0”)</f>
        <v>0</v>
      </c>
      <c r="Z15" s="202">
        <f t="shared" si="1"/>
        <v>0</v>
      </c>
      <c r="AA15" s="251" t="str">
        <f t="shared" si="0"/>
        <v>0</v>
      </c>
      <c r="AB15" s="303" t="str">
        <f>IF(ISERROR(Student_14!$I$14&gt;0=TRUE),"0",(Student_1!$I$14))</f>
        <v>0</v>
      </c>
      <c r="AC15" s="304">
        <f>IFERROR(VLOOKUP(Student_14!$E$14,DropDownMenuLists!$J$1:$T$73,8,FALSE),”0”)</f>
        <v>0</v>
      </c>
      <c r="AD15" s="203">
        <f>IFERROR(VLOOKUP(Student_14!$E$14,DropDownMenuLists!$J$1:$T$73,9,FALSE),”0”)</f>
        <v>0</v>
      </c>
      <c r="AE15" s="253">
        <f>IFERROR(VLOOKUP(Student_14!$E$14,DropDownMenuLists!$J$1:$T$73,11,FALSE),”0”)</f>
        <v>0</v>
      </c>
      <c r="AF15" s="304" t="str">
        <f>IFERROR(VLOOKUP(Student_14!$E$14,EXCOFACFY1415,12,FALSE),"0")</f>
        <v>0</v>
      </c>
      <c r="AG15" s="202">
        <f>Student_14!$J$40</f>
        <v>0</v>
      </c>
      <c r="AH15" s="206">
        <f>Student_14!$J$42</f>
        <v>0</v>
      </c>
      <c r="AI15" s="269">
        <f>SUM(Student_14!$C$46:$C$49)</f>
        <v>0</v>
      </c>
      <c r="AJ15" s="249" t="e">
        <f>#REF!</f>
        <v>#REF!</v>
      </c>
      <c r="AK15" s="248" t="e">
        <f>#REF!</f>
        <v>#REF!</v>
      </c>
      <c r="AL15" s="249" t="e">
        <f>#REF!</f>
        <v>#REF!</v>
      </c>
      <c r="AM15" s="249" t="e">
        <f>#REF!</f>
        <v>#REF!</v>
      </c>
      <c r="AN15" s="250" t="e">
        <f>#REF!</f>
        <v>#REF!</v>
      </c>
      <c r="AO15" s="207">
        <f>Student_14!$J$50</f>
        <v>0</v>
      </c>
      <c r="AP15" s="252" t="e">
        <f>#REF!</f>
        <v>#REF!</v>
      </c>
      <c r="AQ15" s="250" t="e">
        <f>#REF!</f>
        <v>#REF!</v>
      </c>
      <c r="AR15" s="206">
        <f>Student_14!$J$56</f>
        <v>0</v>
      </c>
      <c r="AS15" s="269">
        <f>Student_14!$J$58</f>
        <v>0</v>
      </c>
      <c r="AT15" s="268">
        <f>SUM(Student_14!$C$62:$C$65)</f>
        <v>0</v>
      </c>
      <c r="AU15" s="248" t="e">
        <f>#REF!</f>
        <v>#REF!</v>
      </c>
      <c r="AV15" s="249" t="e">
        <f>#REF!</f>
        <v>#REF!</v>
      </c>
      <c r="AW15" s="249" t="e">
        <f>#REF!</f>
        <v>#REF!</v>
      </c>
      <c r="AX15" s="250" t="e">
        <f>#REF!</f>
        <v>#REF!</v>
      </c>
      <c r="AY15" s="208">
        <f>Student_14!$J$66</f>
        <v>0</v>
      </c>
      <c r="AZ15" s="208">
        <f>Student_14!$E$99</f>
        <v>0</v>
      </c>
      <c r="BA15" s="253" t="e">
        <f>#REF!</f>
        <v>#REF!</v>
      </c>
      <c r="BB15" s="208">
        <f>Student_14!$E$102</f>
        <v>0</v>
      </c>
      <c r="BC15" s="208">
        <f>Student_14!$E$103</f>
        <v>0</v>
      </c>
      <c r="BD15" s="208">
        <f>Student_14!$E$104</f>
        <v>0</v>
      </c>
      <c r="BE15" s="208">
        <f>Student_14!$E$105</f>
        <v>0</v>
      </c>
      <c r="BF15" s="208">
        <f>Student_14!$E$106</f>
        <v>0</v>
      </c>
      <c r="BG15" s="208">
        <f>Student_14!$E$107</f>
        <v>0</v>
      </c>
      <c r="BH15" s="280">
        <f>Student_14!$E$119</f>
        <v>0</v>
      </c>
      <c r="BI15" s="208">
        <f>Student_14!$E$112</f>
        <v>0</v>
      </c>
      <c r="BJ15" s="206">
        <f>Student_14!$H$112</f>
        <v>0</v>
      </c>
      <c r="BK15" s="208" t="str">
        <f>Student_14!$I$112</f>
        <v>$0.00</v>
      </c>
      <c r="BL15" s="208">
        <f>Student_14!$E$113</f>
        <v>0</v>
      </c>
      <c r="BM15" s="205">
        <f>Student_14!$H$113</f>
        <v>0</v>
      </c>
      <c r="BN15" s="208" t="str">
        <f>Student_14!$I$113</f>
        <v>$0.00</v>
      </c>
      <c r="BO15" s="208">
        <f>Student_14!$E$114</f>
        <v>0</v>
      </c>
      <c r="BP15" s="206">
        <f>Student_14!$H$114</f>
        <v>0</v>
      </c>
      <c r="BQ15" s="208">
        <f>Student_14!$I$114</f>
        <v>0</v>
      </c>
      <c r="BR15" s="208">
        <f>Student_14!$E$116</f>
        <v>0</v>
      </c>
      <c r="BS15" s="209">
        <f>Student_14!$H$116</f>
        <v>0</v>
      </c>
      <c r="BT15" s="208">
        <f>Student_14!$I$116</f>
        <v>0</v>
      </c>
      <c r="BU15" s="208">
        <f>Student_14!$E$119</f>
        <v>0</v>
      </c>
      <c r="BV15" s="208">
        <f>IF(ISERROR(Student_14!$E$123&gt;0=TRUE),"0",(Student_14!$E$123))</f>
        <v>0</v>
      </c>
      <c r="BW15" s="208">
        <f>IF(ISERROR(Student_14!$E$124&gt;0=TRUE),"0",(Student_14!$E$124))</f>
        <v>0</v>
      </c>
      <c r="BX15" s="208">
        <f>Student_14!$E$126</f>
        <v>0</v>
      </c>
      <c r="BY15" s="209">
        <f>Student_14!$H$126</f>
        <v>0</v>
      </c>
      <c r="BZ15" s="208">
        <f>Student_14!$I$126</f>
        <v>0</v>
      </c>
      <c r="CA15" s="280">
        <f>IF(ISERROR(Student_14!$E$118&gt;0=TRUE),"0",(Student_14!$E$118))</f>
        <v>0</v>
      </c>
      <c r="CB15" s="280">
        <f>IF(ISERROR(Student_14!$E$126&gt;0=TRUE),"0",(Student_14!$E$126))</f>
        <v>0</v>
      </c>
      <c r="CC15" s="247">
        <f>Student_14!$H$126</f>
        <v>0</v>
      </c>
      <c r="CD15" s="208">
        <f>IF(ISERROR(Student_14!$E$127&gt;0=TRUE),"0",(Student_14!$E$127))</f>
        <v>0</v>
      </c>
      <c r="CE15" s="208">
        <f>IF(ISERROR(Student_14!$E$128&gt;0=TRUE),"0",(Student_14!$E$128))</f>
        <v>0</v>
      </c>
      <c r="CF15" s="208">
        <f>IF(ISERROR(Student_14!$E$129&gt;0=TRUE),"0",(Student_14!$E$129))</f>
        <v>0</v>
      </c>
      <c r="CG15" s="208">
        <f>IF(ISERROR(Student_14!$E$130&gt;0=TRUE),"0",(Student_14!$E$130))</f>
        <v>0</v>
      </c>
      <c r="CH15" s="208">
        <f>IF(ISERROR(Student_14!$E$131&gt;0=TRUE),"0",(Student_14!$E$131))</f>
        <v>0</v>
      </c>
      <c r="CI15" s="280">
        <f>IF(ISERROR(Student_14!$E$133&gt;0=TRUE),"0",(Student_14!$E$133))</f>
        <v>0</v>
      </c>
      <c r="CJ15" s="208">
        <f>IF(ISERROR(Student_14!$E$134&gt;0=TRUE),"0",(Student_14!$E$134))</f>
        <v>0</v>
      </c>
      <c r="CK15" s="208">
        <f>IF(ISERROR(Student_14!$E$135&gt;0=TRUE),"0",(Student_14!$E$135))</f>
        <v>0</v>
      </c>
      <c r="CL15" s="202">
        <f>Student_14!$C$24</f>
        <v>0</v>
      </c>
      <c r="CM15" s="202">
        <f>Student_14!$C$34</f>
        <v>0</v>
      </c>
      <c r="CN15" s="202">
        <f>Student_14!$C$92</f>
        <v>0</v>
      </c>
    </row>
    <row r="16" spans="1:92" s="194" customFormat="1" ht="13.8" x14ac:dyDescent="0.3">
      <c r="A16" s="89">
        <v>15</v>
      </c>
      <c r="B16" s="194">
        <f>Summary_Contact_Page!$F$5</f>
        <v>0</v>
      </c>
      <c r="C16" s="210" t="str">
        <f>IF(ISERROR(Summary_Contact_Page!$M$5&gt;0=TRUE),"0",(Summary_Contact_Page!$M$5))</f>
        <v>0</v>
      </c>
      <c r="D16" s="211" t="str">
        <f>IF(ISERROR(Summary_Contact_Page!$M$7&gt;0=TRUE),"0",(Summary_Contact_Page!$M$7))</f>
        <v>0</v>
      </c>
      <c r="E16" s="202">
        <f>Student_15!$D$8</f>
        <v>0</v>
      </c>
      <c r="F16" s="204">
        <f>IF(ISERROR(Student_15!$G$8&gt;0=TRUE),"0",(Student_15!$G$8))</f>
        <v>0</v>
      </c>
      <c r="G16" s="212">
        <f>Summary_Contact_Page!$F$7</f>
        <v>0</v>
      </c>
      <c r="H16" s="212">
        <f>Summary_Contact_Page!$F$9</f>
        <v>0</v>
      </c>
      <c r="I16" s="213">
        <f>Summary_Contact_Page!$F$10</f>
        <v>0</v>
      </c>
      <c r="J16" s="212">
        <f>Summary_Contact_Page!$F$11</f>
        <v>0</v>
      </c>
      <c r="K16" s="212">
        <f>Summary_Contact_Page!$F$13</f>
        <v>0</v>
      </c>
      <c r="L16" s="213">
        <f>Summary_Contact_Page!$F$14</f>
        <v>0</v>
      </c>
      <c r="M16" s="212">
        <f>Summary_Contact_Page!$F$15</f>
        <v>0</v>
      </c>
      <c r="N16" s="194">
        <f>Summary_Contact_Page!$F$17</f>
        <v>0</v>
      </c>
      <c r="O16" s="213">
        <f>Summary_Contact_Page!$F$18</f>
        <v>0</v>
      </c>
      <c r="P16" s="200">
        <f>Summary_Contact_Page!$F$19</f>
        <v>0</v>
      </c>
      <c r="Q16" s="202">
        <f>Student_15!$E$16</f>
        <v>0</v>
      </c>
      <c r="R16" s="202">
        <f>Student_15!$D$18</f>
        <v>0</v>
      </c>
      <c r="S16" s="204">
        <f>Student_15!$G$18</f>
        <v>0</v>
      </c>
      <c r="T16" s="197">
        <f>Student_15!$J$18</f>
        <v>0</v>
      </c>
      <c r="U16" s="202">
        <f>Student_15!$F$12</f>
        <v>0</v>
      </c>
      <c r="V16" s="202">
        <f>Student_15!$F$10</f>
        <v>0</v>
      </c>
      <c r="W16" s="203" t="str">
        <f>IF(ISERROR(Student_15!$J$10&gt;0=TRUE),"0",(Student_15!$J$10))</f>
        <v>0</v>
      </c>
      <c r="X16" s="202">
        <f>Student_15!$E$14</f>
        <v>0</v>
      </c>
      <c r="Y16" s="205">
        <f>IFERROR(VLOOKUP(Student_15!$E$14,DropDownMenuLists!$J$2:$T$52,10,FALSE),”0”)</f>
        <v>0</v>
      </c>
      <c r="Z16" s="202">
        <f t="shared" si="1"/>
        <v>0</v>
      </c>
      <c r="AA16" s="251" t="str">
        <f t="shared" si="0"/>
        <v>0</v>
      </c>
      <c r="AB16" s="303" t="str">
        <f>IF(ISERROR(Student_15!$I$14&gt;0=TRUE),"0",(Student_1!$I$14))</f>
        <v>0</v>
      </c>
      <c r="AC16" s="304">
        <f>IFERROR(VLOOKUP(Student_15!$E$14,DropDownMenuLists!$J$1:$T$73,8,FALSE),”0”)</f>
        <v>0</v>
      </c>
      <c r="AD16" s="203">
        <f>IFERROR(VLOOKUP(Student_15!$E$14,DropDownMenuLists!$J$1:$T$73,9,FALSE),”0”)</f>
        <v>0</v>
      </c>
      <c r="AE16" s="253">
        <f>IFERROR(VLOOKUP(Student_15!$E$14,DropDownMenuLists!$J$1:$T$73,11,FALSE),”0”)</f>
        <v>0</v>
      </c>
      <c r="AF16" s="304" t="str">
        <f>IFERROR(VLOOKUP(Student_15!$E$14,EXCOFACFY1415,12,FALSE),"0")</f>
        <v>0</v>
      </c>
      <c r="AG16" s="202">
        <f>Student_15!$J$40</f>
        <v>0</v>
      </c>
      <c r="AH16" s="206">
        <f>Student_15!$J$42</f>
        <v>0</v>
      </c>
      <c r="AI16" s="269">
        <f>SUM(Student_15!$C$46:$C$49)</f>
        <v>0</v>
      </c>
      <c r="AJ16" s="249" t="e">
        <f>#REF!</f>
        <v>#REF!</v>
      </c>
      <c r="AK16" s="248" t="e">
        <f>#REF!</f>
        <v>#REF!</v>
      </c>
      <c r="AL16" s="249" t="e">
        <f>#REF!</f>
        <v>#REF!</v>
      </c>
      <c r="AM16" s="249" t="e">
        <f>#REF!</f>
        <v>#REF!</v>
      </c>
      <c r="AN16" s="250" t="e">
        <f>#REF!</f>
        <v>#REF!</v>
      </c>
      <c r="AO16" s="207">
        <f>Student_15!$J$50</f>
        <v>0</v>
      </c>
      <c r="AP16" s="252" t="e">
        <f>#REF!</f>
        <v>#REF!</v>
      </c>
      <c r="AQ16" s="250" t="e">
        <f>#REF!</f>
        <v>#REF!</v>
      </c>
      <c r="AR16" s="206">
        <f>Student_15!$J$56</f>
        <v>0</v>
      </c>
      <c r="AS16" s="269">
        <f>Student_15!$J$58</f>
        <v>0</v>
      </c>
      <c r="AT16" s="268">
        <f>SUM(Student_15!$C$62:$C$65)</f>
        <v>0</v>
      </c>
      <c r="AU16" s="248" t="e">
        <f>#REF!</f>
        <v>#REF!</v>
      </c>
      <c r="AV16" s="249" t="e">
        <f>#REF!</f>
        <v>#REF!</v>
      </c>
      <c r="AW16" s="249" t="e">
        <f>#REF!</f>
        <v>#REF!</v>
      </c>
      <c r="AX16" s="250" t="e">
        <f>#REF!</f>
        <v>#REF!</v>
      </c>
      <c r="AY16" s="208">
        <f>Student_15!$J$66</f>
        <v>0</v>
      </c>
      <c r="AZ16" s="208">
        <f>Student_15!$E$99</f>
        <v>0</v>
      </c>
      <c r="BA16" s="253" t="e">
        <f>#REF!</f>
        <v>#REF!</v>
      </c>
      <c r="BB16" s="208">
        <f>Student_15!$E$102</f>
        <v>0</v>
      </c>
      <c r="BC16" s="208">
        <f>Student_15!$E$103</f>
        <v>0</v>
      </c>
      <c r="BD16" s="208">
        <f>Student_15!$E$104</f>
        <v>0</v>
      </c>
      <c r="BE16" s="208">
        <f>Student_15!$E$105</f>
        <v>0</v>
      </c>
      <c r="BF16" s="208">
        <f>Student_15!$E$106</f>
        <v>0</v>
      </c>
      <c r="BG16" s="208">
        <f>Student_15!$E$107</f>
        <v>0</v>
      </c>
      <c r="BH16" s="280">
        <f>Student_15!$E$119</f>
        <v>0</v>
      </c>
      <c r="BI16" s="208">
        <f>Student_15!$E$112</f>
        <v>0</v>
      </c>
      <c r="BJ16" s="206">
        <f>Student_15!$H$112</f>
        <v>0</v>
      </c>
      <c r="BK16" s="208" t="str">
        <f>Student_15!$I$112</f>
        <v>$0.00</v>
      </c>
      <c r="BL16" s="208">
        <f>Student_15!$E$113</f>
        <v>0</v>
      </c>
      <c r="BM16" s="205">
        <f>Student_15!$H$113</f>
        <v>0</v>
      </c>
      <c r="BN16" s="208" t="str">
        <f>Student_15!$I$113</f>
        <v>$0.00</v>
      </c>
      <c r="BO16" s="208">
        <f>Student_15!$E$114</f>
        <v>0</v>
      </c>
      <c r="BP16" s="206">
        <f>Student_15!$H$114</f>
        <v>0</v>
      </c>
      <c r="BQ16" s="208">
        <f>Student_15!$I$114</f>
        <v>0</v>
      </c>
      <c r="BR16" s="208">
        <f>Student_15!$E$116</f>
        <v>0</v>
      </c>
      <c r="BS16" s="209">
        <f>Student_15!$H$116</f>
        <v>0</v>
      </c>
      <c r="BT16" s="208">
        <f>Student_15!$I$116</f>
        <v>0</v>
      </c>
      <c r="BU16" s="208">
        <f>Student_15!$E$119</f>
        <v>0</v>
      </c>
      <c r="BV16" s="208">
        <f>IF(ISERROR(Student_15!$E$123&gt;0=TRUE),"0",(Student_15!$E$123))</f>
        <v>0</v>
      </c>
      <c r="BW16" s="208">
        <f>IF(ISERROR(Student_15!$E$124&gt;0=TRUE),"0",(Student_15!$E$124))</f>
        <v>0</v>
      </c>
      <c r="BX16" s="208">
        <f>Student_15!$E$126</f>
        <v>0</v>
      </c>
      <c r="BY16" s="209">
        <f>Student_15!$H$126</f>
        <v>0</v>
      </c>
      <c r="BZ16" s="208">
        <f>Student_15!$I$126</f>
        <v>0</v>
      </c>
      <c r="CA16" s="280">
        <f>IF(ISERROR(Student_15!$E$118&gt;0=TRUE),"0",(Student_15!$E$118))</f>
        <v>0</v>
      </c>
      <c r="CB16" s="280">
        <f>IF(ISERROR(Student_15!$E$126&gt;0=TRUE),"0",(Student_15!$E$126))</f>
        <v>0</v>
      </c>
      <c r="CC16" s="247">
        <f>Student_15!$H$126</f>
        <v>0</v>
      </c>
      <c r="CD16" s="208">
        <f>IF(ISERROR(Student_15!$E$127&gt;0=TRUE),"0",(Student_15!$E$127))</f>
        <v>0</v>
      </c>
      <c r="CE16" s="208">
        <f>IF(ISERROR(Student_15!$E$128&gt;0=TRUE),"0",(Student_15!$E$128))</f>
        <v>0</v>
      </c>
      <c r="CF16" s="208">
        <f>IF(ISERROR(Student_15!$E$129&gt;0=TRUE),"0",(Student_15!$E$129))</f>
        <v>0</v>
      </c>
      <c r="CG16" s="208">
        <f>IF(ISERROR(Student_15!$E$130&gt;0=TRUE),"0",(Student_15!$E$130))</f>
        <v>0</v>
      </c>
      <c r="CH16" s="208">
        <f>IF(ISERROR(Student_15!$E$131&gt;0=TRUE),"0",(Student_15!$E$131))</f>
        <v>0</v>
      </c>
      <c r="CI16" s="280">
        <f>IF(ISERROR(Student_15!$E$133&gt;0=TRUE),"0",(Student_15!$E$133))</f>
        <v>0</v>
      </c>
      <c r="CJ16" s="208">
        <f>IF(ISERROR(Student_15!$E$134&gt;0=TRUE),"0",(Student_15!$E$134))</f>
        <v>0</v>
      </c>
      <c r="CK16" s="208">
        <f>IF(ISERROR(Student_15!$E$135&gt;0=TRUE),"0",(Student_15!$E$135))</f>
        <v>0</v>
      </c>
      <c r="CL16" s="202">
        <f>Student_15!$C$24</f>
        <v>0</v>
      </c>
      <c r="CM16" s="202">
        <f>Student_15!$C$34</f>
        <v>0</v>
      </c>
      <c r="CN16" s="202">
        <f>Student_15!$C$92</f>
        <v>0</v>
      </c>
    </row>
    <row r="17" spans="1:93" s="194" customFormat="1" ht="13.8" x14ac:dyDescent="0.3">
      <c r="A17" s="89">
        <v>16</v>
      </c>
      <c r="B17" s="194">
        <f>Summary_Contact_Page!$F$5</f>
        <v>0</v>
      </c>
      <c r="C17" s="210" t="str">
        <f>IF(ISERROR(Summary_Contact_Page!$M$5&gt;0=TRUE),"0",(Summary_Contact_Page!$M$5))</f>
        <v>0</v>
      </c>
      <c r="D17" s="211" t="str">
        <f>IF(ISERROR(Summary_Contact_Page!$M$7&gt;0=TRUE),"0",(Summary_Contact_Page!$M$7))</f>
        <v>0</v>
      </c>
      <c r="E17" s="202">
        <f>Student_16!$D$8</f>
        <v>0</v>
      </c>
      <c r="F17" s="204">
        <f>IF(ISERROR(Student_16!$G$8&gt;0=TRUE),"0",(Student_16!$G$8))</f>
        <v>0</v>
      </c>
      <c r="G17" s="212">
        <f>Summary_Contact_Page!$F$7</f>
        <v>0</v>
      </c>
      <c r="H17" s="212">
        <f>Summary_Contact_Page!$F$9</f>
        <v>0</v>
      </c>
      <c r="I17" s="213">
        <f>Summary_Contact_Page!$F$10</f>
        <v>0</v>
      </c>
      <c r="J17" s="212">
        <f>Summary_Contact_Page!$F$11</f>
        <v>0</v>
      </c>
      <c r="K17" s="212">
        <f>Summary_Contact_Page!$F$13</f>
        <v>0</v>
      </c>
      <c r="L17" s="213">
        <f>Summary_Contact_Page!$F$14</f>
        <v>0</v>
      </c>
      <c r="M17" s="212">
        <f>Summary_Contact_Page!$F$15</f>
        <v>0</v>
      </c>
      <c r="N17" s="194">
        <f>Summary_Contact_Page!$F$17</f>
        <v>0</v>
      </c>
      <c r="O17" s="213">
        <f>Summary_Contact_Page!$F$18</f>
        <v>0</v>
      </c>
      <c r="P17" s="200">
        <f>Summary_Contact_Page!$F$19</f>
        <v>0</v>
      </c>
      <c r="Q17" s="202">
        <f>Student_16!$E$16</f>
        <v>0</v>
      </c>
      <c r="R17" s="202">
        <f>Student_16!$D$18</f>
        <v>0</v>
      </c>
      <c r="S17" s="204">
        <f>Student_16!$G$18</f>
        <v>0</v>
      </c>
      <c r="T17" s="197">
        <f>Student_16!$J$18</f>
        <v>0</v>
      </c>
      <c r="U17" s="202">
        <f>Student_16!$F$12</f>
        <v>0</v>
      </c>
      <c r="V17" s="202">
        <f>Student_16!$F$10</f>
        <v>0</v>
      </c>
      <c r="W17" s="203" t="str">
        <f>IF(ISERROR(Student_16!$J$10&gt;0=TRUE),"0",(Student_16!$J$10))</f>
        <v>0</v>
      </c>
      <c r="X17" s="202">
        <f>Student_16!$E$14</f>
        <v>0</v>
      </c>
      <c r="Y17" s="205">
        <f>IFERROR(VLOOKUP(Student_16!$E$14,DropDownMenuLists!$J$2:$T$52,10,FALSE),”0”)</f>
        <v>0</v>
      </c>
      <c r="Z17" s="202">
        <f t="shared" si="1"/>
        <v>0</v>
      </c>
      <c r="AA17" s="251" t="str">
        <f t="shared" si="0"/>
        <v>0</v>
      </c>
      <c r="AB17" s="303" t="str">
        <f>IF(ISERROR(Student_16!$I$14&gt;0=TRUE),"0",(Student_1!$I$14))</f>
        <v>0</v>
      </c>
      <c r="AC17" s="304">
        <f>IFERROR(VLOOKUP(Student_16!$E$14,DropDownMenuLists!$J$1:$T$73,8,FALSE),”0”)</f>
        <v>0</v>
      </c>
      <c r="AD17" s="203">
        <f>IFERROR(VLOOKUP(Student_16!$E$14,DropDownMenuLists!$J$1:$T$73,9,FALSE),”0”)</f>
        <v>0</v>
      </c>
      <c r="AE17" s="253">
        <f>IFERROR(VLOOKUP(Student_16!$E$14,DropDownMenuLists!$J$1:$T$73,11,FALSE),”0”)</f>
        <v>0</v>
      </c>
      <c r="AF17" s="304" t="str">
        <f>IFERROR(VLOOKUP(Student_16!$E$14,EXCOFACFY1415,12,FALSE),"0")</f>
        <v>0</v>
      </c>
      <c r="AG17" s="202">
        <f>Student_16!$J$40</f>
        <v>0</v>
      </c>
      <c r="AH17" s="206">
        <f>Student_16!$J$42</f>
        <v>0</v>
      </c>
      <c r="AI17" s="269">
        <f>SUM(Student_16!$C$46:$C$49)</f>
        <v>0</v>
      </c>
      <c r="AJ17" s="249" t="e">
        <f>#REF!</f>
        <v>#REF!</v>
      </c>
      <c r="AK17" s="248" t="e">
        <f>#REF!</f>
        <v>#REF!</v>
      </c>
      <c r="AL17" s="249" t="e">
        <f>#REF!</f>
        <v>#REF!</v>
      </c>
      <c r="AM17" s="249" t="e">
        <f>#REF!</f>
        <v>#REF!</v>
      </c>
      <c r="AN17" s="250" t="e">
        <f>#REF!</f>
        <v>#REF!</v>
      </c>
      <c r="AO17" s="207">
        <f>Student_16!$J$50</f>
        <v>0</v>
      </c>
      <c r="AP17" s="252" t="e">
        <f>#REF!</f>
        <v>#REF!</v>
      </c>
      <c r="AQ17" s="250" t="e">
        <f>#REF!</f>
        <v>#REF!</v>
      </c>
      <c r="AR17" s="206">
        <f>Student_16!$J$56</f>
        <v>0</v>
      </c>
      <c r="AS17" s="269">
        <f>Student_16!$J$58</f>
        <v>0</v>
      </c>
      <c r="AT17" s="268">
        <f>SUM(Student_16!$C$62:$C$65)</f>
        <v>0</v>
      </c>
      <c r="AU17" s="248" t="e">
        <f>#REF!</f>
        <v>#REF!</v>
      </c>
      <c r="AV17" s="249" t="e">
        <f>#REF!</f>
        <v>#REF!</v>
      </c>
      <c r="AW17" s="249" t="e">
        <f>#REF!</f>
        <v>#REF!</v>
      </c>
      <c r="AX17" s="250" t="e">
        <f>#REF!</f>
        <v>#REF!</v>
      </c>
      <c r="AY17" s="208">
        <f>Student_16!$J$66</f>
        <v>0</v>
      </c>
      <c r="AZ17" s="208">
        <f>Student_16!$E$99</f>
        <v>0</v>
      </c>
      <c r="BA17" s="253" t="e">
        <f>#REF!</f>
        <v>#REF!</v>
      </c>
      <c r="BB17" s="208">
        <f>Student_16!$E$102</f>
        <v>0</v>
      </c>
      <c r="BC17" s="208">
        <f>Student_16!$E$103</f>
        <v>0</v>
      </c>
      <c r="BD17" s="208">
        <f>Student_16!$E$104</f>
        <v>0</v>
      </c>
      <c r="BE17" s="208">
        <f>Student_16!$E$105</f>
        <v>0</v>
      </c>
      <c r="BF17" s="208">
        <f>Student_16!$E$106</f>
        <v>0</v>
      </c>
      <c r="BG17" s="208">
        <f>Student_16!$E$107</f>
        <v>0</v>
      </c>
      <c r="BH17" s="280">
        <f>Student_16!$E$119</f>
        <v>0</v>
      </c>
      <c r="BI17" s="208">
        <f>Student_16!$E$112</f>
        <v>0</v>
      </c>
      <c r="BJ17" s="206">
        <f>Student_16!$H$112</f>
        <v>0</v>
      </c>
      <c r="BK17" s="208" t="str">
        <f>Student_16!$I$112</f>
        <v>$0.00</v>
      </c>
      <c r="BL17" s="208">
        <f>Student_16!$E$113</f>
        <v>0</v>
      </c>
      <c r="BM17" s="205">
        <f>Student_16!$H$113</f>
        <v>0</v>
      </c>
      <c r="BN17" s="208" t="str">
        <f>Student_16!$I$113</f>
        <v>$0.00</v>
      </c>
      <c r="BO17" s="208">
        <f>Student_16!$E$114</f>
        <v>0</v>
      </c>
      <c r="BP17" s="206">
        <f>Student_16!$H$114</f>
        <v>0</v>
      </c>
      <c r="BQ17" s="208">
        <f>Student_16!$I$114</f>
        <v>0</v>
      </c>
      <c r="BR17" s="208">
        <f>Student_16!$E$116</f>
        <v>0</v>
      </c>
      <c r="BS17" s="209">
        <f>Student_16!$H$116</f>
        <v>0</v>
      </c>
      <c r="BT17" s="208">
        <f>Student_16!$I$116</f>
        <v>0</v>
      </c>
      <c r="BU17" s="208">
        <f>Student_16!$E$119</f>
        <v>0</v>
      </c>
      <c r="BV17" s="208">
        <f>IF(ISERROR(Student_16!$E$123&gt;0=TRUE),"0",(Student_16!$E$123))</f>
        <v>0</v>
      </c>
      <c r="BW17" s="208">
        <f>IF(ISERROR(Student_16!$E$124&gt;0=TRUE),"0",(Student_16!$E$124))</f>
        <v>0</v>
      </c>
      <c r="BX17" s="208">
        <f>Student_16!$E$126</f>
        <v>0</v>
      </c>
      <c r="BY17" s="209">
        <f>Student_16!$H$126</f>
        <v>0</v>
      </c>
      <c r="BZ17" s="208">
        <f>Student_16!$I$126</f>
        <v>0</v>
      </c>
      <c r="CA17" s="280">
        <f>IF(ISERROR(Student_16!$E$118&gt;0=TRUE),"0",(Student_16!$E$118))</f>
        <v>0</v>
      </c>
      <c r="CB17" s="280">
        <f>IF(ISERROR(Student_16!$E$126&gt;0=TRUE),"0",(Student_16!$E$126))</f>
        <v>0</v>
      </c>
      <c r="CC17" s="247">
        <f>Student_16!$H$126</f>
        <v>0</v>
      </c>
      <c r="CD17" s="208">
        <f>IF(ISERROR(Student_16!$E$127&gt;0=TRUE),"0",(Student_16!$E$127))</f>
        <v>0</v>
      </c>
      <c r="CE17" s="208">
        <f>IF(ISERROR(Student_16!$E$128&gt;0=TRUE),"0",(Student_16!$E$128))</f>
        <v>0</v>
      </c>
      <c r="CF17" s="208">
        <f>IF(ISERROR(Student_16!$E$129&gt;0=TRUE),"0",(Student_16!$E$129))</f>
        <v>0</v>
      </c>
      <c r="CG17" s="208">
        <f>IF(ISERROR(Student_16!$E$130&gt;0=TRUE),"0",(Student_16!$E$130))</f>
        <v>0</v>
      </c>
      <c r="CH17" s="208">
        <f>IF(ISERROR(Student_16!$E$131&gt;0=TRUE),"0",(Student_16!$E$131))</f>
        <v>0</v>
      </c>
      <c r="CI17" s="280">
        <f>IF(ISERROR(Student_16!$E$133&gt;0=TRUE),"0",(Student_16!$E$133))</f>
        <v>0</v>
      </c>
      <c r="CJ17" s="208">
        <f>IF(ISERROR(Student_16!$E$134&gt;0=TRUE),"0",(Student_16!$E$134))</f>
        <v>0</v>
      </c>
      <c r="CK17" s="208">
        <f>IF(ISERROR(Student_16!$E$135&gt;0=TRUE),"0",(Student_16!$E$135))</f>
        <v>0</v>
      </c>
      <c r="CL17" s="202">
        <f>Student_16!$C$24</f>
        <v>0</v>
      </c>
      <c r="CM17" s="202">
        <f>Student_16!$C$34</f>
        <v>0</v>
      </c>
      <c r="CN17" s="202">
        <f>Student_16!$C$92</f>
        <v>0</v>
      </c>
    </row>
    <row r="18" spans="1:93" s="194" customFormat="1" ht="13.8" x14ac:dyDescent="0.3">
      <c r="A18" s="89">
        <v>17</v>
      </c>
      <c r="B18" s="194">
        <f>Summary_Contact_Page!$F$5</f>
        <v>0</v>
      </c>
      <c r="C18" s="210" t="str">
        <f>IF(ISERROR(Summary_Contact_Page!$M$5&gt;0=TRUE),"0",(Summary_Contact_Page!$M$5))</f>
        <v>0</v>
      </c>
      <c r="D18" s="211" t="str">
        <f>IF(ISERROR(Summary_Contact_Page!$M$7&gt;0=TRUE),"0",(Summary_Contact_Page!$M$7))</f>
        <v>0</v>
      </c>
      <c r="E18" s="202">
        <f>Student_17!$D$8</f>
        <v>0</v>
      </c>
      <c r="F18" s="204">
        <f>IF(ISERROR(Student_17!$G$8&gt;0=TRUE),"0",(Student_17!$G$8))</f>
        <v>0</v>
      </c>
      <c r="G18" s="212">
        <f>Summary_Contact_Page!$F$7</f>
        <v>0</v>
      </c>
      <c r="H18" s="212">
        <f>Summary_Contact_Page!$F$9</f>
        <v>0</v>
      </c>
      <c r="I18" s="213">
        <f>Summary_Contact_Page!$F$10</f>
        <v>0</v>
      </c>
      <c r="J18" s="212">
        <f>Summary_Contact_Page!$F$11</f>
        <v>0</v>
      </c>
      <c r="K18" s="212">
        <f>Summary_Contact_Page!$F$13</f>
        <v>0</v>
      </c>
      <c r="L18" s="213">
        <f>Summary_Contact_Page!$F$14</f>
        <v>0</v>
      </c>
      <c r="M18" s="212">
        <f>Summary_Contact_Page!$F$15</f>
        <v>0</v>
      </c>
      <c r="N18" s="194">
        <f>Summary_Contact_Page!$F$17</f>
        <v>0</v>
      </c>
      <c r="O18" s="213">
        <f>Summary_Contact_Page!$F$18</f>
        <v>0</v>
      </c>
      <c r="P18" s="200">
        <f>Summary_Contact_Page!$F$19</f>
        <v>0</v>
      </c>
      <c r="Q18" s="202">
        <f>Student_17!$E$16</f>
        <v>0</v>
      </c>
      <c r="R18" s="202">
        <f>Student_17!$D$18</f>
        <v>0</v>
      </c>
      <c r="S18" s="204">
        <f>Student_17!$G$18</f>
        <v>0</v>
      </c>
      <c r="T18" s="197">
        <f>Student_17!$J$18</f>
        <v>0</v>
      </c>
      <c r="U18" s="202">
        <f>Student_17!$F$12</f>
        <v>0</v>
      </c>
      <c r="V18" s="202">
        <f>Student_17!$F$10</f>
        <v>0</v>
      </c>
      <c r="W18" s="203" t="str">
        <f>IF(ISERROR(Student_17!$J$10&gt;0=TRUE),"0",(Student_17!$J$10))</f>
        <v>0</v>
      </c>
      <c r="X18" s="202">
        <f>Student_17!$E$14</f>
        <v>0</v>
      </c>
      <c r="Y18" s="205">
        <f>IFERROR(VLOOKUP(Student_17!$E$14,DropDownMenuLists!$J$2:$T$52,10,FALSE),”0”)</f>
        <v>0</v>
      </c>
      <c r="Z18" s="202">
        <f t="shared" si="1"/>
        <v>0</v>
      </c>
      <c r="AA18" s="251" t="str">
        <f t="shared" si="0"/>
        <v>0</v>
      </c>
      <c r="AB18" s="303" t="str">
        <f>IF(ISERROR(Student_17!$I$14&gt;0=TRUE),"0",(Student_1!$I$14))</f>
        <v>0</v>
      </c>
      <c r="AC18" s="304">
        <f>IFERROR(VLOOKUP(Student_17!$E$14,DropDownMenuLists!$J$1:$T$73,8,FALSE),”0”)</f>
        <v>0</v>
      </c>
      <c r="AD18" s="203">
        <f>IFERROR(VLOOKUP(Student_17!$E$14,DropDownMenuLists!$J$1:$T$73,9,FALSE),”0”)</f>
        <v>0</v>
      </c>
      <c r="AE18" s="253">
        <f>IFERROR(VLOOKUP(Student_17!$E$14,DropDownMenuLists!$J$1:$T$73,11,FALSE),”0”)</f>
        <v>0</v>
      </c>
      <c r="AF18" s="304" t="str">
        <f>IFERROR(VLOOKUP(Student_17!$E$14,EXCOFACFY1415,12,FALSE),"0")</f>
        <v>0</v>
      </c>
      <c r="AG18" s="202">
        <f>Student_17!$J$40</f>
        <v>0</v>
      </c>
      <c r="AH18" s="206">
        <f>Student_17!$J$42</f>
        <v>0</v>
      </c>
      <c r="AI18" s="269">
        <f>SUM(Student_17!$C$46:$C$49)</f>
        <v>0</v>
      </c>
      <c r="AJ18" s="249" t="e">
        <f>#REF!</f>
        <v>#REF!</v>
      </c>
      <c r="AK18" s="248" t="e">
        <f>#REF!</f>
        <v>#REF!</v>
      </c>
      <c r="AL18" s="249" t="e">
        <f>#REF!</f>
        <v>#REF!</v>
      </c>
      <c r="AM18" s="249" t="e">
        <f>#REF!</f>
        <v>#REF!</v>
      </c>
      <c r="AN18" s="250" t="e">
        <f>#REF!</f>
        <v>#REF!</v>
      </c>
      <c r="AO18" s="207">
        <f>Student_17!$J$50</f>
        <v>0</v>
      </c>
      <c r="AP18" s="252" t="e">
        <f>#REF!</f>
        <v>#REF!</v>
      </c>
      <c r="AQ18" s="250" t="e">
        <f>#REF!</f>
        <v>#REF!</v>
      </c>
      <c r="AR18" s="206">
        <f>Student_17!$J$56</f>
        <v>0</v>
      </c>
      <c r="AS18" s="269">
        <f>Student_17!$J$58</f>
        <v>0</v>
      </c>
      <c r="AT18" s="268">
        <f>SUM(Student_17!$C$62:$C$65)</f>
        <v>0</v>
      </c>
      <c r="AU18" s="248" t="e">
        <f>#REF!</f>
        <v>#REF!</v>
      </c>
      <c r="AV18" s="249" t="e">
        <f>#REF!</f>
        <v>#REF!</v>
      </c>
      <c r="AW18" s="249" t="e">
        <f>#REF!</f>
        <v>#REF!</v>
      </c>
      <c r="AX18" s="250" t="e">
        <f>#REF!</f>
        <v>#REF!</v>
      </c>
      <c r="AY18" s="208">
        <f>Student_17!$J$66</f>
        <v>0</v>
      </c>
      <c r="AZ18" s="208">
        <f>Student_17!$E$99</f>
        <v>0</v>
      </c>
      <c r="BA18" s="253" t="e">
        <f>#REF!</f>
        <v>#REF!</v>
      </c>
      <c r="BB18" s="208">
        <f>Student_17!$E$102</f>
        <v>0</v>
      </c>
      <c r="BC18" s="208">
        <f>Student_17!$E$103</f>
        <v>0</v>
      </c>
      <c r="BD18" s="208">
        <f>Student_17!$E$104</f>
        <v>0</v>
      </c>
      <c r="BE18" s="208">
        <f>Student_17!$E$105</f>
        <v>0</v>
      </c>
      <c r="BF18" s="208">
        <f>Student_17!$E$106</f>
        <v>0</v>
      </c>
      <c r="BG18" s="208">
        <f>Student_17!$E$107</f>
        <v>0</v>
      </c>
      <c r="BH18" s="280">
        <f>Student_17!$E$119</f>
        <v>0</v>
      </c>
      <c r="BI18" s="208">
        <f>Student_17!$E$112</f>
        <v>0</v>
      </c>
      <c r="BJ18" s="206">
        <f>Student_17!$H$112</f>
        <v>0</v>
      </c>
      <c r="BK18" s="208" t="str">
        <f>Student_17!$I$112</f>
        <v>$0.00</v>
      </c>
      <c r="BL18" s="208">
        <f>Student_17!$E$113</f>
        <v>0</v>
      </c>
      <c r="BM18" s="205">
        <f>Student_17!$H$113</f>
        <v>0</v>
      </c>
      <c r="BN18" s="208" t="str">
        <f>Student_17!$I$113</f>
        <v>$0.00</v>
      </c>
      <c r="BO18" s="208">
        <f>Student_17!$E$114</f>
        <v>0</v>
      </c>
      <c r="BP18" s="206">
        <f>Student_17!$H$114</f>
        <v>0</v>
      </c>
      <c r="BQ18" s="208">
        <f>Student_17!$I$114</f>
        <v>0</v>
      </c>
      <c r="BR18" s="208">
        <f>Student_17!$E$116</f>
        <v>0</v>
      </c>
      <c r="BS18" s="209">
        <f>Student_17!$H$116</f>
        <v>0</v>
      </c>
      <c r="BT18" s="208">
        <f>Student_17!$I$116</f>
        <v>0</v>
      </c>
      <c r="BU18" s="208">
        <f>Student_17!$E$119</f>
        <v>0</v>
      </c>
      <c r="BV18" s="208">
        <f>IF(ISERROR(Student_17!$E$123&gt;0=TRUE),"0",(Student_17!$E$123))</f>
        <v>0</v>
      </c>
      <c r="BW18" s="208">
        <f>IF(ISERROR(Student_17!$E$124&gt;0=TRUE),"0",(Student_17!$E$124))</f>
        <v>0</v>
      </c>
      <c r="BX18" s="208">
        <f>Student_17!$E$126</f>
        <v>0</v>
      </c>
      <c r="BY18" s="209">
        <f>Student_17!$H$126</f>
        <v>0</v>
      </c>
      <c r="BZ18" s="208">
        <f>Student_17!$I$126</f>
        <v>0</v>
      </c>
      <c r="CA18" s="280">
        <f>IF(ISERROR(Student_17!$E$118&gt;0=TRUE),"0",(Student_17!$E$118))</f>
        <v>0</v>
      </c>
      <c r="CB18" s="280">
        <f>IF(ISERROR(Student_17!$E$126&gt;0=TRUE),"0",(Student_17!$E$126))</f>
        <v>0</v>
      </c>
      <c r="CC18" s="247">
        <f>Student_17!$H$126</f>
        <v>0</v>
      </c>
      <c r="CD18" s="208">
        <f>IF(ISERROR(Student_17!$E$127&gt;0=TRUE),"0",(Student_17!$E$127))</f>
        <v>0</v>
      </c>
      <c r="CE18" s="208">
        <f>IF(ISERROR(Student_17!$E$128&gt;0=TRUE),"0",(Student_17!$E$128))</f>
        <v>0</v>
      </c>
      <c r="CF18" s="208">
        <f>IF(ISERROR(Student_17!$E$129&gt;0=TRUE),"0",(Student_17!$E$129))</f>
        <v>0</v>
      </c>
      <c r="CG18" s="208">
        <f>IF(ISERROR(Student_17!$E$130&gt;0=TRUE),"0",(Student_17!$E$130))</f>
        <v>0</v>
      </c>
      <c r="CH18" s="208">
        <f>IF(ISERROR(Student_17!$E$131&gt;0=TRUE),"0",(Student_17!$E$131))</f>
        <v>0</v>
      </c>
      <c r="CI18" s="280">
        <f>IF(ISERROR(Student_17!$E$133&gt;0=TRUE),"0",(Student_17!$E$133))</f>
        <v>0</v>
      </c>
      <c r="CJ18" s="208">
        <f>IF(ISERROR(Student_17!$E$134&gt;0=TRUE),"0",(Student_17!$E$134))</f>
        <v>0</v>
      </c>
      <c r="CK18" s="208">
        <f>IF(ISERROR(Student_17!$E$135&gt;0=TRUE),"0",(Student_17!$E$135))</f>
        <v>0</v>
      </c>
      <c r="CL18" s="202">
        <f>Student_17!$C$24</f>
        <v>0</v>
      </c>
      <c r="CM18" s="202">
        <f>Student_17!$C$34</f>
        <v>0</v>
      </c>
      <c r="CN18" s="202">
        <f>Student_17!$C$92</f>
        <v>0</v>
      </c>
    </row>
    <row r="19" spans="1:93" s="194" customFormat="1" ht="13.8" x14ac:dyDescent="0.3">
      <c r="A19" s="89">
        <v>18</v>
      </c>
      <c r="B19" s="194">
        <f>Summary_Contact_Page!$F$5</f>
        <v>0</v>
      </c>
      <c r="C19" s="210" t="str">
        <f>IF(ISERROR(Summary_Contact_Page!$M$5&gt;0=TRUE),"0",(Summary_Contact_Page!$M$5))</f>
        <v>0</v>
      </c>
      <c r="D19" s="211" t="str">
        <f>IF(ISERROR(Summary_Contact_Page!$M$7&gt;0=TRUE),"0",(Summary_Contact_Page!$M$7))</f>
        <v>0</v>
      </c>
      <c r="E19" s="202">
        <f>Student_18!$D$8</f>
        <v>0</v>
      </c>
      <c r="F19" s="204">
        <f>IF(ISERROR(Student_18!$G$8&gt;0=TRUE),"0",(Student_18!$G$8))</f>
        <v>0</v>
      </c>
      <c r="G19" s="212">
        <f>Summary_Contact_Page!$F$7</f>
        <v>0</v>
      </c>
      <c r="H19" s="212">
        <f>Summary_Contact_Page!$F$9</f>
        <v>0</v>
      </c>
      <c r="I19" s="213">
        <f>Summary_Contact_Page!$F$10</f>
        <v>0</v>
      </c>
      <c r="J19" s="212">
        <f>Summary_Contact_Page!$F$11</f>
        <v>0</v>
      </c>
      <c r="K19" s="212">
        <f>Summary_Contact_Page!$F$13</f>
        <v>0</v>
      </c>
      <c r="L19" s="213">
        <f>Summary_Contact_Page!$F$14</f>
        <v>0</v>
      </c>
      <c r="M19" s="212">
        <f>Summary_Contact_Page!$F$15</f>
        <v>0</v>
      </c>
      <c r="N19" s="194">
        <f>Summary_Contact_Page!$F$17</f>
        <v>0</v>
      </c>
      <c r="O19" s="213">
        <f>Summary_Contact_Page!$F$18</f>
        <v>0</v>
      </c>
      <c r="P19" s="200">
        <f>Summary_Contact_Page!$F$19</f>
        <v>0</v>
      </c>
      <c r="Q19" s="202">
        <f>Student_18!$E$16</f>
        <v>0</v>
      </c>
      <c r="R19" s="202">
        <f>Student_18!$D$18</f>
        <v>0</v>
      </c>
      <c r="S19" s="204">
        <f>Student_18!$G$18</f>
        <v>0</v>
      </c>
      <c r="T19" s="197">
        <f>Student_18!$J$18</f>
        <v>0</v>
      </c>
      <c r="U19" s="202">
        <f>Student_18!$F$12</f>
        <v>0</v>
      </c>
      <c r="V19" s="202">
        <f>Student_18!$F$10</f>
        <v>0</v>
      </c>
      <c r="W19" s="203" t="str">
        <f>IF(ISERROR(Student_18!$J$10&gt;0=TRUE),"0",(Student_18!$J$10))</f>
        <v>0</v>
      </c>
      <c r="X19" s="202">
        <f>Student_18!$E$14</f>
        <v>0</v>
      </c>
      <c r="Y19" s="205">
        <f>IFERROR(VLOOKUP(Student_18!$E$14,DropDownMenuLists!$J$2:$T$52,10,FALSE),”0”)</f>
        <v>0</v>
      </c>
      <c r="Z19" s="202">
        <f t="shared" si="1"/>
        <v>0</v>
      </c>
      <c r="AA19" s="251" t="str">
        <f t="shared" si="0"/>
        <v>0</v>
      </c>
      <c r="AB19" s="303" t="str">
        <f>IF(ISERROR(Student_18!$I$14&gt;0=TRUE),"0",(Student_1!$I$14))</f>
        <v>0</v>
      </c>
      <c r="AC19" s="304">
        <f>IFERROR(VLOOKUP(Student_18!$E$14,DropDownMenuLists!$J$1:$T$73,8,FALSE),”0”)</f>
        <v>0</v>
      </c>
      <c r="AD19" s="203">
        <f>IFERROR(VLOOKUP(Student_18!$E$14,DropDownMenuLists!$J$1:$T$73,9,FALSE),”0”)</f>
        <v>0</v>
      </c>
      <c r="AE19" s="253">
        <f>IFERROR(VLOOKUP(Student_18!$E$14,DropDownMenuLists!$J$1:$T$73,11,FALSE),”0”)</f>
        <v>0</v>
      </c>
      <c r="AF19" s="304" t="str">
        <f>IFERROR(VLOOKUP(Student_18!$E$14,EXCOFACFY1415,12,FALSE),"0")</f>
        <v>0</v>
      </c>
      <c r="AG19" s="202">
        <f>Student_18!$J$40</f>
        <v>0</v>
      </c>
      <c r="AH19" s="206">
        <f>Student_18!$J$42</f>
        <v>0</v>
      </c>
      <c r="AI19" s="269">
        <f>SUM(Student_18!$C$46:$C$49)</f>
        <v>0</v>
      </c>
      <c r="AJ19" s="249" t="e">
        <f>#REF!</f>
        <v>#REF!</v>
      </c>
      <c r="AK19" s="248" t="e">
        <f>#REF!</f>
        <v>#REF!</v>
      </c>
      <c r="AL19" s="249" t="e">
        <f>#REF!</f>
        <v>#REF!</v>
      </c>
      <c r="AM19" s="249" t="e">
        <f>#REF!</f>
        <v>#REF!</v>
      </c>
      <c r="AN19" s="250" t="e">
        <f>#REF!</f>
        <v>#REF!</v>
      </c>
      <c r="AO19" s="207">
        <f>Student_18!$J$50</f>
        <v>0</v>
      </c>
      <c r="AP19" s="252" t="e">
        <f>#REF!</f>
        <v>#REF!</v>
      </c>
      <c r="AQ19" s="250" t="e">
        <f>#REF!</f>
        <v>#REF!</v>
      </c>
      <c r="AR19" s="206">
        <f>Student_18!$J$56</f>
        <v>0</v>
      </c>
      <c r="AS19" s="269">
        <f>Student_18!$J$58</f>
        <v>0</v>
      </c>
      <c r="AT19" s="268">
        <f>SUM(Student_18!$C$62:$C$65)</f>
        <v>0</v>
      </c>
      <c r="AU19" s="248" t="e">
        <f>#REF!</f>
        <v>#REF!</v>
      </c>
      <c r="AV19" s="249" t="e">
        <f>#REF!</f>
        <v>#REF!</v>
      </c>
      <c r="AW19" s="249" t="e">
        <f>#REF!</f>
        <v>#REF!</v>
      </c>
      <c r="AX19" s="250" t="e">
        <f>#REF!</f>
        <v>#REF!</v>
      </c>
      <c r="AY19" s="208">
        <f>Student_18!$J$66</f>
        <v>0</v>
      </c>
      <c r="AZ19" s="208">
        <f>Student_18!$E$99</f>
        <v>0</v>
      </c>
      <c r="BA19" s="253" t="e">
        <f>#REF!</f>
        <v>#REF!</v>
      </c>
      <c r="BB19" s="208">
        <f>Student_18!$E$102</f>
        <v>0</v>
      </c>
      <c r="BC19" s="208">
        <f>Student_18!$E$103</f>
        <v>0</v>
      </c>
      <c r="BD19" s="208">
        <f>Student_18!$E$104</f>
        <v>0</v>
      </c>
      <c r="BE19" s="208">
        <f>Student_18!$E$105</f>
        <v>0</v>
      </c>
      <c r="BF19" s="208">
        <f>Student_18!$E$106</f>
        <v>0</v>
      </c>
      <c r="BG19" s="208">
        <f>Student_18!$E$107</f>
        <v>0</v>
      </c>
      <c r="BH19" s="280">
        <f>Student_18!$E$119</f>
        <v>0</v>
      </c>
      <c r="BI19" s="208">
        <f>Student_18!$E$112</f>
        <v>0</v>
      </c>
      <c r="BJ19" s="206">
        <f>Student_18!$H$112</f>
        <v>0</v>
      </c>
      <c r="BK19" s="208" t="str">
        <f>Student_18!$I$112</f>
        <v>$0.00</v>
      </c>
      <c r="BL19" s="208">
        <f>Student_18!$E$113</f>
        <v>0</v>
      </c>
      <c r="BM19" s="205">
        <f>Student_18!$H$113</f>
        <v>0</v>
      </c>
      <c r="BN19" s="208" t="str">
        <f>Student_18!$I$113</f>
        <v>$0.00</v>
      </c>
      <c r="BO19" s="208">
        <f>Student_18!$E$114</f>
        <v>0</v>
      </c>
      <c r="BP19" s="206">
        <f>Student_18!$H$114</f>
        <v>0</v>
      </c>
      <c r="BQ19" s="208">
        <f>Student_18!$I$114</f>
        <v>0</v>
      </c>
      <c r="BR19" s="208">
        <f>Student_18!$E$116</f>
        <v>0</v>
      </c>
      <c r="BS19" s="209">
        <f>Student_18!$H$116</f>
        <v>0</v>
      </c>
      <c r="BT19" s="208">
        <f>Student_18!$I$116</f>
        <v>0</v>
      </c>
      <c r="BU19" s="208">
        <f>Student_18!$E$119</f>
        <v>0</v>
      </c>
      <c r="BV19" s="208">
        <f>IF(ISERROR(Student_18!$E$123&gt;0=TRUE),"0",(Student_18!$E$123))</f>
        <v>0</v>
      </c>
      <c r="BW19" s="208">
        <f>IF(ISERROR(Student_18!$E$124&gt;0=TRUE),"0",(Student_18!$E$124))</f>
        <v>0</v>
      </c>
      <c r="BX19" s="208">
        <f>Student_18!$E$126</f>
        <v>0</v>
      </c>
      <c r="BY19" s="209">
        <f>Student_18!$H$126</f>
        <v>0</v>
      </c>
      <c r="BZ19" s="208">
        <f>Student_18!$I$126</f>
        <v>0</v>
      </c>
      <c r="CA19" s="280">
        <f>IF(ISERROR(Student_18!$E$118&gt;0=TRUE),"0",(Student_18!$E$118))</f>
        <v>0</v>
      </c>
      <c r="CB19" s="280">
        <f>IF(ISERROR(Student_18!$E$126&gt;0=TRUE),"0",(Student_18!$E$126))</f>
        <v>0</v>
      </c>
      <c r="CC19" s="247">
        <f>Student_18!$H$126</f>
        <v>0</v>
      </c>
      <c r="CD19" s="208">
        <f>IF(ISERROR(Student_18!$E$127&gt;0=TRUE),"0",(Student_18!$E$127))</f>
        <v>0</v>
      </c>
      <c r="CE19" s="208">
        <f>IF(ISERROR(Student_18!$E$128&gt;0=TRUE),"0",(Student_18!$E$128))</f>
        <v>0</v>
      </c>
      <c r="CF19" s="208">
        <f>IF(ISERROR(Student_18!$E$129&gt;0=TRUE),"0",(Student_18!$E$129))</f>
        <v>0</v>
      </c>
      <c r="CG19" s="208">
        <f>IF(ISERROR(Student_18!$E$130&gt;0=TRUE),"0",(Student_18!$E$130))</f>
        <v>0</v>
      </c>
      <c r="CH19" s="208">
        <f>IF(ISERROR(Student_18!$E$131&gt;0=TRUE),"0",(Student_18!$E$131))</f>
        <v>0</v>
      </c>
      <c r="CI19" s="280">
        <f>IF(ISERROR(Student_18!$E$133&gt;0=TRUE),"0",(Student_18!$E$133))</f>
        <v>0</v>
      </c>
      <c r="CJ19" s="208">
        <f>IF(ISERROR(Student_18!$E$134&gt;0=TRUE),"0",(Student_18!$E$134))</f>
        <v>0</v>
      </c>
      <c r="CK19" s="208">
        <f>IF(ISERROR(Student_18!$E$135&gt;0=TRUE),"0",(Student_18!$E$135))</f>
        <v>0</v>
      </c>
      <c r="CL19" s="202">
        <f>Student_18!$C$24</f>
        <v>0</v>
      </c>
      <c r="CM19" s="202">
        <f>Student_18!$C$34</f>
        <v>0</v>
      </c>
      <c r="CN19" s="202">
        <f>Student_18!$C$92</f>
        <v>0</v>
      </c>
    </row>
    <row r="20" spans="1:93" s="194" customFormat="1" ht="13.8" x14ac:dyDescent="0.3">
      <c r="A20" s="89">
        <v>19</v>
      </c>
      <c r="B20" s="194">
        <f>Summary_Contact_Page!$F$5</f>
        <v>0</v>
      </c>
      <c r="C20" s="210" t="str">
        <f>IF(ISERROR(Summary_Contact_Page!$M$5&gt;0=TRUE),"0",(Summary_Contact_Page!$M$5))</f>
        <v>0</v>
      </c>
      <c r="D20" s="211" t="str">
        <f>IF(ISERROR(Summary_Contact_Page!$M$7&gt;0=TRUE),"0",(Summary_Contact_Page!$M$7))</f>
        <v>0</v>
      </c>
      <c r="E20" s="202">
        <f>Student_19!$D$8</f>
        <v>0</v>
      </c>
      <c r="F20" s="204">
        <f>IF(ISERROR(Student_19!$G$8&gt;0=TRUE),"0",(Student_19!$G$8))</f>
        <v>0</v>
      </c>
      <c r="G20" s="212">
        <f>Summary_Contact_Page!$F$7</f>
        <v>0</v>
      </c>
      <c r="H20" s="212">
        <f>Summary_Contact_Page!$F$9</f>
        <v>0</v>
      </c>
      <c r="I20" s="213">
        <f>Summary_Contact_Page!$F$10</f>
        <v>0</v>
      </c>
      <c r="J20" s="212">
        <f>Summary_Contact_Page!$F$11</f>
        <v>0</v>
      </c>
      <c r="K20" s="212">
        <f>Summary_Contact_Page!$F$13</f>
        <v>0</v>
      </c>
      <c r="L20" s="213">
        <f>Summary_Contact_Page!$F$14</f>
        <v>0</v>
      </c>
      <c r="M20" s="212">
        <f>Summary_Contact_Page!$F$15</f>
        <v>0</v>
      </c>
      <c r="N20" s="194">
        <f>Summary_Contact_Page!$F$17</f>
        <v>0</v>
      </c>
      <c r="O20" s="213">
        <f>Summary_Contact_Page!$F$18</f>
        <v>0</v>
      </c>
      <c r="P20" s="200">
        <f>Summary_Contact_Page!$F$19</f>
        <v>0</v>
      </c>
      <c r="Q20" s="202">
        <f>Student_19!$E$16</f>
        <v>0</v>
      </c>
      <c r="R20" s="202">
        <f>Student_19!$D$18</f>
        <v>0</v>
      </c>
      <c r="S20" s="204">
        <f>Student_19!$G$18</f>
        <v>0</v>
      </c>
      <c r="T20" s="197">
        <f>Student_19!$J$18</f>
        <v>0</v>
      </c>
      <c r="U20" s="202">
        <f>Student_19!$F$12</f>
        <v>0</v>
      </c>
      <c r="V20" s="202">
        <f>Student_19!$F$10</f>
        <v>0</v>
      </c>
      <c r="W20" s="203" t="str">
        <f>IF(ISERROR(Student_19!$J$10&gt;0=TRUE),"0",(Student_19!$J$10))</f>
        <v>0</v>
      </c>
      <c r="X20" s="202">
        <f>Student_19!$E$14</f>
        <v>0</v>
      </c>
      <c r="Y20" s="205">
        <f>IFERROR(VLOOKUP(Student_19!$E$14,DropDownMenuLists!$J$2:$T$52,10,FALSE),”0”)</f>
        <v>0</v>
      </c>
      <c r="Z20" s="202">
        <f t="shared" si="1"/>
        <v>0</v>
      </c>
      <c r="AA20" s="251" t="str">
        <f t="shared" si="0"/>
        <v>0</v>
      </c>
      <c r="AB20" s="303" t="str">
        <f>IF(ISERROR(Student_19!$I$14&gt;0=TRUE),"0",(Student_1!$I$14))</f>
        <v>0</v>
      </c>
      <c r="AC20" s="304">
        <f>IFERROR(VLOOKUP(Student_19!$E$14,DropDownMenuLists!$J$1:$T$73,8,FALSE),”0”)</f>
        <v>0</v>
      </c>
      <c r="AD20" s="203">
        <f>IFERROR(VLOOKUP(Student_19!$E$14,DropDownMenuLists!$J$1:$T$73,9,FALSE),”0”)</f>
        <v>0</v>
      </c>
      <c r="AE20" s="253">
        <f>IFERROR(VLOOKUP(Student_19!$E$14,DropDownMenuLists!$J$1:$T$73,11,FALSE),”0”)</f>
        <v>0</v>
      </c>
      <c r="AF20" s="304" t="str">
        <f>IFERROR(VLOOKUP(Student_19!$E$14,EXCOFACFY1415,12,FALSE),"0")</f>
        <v>0</v>
      </c>
      <c r="AG20" s="202">
        <f>Student_19!$J$40</f>
        <v>0</v>
      </c>
      <c r="AH20" s="206">
        <f>Student_19!$J$42</f>
        <v>0</v>
      </c>
      <c r="AI20" s="269">
        <f>SUM(Student_19!$C$46:$C$49)</f>
        <v>0</v>
      </c>
      <c r="AJ20" s="249" t="e">
        <f>#REF!</f>
        <v>#REF!</v>
      </c>
      <c r="AK20" s="248" t="e">
        <f>#REF!</f>
        <v>#REF!</v>
      </c>
      <c r="AL20" s="249" t="e">
        <f>#REF!</f>
        <v>#REF!</v>
      </c>
      <c r="AM20" s="249" t="e">
        <f>#REF!</f>
        <v>#REF!</v>
      </c>
      <c r="AN20" s="250" t="e">
        <f>#REF!</f>
        <v>#REF!</v>
      </c>
      <c r="AO20" s="207">
        <f>Student_19!$J$50</f>
        <v>0</v>
      </c>
      <c r="AP20" s="252" t="e">
        <f>#REF!</f>
        <v>#REF!</v>
      </c>
      <c r="AQ20" s="250" t="e">
        <f>#REF!</f>
        <v>#REF!</v>
      </c>
      <c r="AR20" s="206">
        <f>Student_19!$J$56</f>
        <v>0</v>
      </c>
      <c r="AS20" s="269">
        <f>Student_19!$J$58</f>
        <v>0</v>
      </c>
      <c r="AT20" s="268">
        <f>SUM(Student_19!$C$62:$C$65)</f>
        <v>0</v>
      </c>
      <c r="AU20" s="248" t="e">
        <f>#REF!</f>
        <v>#REF!</v>
      </c>
      <c r="AV20" s="249" t="e">
        <f>#REF!</f>
        <v>#REF!</v>
      </c>
      <c r="AW20" s="249" t="e">
        <f>#REF!</f>
        <v>#REF!</v>
      </c>
      <c r="AX20" s="250" t="e">
        <f>#REF!</f>
        <v>#REF!</v>
      </c>
      <c r="AY20" s="208">
        <f>Student_19!$J$66</f>
        <v>0</v>
      </c>
      <c r="AZ20" s="208">
        <f>Student_19!$E$99</f>
        <v>0</v>
      </c>
      <c r="BA20" s="253" t="e">
        <f>#REF!</f>
        <v>#REF!</v>
      </c>
      <c r="BB20" s="208">
        <f>Student_19!$E$102</f>
        <v>0</v>
      </c>
      <c r="BC20" s="208">
        <f>Student_19!$E$103</f>
        <v>0</v>
      </c>
      <c r="BD20" s="208">
        <f>Student_19!$E$104</f>
        <v>0</v>
      </c>
      <c r="BE20" s="208">
        <f>Student_19!$E$105</f>
        <v>0</v>
      </c>
      <c r="BF20" s="208">
        <f>Student_19!$E$106</f>
        <v>0</v>
      </c>
      <c r="BG20" s="208">
        <f>Student_19!$E$107</f>
        <v>0</v>
      </c>
      <c r="BH20" s="280">
        <f>Student_19!$E$119</f>
        <v>0</v>
      </c>
      <c r="BI20" s="208">
        <f>Student_19!$E$112</f>
        <v>0</v>
      </c>
      <c r="BJ20" s="206">
        <f>Student_19!$H$112</f>
        <v>0</v>
      </c>
      <c r="BK20" s="208" t="str">
        <f>Student_19!$I$112</f>
        <v>$0.00</v>
      </c>
      <c r="BL20" s="208">
        <f>Student_19!$E$113</f>
        <v>0</v>
      </c>
      <c r="BM20" s="205">
        <f>Student_19!$H$113</f>
        <v>0</v>
      </c>
      <c r="BN20" s="208" t="str">
        <f>Student_19!$I$113</f>
        <v>$0.00</v>
      </c>
      <c r="BO20" s="208">
        <f>Student_19!$E$114</f>
        <v>0</v>
      </c>
      <c r="BP20" s="206">
        <f>Student_19!$H$114</f>
        <v>0</v>
      </c>
      <c r="BQ20" s="208">
        <f>Student_19!$I$114</f>
        <v>0</v>
      </c>
      <c r="BR20" s="208">
        <f>Student_19!$E$116</f>
        <v>0</v>
      </c>
      <c r="BS20" s="209">
        <f>Student_19!$H$116</f>
        <v>0</v>
      </c>
      <c r="BT20" s="208">
        <f>Student_19!$I$116</f>
        <v>0</v>
      </c>
      <c r="BU20" s="208">
        <f>Student_19!$E$119</f>
        <v>0</v>
      </c>
      <c r="BV20" s="208">
        <f>IF(ISERROR(Student_19!$E$123&gt;0=TRUE),"0",(Student_19!$E$123))</f>
        <v>0</v>
      </c>
      <c r="BW20" s="208">
        <f>IF(ISERROR(Student_19!$E$124&gt;0=TRUE),"0",(Student_19!$E$124))</f>
        <v>0</v>
      </c>
      <c r="BX20" s="208">
        <f>Student_19!$E$126</f>
        <v>0</v>
      </c>
      <c r="BY20" s="209">
        <f>Student_19!$H$126</f>
        <v>0</v>
      </c>
      <c r="BZ20" s="208">
        <f>Student_19!$I$126</f>
        <v>0</v>
      </c>
      <c r="CA20" s="280">
        <f>IF(ISERROR(Student_19!$E$118&gt;0=TRUE),"0",(Student_19!$E$118))</f>
        <v>0</v>
      </c>
      <c r="CB20" s="280">
        <f>IF(ISERROR(Student_19!$E$126&gt;0=TRUE),"0",(Student_19!$E$126))</f>
        <v>0</v>
      </c>
      <c r="CC20" s="247">
        <f>Student_19!$H$126</f>
        <v>0</v>
      </c>
      <c r="CD20" s="208">
        <f>IF(ISERROR(Student_19!$E$127&gt;0=TRUE),"0",(Student_19!$E$127))</f>
        <v>0</v>
      </c>
      <c r="CE20" s="208">
        <f>IF(ISERROR(Student_19!$E$128&gt;0=TRUE),"0",(Student_19!$E$128))</f>
        <v>0</v>
      </c>
      <c r="CF20" s="208">
        <f>IF(ISERROR(Student_19!$E$129&gt;0=TRUE),"0",(Student_19!$E$129))</f>
        <v>0</v>
      </c>
      <c r="CG20" s="208">
        <f>IF(ISERROR(Student_19!$E$130&gt;0=TRUE),"0",(Student_19!$E$130))</f>
        <v>0</v>
      </c>
      <c r="CH20" s="208">
        <f>IF(ISERROR(Student_19!$E$131&gt;0=TRUE),"0",(Student_19!$E$131))</f>
        <v>0</v>
      </c>
      <c r="CI20" s="280">
        <f>IF(ISERROR(Student_19!$E$133&gt;0=TRUE),"0",(Student_19!$E$133))</f>
        <v>0</v>
      </c>
      <c r="CJ20" s="208">
        <f>IF(ISERROR(Student_19!$E$134&gt;0=TRUE),"0",(Student_19!$E$134))</f>
        <v>0</v>
      </c>
      <c r="CK20" s="208">
        <f>IF(ISERROR(Student_19!$E$135&gt;0=TRUE),"0",(Student_19!$E$135))</f>
        <v>0</v>
      </c>
      <c r="CL20" s="202">
        <f>Student_19!$C$24</f>
        <v>0</v>
      </c>
      <c r="CM20" s="202">
        <f>Student_19!$C$34</f>
        <v>0</v>
      </c>
      <c r="CN20" s="202">
        <f>Student_19!$C$92</f>
        <v>0</v>
      </c>
    </row>
    <row r="21" spans="1:93" s="194" customFormat="1" ht="13.8" x14ac:dyDescent="0.3">
      <c r="A21" s="89">
        <v>20</v>
      </c>
      <c r="B21" s="194">
        <f>Summary_Contact_Page!$F$5</f>
        <v>0</v>
      </c>
      <c r="C21" s="210" t="str">
        <f>IF(ISERROR(Summary_Contact_Page!$M$5&gt;0=TRUE),"0",(Summary_Contact_Page!$M$5))</f>
        <v>0</v>
      </c>
      <c r="D21" s="211" t="str">
        <f>IF(ISERROR(Summary_Contact_Page!$M$7&gt;0=TRUE),"0",(Summary_Contact_Page!$M$7))</f>
        <v>0</v>
      </c>
      <c r="E21" s="202">
        <f>Student_20!$D$8</f>
        <v>0</v>
      </c>
      <c r="F21" s="204">
        <f>IF(ISERROR(Student_20!$G$8&gt;0=TRUE),"0",(Student_20!$G$8))</f>
        <v>0</v>
      </c>
      <c r="G21" s="212">
        <f>Summary_Contact_Page!$F$7</f>
        <v>0</v>
      </c>
      <c r="H21" s="212">
        <f>Summary_Contact_Page!$F$9</f>
        <v>0</v>
      </c>
      <c r="I21" s="213">
        <f>Summary_Contact_Page!$F$10</f>
        <v>0</v>
      </c>
      <c r="J21" s="212">
        <f>Summary_Contact_Page!$F$11</f>
        <v>0</v>
      </c>
      <c r="K21" s="212">
        <f>Summary_Contact_Page!$F$13</f>
        <v>0</v>
      </c>
      <c r="L21" s="213">
        <f>Summary_Contact_Page!$F$14</f>
        <v>0</v>
      </c>
      <c r="M21" s="212">
        <f>Summary_Contact_Page!$F$15</f>
        <v>0</v>
      </c>
      <c r="N21" s="194">
        <f>Summary_Contact_Page!$F$17</f>
        <v>0</v>
      </c>
      <c r="O21" s="213">
        <f>Summary_Contact_Page!$F$18</f>
        <v>0</v>
      </c>
      <c r="P21" s="200">
        <f>Summary_Contact_Page!$F$19</f>
        <v>0</v>
      </c>
      <c r="Q21" s="202">
        <f>Student_20!$E$16</f>
        <v>0</v>
      </c>
      <c r="R21" s="202">
        <f>Student_20!$D$18</f>
        <v>0</v>
      </c>
      <c r="S21" s="204">
        <f>Student_20!$G$18</f>
        <v>0</v>
      </c>
      <c r="T21" s="197">
        <f>Student_20!$J$18</f>
        <v>0</v>
      </c>
      <c r="U21" s="202">
        <f>Student_20!$F$12</f>
        <v>0</v>
      </c>
      <c r="V21" s="202">
        <f>Student_20!$F$10</f>
        <v>0</v>
      </c>
      <c r="W21" s="203" t="str">
        <f>IF(ISERROR(Student_20!$J$10&gt;0=TRUE),"0",(Student_20!$J$10))</f>
        <v>0</v>
      </c>
      <c r="X21" s="202">
        <f>Student_20!$E$14</f>
        <v>0</v>
      </c>
      <c r="Y21" s="205">
        <f>IFERROR(VLOOKUP(Student_20!$E$14,DropDownMenuLists!$J$2:$T$52,10,FALSE),”0”)</f>
        <v>0</v>
      </c>
      <c r="Z21" s="202">
        <f t="shared" si="1"/>
        <v>0</v>
      </c>
      <c r="AA21" s="251" t="str">
        <f t="shared" si="0"/>
        <v>0</v>
      </c>
      <c r="AB21" s="303" t="str">
        <f>IF(ISERROR(Student_20!$I$14&gt;0=TRUE),"0",(Student_1!$I$14))</f>
        <v>0</v>
      </c>
      <c r="AC21" s="304">
        <f>IFERROR(VLOOKUP(Student_20!$E$14,DropDownMenuLists!$J$1:$T$73,8,FALSE),”0”)</f>
        <v>0</v>
      </c>
      <c r="AD21" s="203">
        <f>IFERROR(VLOOKUP(Student_20!$E$14,DropDownMenuLists!$J$1:$T$73,9,FALSE),”0”)</f>
        <v>0</v>
      </c>
      <c r="AE21" s="253">
        <f>IFERROR(VLOOKUP(Student_20!$E$14,DropDownMenuLists!$J$1:$T$73,11,FALSE),”0”)</f>
        <v>0</v>
      </c>
      <c r="AF21" s="304" t="str">
        <f>IFERROR(VLOOKUP(Student_20!$E$14,EXCOFACFY1415,12,FALSE),"0")</f>
        <v>0</v>
      </c>
      <c r="AG21" s="202">
        <f>Student_20!$J$40</f>
        <v>0</v>
      </c>
      <c r="AH21" s="206">
        <f>Student_20!$J$42</f>
        <v>0</v>
      </c>
      <c r="AI21" s="269">
        <f>SUM(Student_20!$C$46:$C$49)</f>
        <v>0</v>
      </c>
      <c r="AJ21" s="249" t="e">
        <f>#REF!</f>
        <v>#REF!</v>
      </c>
      <c r="AK21" s="248" t="e">
        <f>#REF!</f>
        <v>#REF!</v>
      </c>
      <c r="AL21" s="249" t="e">
        <f>#REF!</f>
        <v>#REF!</v>
      </c>
      <c r="AM21" s="249" t="e">
        <f>#REF!</f>
        <v>#REF!</v>
      </c>
      <c r="AN21" s="250" t="e">
        <f>#REF!</f>
        <v>#REF!</v>
      </c>
      <c r="AO21" s="207">
        <f>Student_20!$J$50</f>
        <v>0</v>
      </c>
      <c r="AP21" s="252" t="e">
        <f>#REF!</f>
        <v>#REF!</v>
      </c>
      <c r="AQ21" s="250" t="e">
        <f>#REF!</f>
        <v>#REF!</v>
      </c>
      <c r="AR21" s="206">
        <f>Student_20!$J$56</f>
        <v>0</v>
      </c>
      <c r="AS21" s="269">
        <f>Student_20!$J$58</f>
        <v>0</v>
      </c>
      <c r="AT21" s="268">
        <f>SUM(Student_20!$C$62:$C$65)</f>
        <v>0</v>
      </c>
      <c r="AU21" s="248" t="e">
        <f>#REF!</f>
        <v>#REF!</v>
      </c>
      <c r="AV21" s="249" t="e">
        <f>#REF!</f>
        <v>#REF!</v>
      </c>
      <c r="AW21" s="249" t="e">
        <f>#REF!</f>
        <v>#REF!</v>
      </c>
      <c r="AX21" s="250" t="e">
        <f>#REF!</f>
        <v>#REF!</v>
      </c>
      <c r="AY21" s="208">
        <f>Student_20!$J$66</f>
        <v>0</v>
      </c>
      <c r="AZ21" s="208">
        <f>Student_20!$E$99</f>
        <v>0</v>
      </c>
      <c r="BA21" s="253" t="e">
        <f>#REF!</f>
        <v>#REF!</v>
      </c>
      <c r="BB21" s="208">
        <f>Student_20!$E$102</f>
        <v>0</v>
      </c>
      <c r="BC21" s="208">
        <f>Student_20!$E$103</f>
        <v>0</v>
      </c>
      <c r="BD21" s="208">
        <f>Student_20!$E$104</f>
        <v>0</v>
      </c>
      <c r="BE21" s="208">
        <f>Student_20!$E$105</f>
        <v>0</v>
      </c>
      <c r="BF21" s="208">
        <f>Student_20!$E$106</f>
        <v>0</v>
      </c>
      <c r="BG21" s="208">
        <f>Student_20!$E$107</f>
        <v>0</v>
      </c>
      <c r="BH21" s="280">
        <f>Student_20!$E$119</f>
        <v>0</v>
      </c>
      <c r="BI21" s="208">
        <f>Student_20!$E$112</f>
        <v>0</v>
      </c>
      <c r="BJ21" s="206">
        <f>Student_20!$H$112</f>
        <v>0</v>
      </c>
      <c r="BK21" s="208" t="str">
        <f>Student_20!$I$112</f>
        <v>$0.00</v>
      </c>
      <c r="BL21" s="208">
        <f>Student_20!$E$113</f>
        <v>0</v>
      </c>
      <c r="BM21" s="205">
        <f>Student_20!$H$113</f>
        <v>0</v>
      </c>
      <c r="BN21" s="208" t="str">
        <f>Student_20!$I$113</f>
        <v>$0.00</v>
      </c>
      <c r="BO21" s="208">
        <f>Student_20!$E$114</f>
        <v>0</v>
      </c>
      <c r="BP21" s="206">
        <f>Student_20!$H$114</f>
        <v>0</v>
      </c>
      <c r="BQ21" s="208">
        <f>Student_20!$I$114</f>
        <v>0</v>
      </c>
      <c r="BR21" s="208">
        <f>Student_20!$E$116</f>
        <v>0</v>
      </c>
      <c r="BS21" s="209">
        <f>Student_20!$H$116</f>
        <v>0</v>
      </c>
      <c r="BT21" s="208">
        <f>Student_20!$I$116</f>
        <v>0</v>
      </c>
      <c r="BU21" s="208">
        <f>Student_20!$E$119</f>
        <v>0</v>
      </c>
      <c r="BV21" s="208">
        <f>IF(ISERROR(Student_20!$E$123&gt;0=TRUE),"0",(Student_20!$E$123))</f>
        <v>0</v>
      </c>
      <c r="BW21" s="208">
        <f>IF(ISERROR(Student_20!$E$124&gt;0=TRUE),"0",(Student_20!$E$124))</f>
        <v>0</v>
      </c>
      <c r="BX21" s="208">
        <f>Student_20!$E$126</f>
        <v>0</v>
      </c>
      <c r="BY21" s="209">
        <f>Student_20!$H$126</f>
        <v>0</v>
      </c>
      <c r="BZ21" s="208">
        <f>Student_20!$I$126</f>
        <v>0</v>
      </c>
      <c r="CA21" s="280">
        <f>IF(ISERROR(Student_20!$E$118&gt;0=TRUE),"0",(Student_20!$E$118))</f>
        <v>0</v>
      </c>
      <c r="CB21" s="280">
        <f>IF(ISERROR(Student_20!$E$126&gt;0=TRUE),"0",(Student_20!$E$126))</f>
        <v>0</v>
      </c>
      <c r="CC21" s="247">
        <f>Student_20!$H$126</f>
        <v>0</v>
      </c>
      <c r="CD21" s="208">
        <f>IF(ISERROR(Student_20!$E$127&gt;0=TRUE),"0",(Student_20!$E$127))</f>
        <v>0</v>
      </c>
      <c r="CE21" s="208">
        <f>IF(ISERROR(Student_20!$E$128&gt;0=TRUE),"0",(Student_20!$E$128))</f>
        <v>0</v>
      </c>
      <c r="CF21" s="208">
        <f>IF(ISERROR(Student_20!$E$129&gt;0=TRUE),"0",(Student_20!$E$129))</f>
        <v>0</v>
      </c>
      <c r="CG21" s="208">
        <f>IF(ISERROR(Student_20!$E$130&gt;0=TRUE),"0",(Student_20!$E$130))</f>
        <v>0</v>
      </c>
      <c r="CH21" s="208">
        <f>IF(ISERROR(Student_20!$E$131&gt;0=TRUE),"0",(Student_20!$E$131))</f>
        <v>0</v>
      </c>
      <c r="CI21" s="280">
        <f>IF(ISERROR(Student_20!$E$133&gt;0=TRUE),"0",(Student_20!$E$133))</f>
        <v>0</v>
      </c>
      <c r="CJ21" s="208">
        <f>IF(ISERROR(Student_20!$E$134&gt;0=TRUE),"0",(Student_20!$E$134))</f>
        <v>0</v>
      </c>
      <c r="CK21" s="208">
        <f>IF(ISERROR(Student_20!$E$135&gt;0=TRUE),"0",(Student_20!$E$135))</f>
        <v>0</v>
      </c>
      <c r="CL21" s="202">
        <f>Student_20!$C$24</f>
        <v>0</v>
      </c>
      <c r="CM21" s="202">
        <f>Student_20!$C$34</f>
        <v>0</v>
      </c>
      <c r="CN21" s="202">
        <f>Student_20!$C$92</f>
        <v>0</v>
      </c>
    </row>
    <row r="22" spans="1:93" s="194" customFormat="1" ht="13.8" x14ac:dyDescent="0.3">
      <c r="A22" s="12"/>
      <c r="B22" s="13"/>
      <c r="C22" s="254"/>
      <c r="D22" s="13"/>
      <c r="E22" s="13"/>
      <c r="F22" s="13"/>
      <c r="G22" s="13"/>
      <c r="H22" s="13"/>
      <c r="I22" s="255"/>
      <c r="J22" s="13"/>
      <c r="K22" s="13"/>
      <c r="L22" s="255"/>
      <c r="M22" s="13"/>
      <c r="N22" s="13"/>
      <c r="O22" s="255"/>
      <c r="P22" s="13"/>
      <c r="Q22" s="13"/>
      <c r="R22" s="13"/>
      <c r="S22" s="256"/>
      <c r="T22" s="256"/>
      <c r="U22" s="13"/>
      <c r="V22" s="13"/>
      <c r="W22" s="13"/>
      <c r="X22" s="12"/>
      <c r="Y22" s="12"/>
      <c r="Z22" s="12"/>
      <c r="AA22" s="12"/>
      <c r="AB22" s="13"/>
      <c r="AC22" s="13"/>
      <c r="AD22" s="13"/>
      <c r="AE22" s="13"/>
      <c r="AF22" s="13"/>
      <c r="AG22" s="13"/>
      <c r="AH22" s="13"/>
      <c r="AI22" s="13"/>
      <c r="AJ22" s="13"/>
      <c r="AK22" s="13"/>
      <c r="AL22" s="13"/>
      <c r="AM22" s="13"/>
      <c r="AN22" s="13"/>
      <c r="AO22" s="13"/>
      <c r="AP22" s="13"/>
      <c r="AQ22" s="13"/>
      <c r="AR22" s="13"/>
      <c r="AS22" s="13"/>
      <c r="AT22" s="13"/>
      <c r="AU22" s="13"/>
      <c r="AV22" s="13"/>
      <c r="AW22" s="11"/>
      <c r="AX22" s="11"/>
      <c r="AY22" s="13"/>
      <c r="AZ22" s="13"/>
      <c r="BA22" s="257"/>
      <c r="BB22" s="13"/>
      <c r="BC22" s="13"/>
      <c r="BD22" s="13"/>
      <c r="BE22" s="13"/>
      <c r="BF22" s="13"/>
      <c r="BG22" s="13"/>
      <c r="BH22" s="13"/>
      <c r="BI22" s="258"/>
      <c r="BJ22" s="13"/>
      <c r="BK22" s="13"/>
      <c r="BL22" s="13"/>
      <c r="BM22" s="13"/>
      <c r="BN22" s="13"/>
      <c r="BO22" s="13"/>
      <c r="BP22" s="13"/>
      <c r="BQ22" s="13"/>
      <c r="BR22" s="13"/>
      <c r="BS22" s="13"/>
      <c r="BT22" s="13"/>
      <c r="BU22" s="13"/>
      <c r="BV22" s="13"/>
      <c r="BW22" s="257"/>
      <c r="BX22" s="13"/>
      <c r="BY22" s="13"/>
      <c r="BZ22" s="13"/>
      <c r="CA22" s="259"/>
      <c r="CB22" s="13"/>
      <c r="CC22" s="13"/>
      <c r="CD22" s="13"/>
      <c r="CE22" s="13"/>
      <c r="CF22" s="13"/>
      <c r="CG22" s="13"/>
      <c r="CH22" s="13"/>
      <c r="CI22" s="13"/>
      <c r="CJ22" s="13"/>
      <c r="CK22" s="258"/>
      <c r="CL22" s="13"/>
      <c r="CM22" s="13"/>
      <c r="CN22" s="13"/>
    </row>
    <row r="23" spans="1:93" s="92" customFormat="1" ht="45" hidden="1" customHeight="1" x14ac:dyDescent="0.25">
      <c r="A23" s="214" t="s">
        <v>680</v>
      </c>
      <c r="B23" s="88" t="s">
        <v>679</v>
      </c>
      <c r="C23" s="215" t="s">
        <v>681</v>
      </c>
      <c r="D23" s="216" t="s">
        <v>682</v>
      </c>
      <c r="E23" s="88" t="s">
        <v>683</v>
      </c>
      <c r="F23" s="216" t="s">
        <v>684</v>
      </c>
      <c r="G23" s="88" t="s">
        <v>685</v>
      </c>
      <c r="H23" s="88" t="s">
        <v>686</v>
      </c>
      <c r="I23" s="217" t="s">
        <v>687</v>
      </c>
      <c r="J23" s="88" t="s">
        <v>688</v>
      </c>
      <c r="K23" s="88" t="s">
        <v>689</v>
      </c>
      <c r="L23" s="217" t="s">
        <v>690</v>
      </c>
      <c r="M23" s="88" t="s">
        <v>691</v>
      </c>
      <c r="N23" s="88" t="s">
        <v>692</v>
      </c>
      <c r="O23" s="217" t="s">
        <v>693</v>
      </c>
      <c r="P23" s="88" t="s">
        <v>694</v>
      </c>
      <c r="Q23" s="88" t="s">
        <v>695</v>
      </c>
      <c r="R23" s="88" t="s">
        <v>696</v>
      </c>
      <c r="S23" s="216" t="s">
        <v>697</v>
      </c>
      <c r="T23" s="216" t="s">
        <v>698</v>
      </c>
      <c r="U23" s="88" t="s">
        <v>754</v>
      </c>
      <c r="V23" s="88" t="s">
        <v>753</v>
      </c>
      <c r="W23" s="92" t="s">
        <v>751</v>
      </c>
      <c r="X23" s="88" t="s">
        <v>752</v>
      </c>
      <c r="Y23" s="88" t="s">
        <v>777</v>
      </c>
      <c r="Z23" s="88" t="s">
        <v>771</v>
      </c>
      <c r="AA23" s="88" t="s">
        <v>775</v>
      </c>
      <c r="AB23" s="92" t="s">
        <v>755</v>
      </c>
      <c r="AC23" s="92" t="s">
        <v>757</v>
      </c>
      <c r="AD23" s="92" t="s">
        <v>758</v>
      </c>
      <c r="AE23" s="92" t="s">
        <v>759</v>
      </c>
      <c r="AF23" s="92" t="s">
        <v>760</v>
      </c>
      <c r="AG23" s="88" t="s">
        <v>699</v>
      </c>
      <c r="AH23" s="218" t="s">
        <v>700</v>
      </c>
      <c r="AI23" s="219" t="s">
        <v>701</v>
      </c>
      <c r="AJ23" s="220" t="s">
        <v>702</v>
      </c>
      <c r="AK23" s="219" t="s">
        <v>703</v>
      </c>
      <c r="AL23" s="220" t="s">
        <v>704</v>
      </c>
      <c r="AM23" s="220" t="s">
        <v>705</v>
      </c>
      <c r="AN23" s="221" t="s">
        <v>706</v>
      </c>
      <c r="AO23" s="220" t="s">
        <v>707</v>
      </c>
      <c r="AP23" s="88" t="s">
        <v>708</v>
      </c>
      <c r="AQ23" s="221" t="s">
        <v>709</v>
      </c>
      <c r="AR23" s="218" t="s">
        <v>710</v>
      </c>
      <c r="AS23" s="219" t="s">
        <v>711</v>
      </c>
      <c r="AT23" s="220" t="s">
        <v>712</v>
      </c>
      <c r="AU23" s="219" t="s">
        <v>713</v>
      </c>
      <c r="AV23" s="220" t="s">
        <v>714</v>
      </c>
      <c r="AW23" s="220" t="s">
        <v>715</v>
      </c>
      <c r="AX23" s="221" t="s">
        <v>716</v>
      </c>
      <c r="AY23" s="222" t="s">
        <v>717</v>
      </c>
      <c r="AZ23" s="222" t="s">
        <v>718</v>
      </c>
      <c r="BA23" s="223" t="s">
        <v>719</v>
      </c>
      <c r="BB23" s="222" t="s">
        <v>720</v>
      </c>
      <c r="BC23" s="222" t="s">
        <v>720</v>
      </c>
      <c r="BD23" s="222" t="s">
        <v>721</v>
      </c>
      <c r="BE23" s="222" t="s">
        <v>722</v>
      </c>
      <c r="BF23" s="222" t="s">
        <v>761</v>
      </c>
      <c r="BG23" s="222" t="s">
        <v>762</v>
      </c>
      <c r="BH23" s="222" t="s">
        <v>723</v>
      </c>
      <c r="BI23" s="88" t="s">
        <v>763</v>
      </c>
      <c r="BJ23" s="222" t="s">
        <v>764</v>
      </c>
      <c r="BK23" s="92" t="s">
        <v>765</v>
      </c>
      <c r="BL23" s="92" t="s">
        <v>766</v>
      </c>
      <c r="BM23" s="92" t="s">
        <v>767</v>
      </c>
      <c r="BN23" s="92" t="s">
        <v>768</v>
      </c>
      <c r="BO23" s="222" t="s">
        <v>724</v>
      </c>
      <c r="BP23" s="218" t="s">
        <v>725</v>
      </c>
      <c r="BQ23" s="222" t="s">
        <v>726</v>
      </c>
      <c r="BR23" s="222" t="s">
        <v>727</v>
      </c>
      <c r="BS23" s="219" t="s">
        <v>728</v>
      </c>
      <c r="BT23" s="222" t="s">
        <v>729</v>
      </c>
      <c r="BU23" s="222" t="s">
        <v>734</v>
      </c>
      <c r="BV23" s="222" t="s">
        <v>736</v>
      </c>
      <c r="BW23" s="223" t="s">
        <v>737</v>
      </c>
      <c r="BX23" s="222" t="s">
        <v>730</v>
      </c>
      <c r="BY23" s="219" t="s">
        <v>731</v>
      </c>
      <c r="BZ23" s="222" t="s">
        <v>732</v>
      </c>
      <c r="CA23" s="222" t="s">
        <v>733</v>
      </c>
      <c r="CB23" s="222" t="s">
        <v>738</v>
      </c>
      <c r="CC23" s="222" t="s">
        <v>735</v>
      </c>
      <c r="CD23" s="222" t="s">
        <v>739</v>
      </c>
      <c r="CE23" s="222" t="s">
        <v>740</v>
      </c>
      <c r="CF23" s="222" t="s">
        <v>741</v>
      </c>
      <c r="CG23" s="222" t="s">
        <v>742</v>
      </c>
      <c r="CH23" s="222" t="s">
        <v>743</v>
      </c>
      <c r="CI23" s="222" t="s">
        <v>744</v>
      </c>
      <c r="CJ23" s="222" t="s">
        <v>745</v>
      </c>
      <c r="CK23" s="222" t="s">
        <v>746</v>
      </c>
      <c r="CL23" s="88" t="s">
        <v>747</v>
      </c>
      <c r="CM23" s="88" t="s">
        <v>748</v>
      </c>
      <c r="CN23" s="88" t="s">
        <v>749</v>
      </c>
    </row>
    <row r="24" spans="1:93" s="90" customFormat="1" ht="13.8" hidden="1" x14ac:dyDescent="0.3">
      <c r="A24" s="224" t="s">
        <v>668</v>
      </c>
      <c r="B24" s="90">
        <v>5</v>
      </c>
      <c r="C24" s="90">
        <v>5</v>
      </c>
      <c r="D24" s="90">
        <v>7</v>
      </c>
      <c r="E24" s="90">
        <v>8</v>
      </c>
      <c r="F24" s="90">
        <v>8</v>
      </c>
      <c r="G24" s="90">
        <v>7</v>
      </c>
      <c r="H24" s="90">
        <v>9</v>
      </c>
      <c r="I24" s="90">
        <v>10</v>
      </c>
      <c r="J24" s="90">
        <v>11</v>
      </c>
      <c r="K24" s="90">
        <v>13</v>
      </c>
      <c r="L24" s="90">
        <v>14</v>
      </c>
      <c r="M24" s="90">
        <v>15</v>
      </c>
      <c r="N24" s="90">
        <v>17</v>
      </c>
      <c r="O24" s="90">
        <v>18</v>
      </c>
      <c r="P24" s="90">
        <v>19</v>
      </c>
      <c r="Q24" s="90">
        <v>16</v>
      </c>
      <c r="R24" s="90">
        <v>18</v>
      </c>
      <c r="S24" s="90">
        <v>18</v>
      </c>
      <c r="T24" s="90">
        <v>18</v>
      </c>
      <c r="U24" s="90">
        <v>12</v>
      </c>
      <c r="V24" s="90">
        <v>10</v>
      </c>
      <c r="W24" s="90">
        <v>10</v>
      </c>
      <c r="X24" s="90">
        <v>14</v>
      </c>
      <c r="Y24" s="90">
        <v>14</v>
      </c>
      <c r="Z24" s="90" t="s">
        <v>772</v>
      </c>
      <c r="AA24" s="90" t="s">
        <v>772</v>
      </c>
      <c r="AB24" s="90">
        <v>14</v>
      </c>
      <c r="AC24" s="90">
        <v>14</v>
      </c>
      <c r="AD24" s="90">
        <v>14</v>
      </c>
      <c r="AE24" s="90">
        <v>14</v>
      </c>
      <c r="AF24" s="90">
        <v>14</v>
      </c>
      <c r="AG24" s="90">
        <v>37</v>
      </c>
      <c r="AH24" s="90">
        <v>41</v>
      </c>
      <c r="AI24" s="90">
        <v>41</v>
      </c>
      <c r="AJ24" s="90">
        <v>41</v>
      </c>
      <c r="AK24" s="90">
        <v>41</v>
      </c>
      <c r="AL24" s="90">
        <v>41</v>
      </c>
      <c r="AM24" s="90">
        <v>41</v>
      </c>
      <c r="AN24" s="90">
        <v>41</v>
      </c>
      <c r="AO24" s="90">
        <v>41</v>
      </c>
      <c r="AP24" s="90">
        <v>45</v>
      </c>
      <c r="AQ24" s="90">
        <v>46</v>
      </c>
      <c r="AR24" s="90">
        <v>49</v>
      </c>
      <c r="AS24" s="90">
        <v>49</v>
      </c>
      <c r="AT24" s="90">
        <v>49</v>
      </c>
      <c r="AU24" s="90">
        <v>49</v>
      </c>
      <c r="AV24" s="90">
        <v>49</v>
      </c>
      <c r="AW24" s="90">
        <v>49</v>
      </c>
      <c r="AX24" s="90">
        <v>49</v>
      </c>
      <c r="AY24" s="90">
        <v>49</v>
      </c>
      <c r="AZ24" s="90">
        <v>82</v>
      </c>
      <c r="BA24" s="225">
        <v>83</v>
      </c>
      <c r="BB24" s="90">
        <v>86</v>
      </c>
      <c r="BC24" s="90">
        <v>86</v>
      </c>
      <c r="BD24" s="90">
        <v>87</v>
      </c>
      <c r="BE24" s="90">
        <v>88</v>
      </c>
      <c r="BF24" s="90">
        <v>89</v>
      </c>
      <c r="BG24" s="90">
        <v>90</v>
      </c>
      <c r="BH24" s="90">
        <v>91</v>
      </c>
      <c r="BI24" s="90">
        <v>95</v>
      </c>
      <c r="BJ24" s="90">
        <v>95</v>
      </c>
      <c r="BK24" s="90">
        <v>95</v>
      </c>
      <c r="BL24" s="90">
        <v>96</v>
      </c>
      <c r="BM24" s="90">
        <v>96</v>
      </c>
      <c r="BN24" s="90">
        <v>96</v>
      </c>
      <c r="BO24" s="90">
        <v>97</v>
      </c>
      <c r="BP24" s="90">
        <v>97</v>
      </c>
      <c r="BQ24" s="90">
        <v>97</v>
      </c>
      <c r="BR24" s="90">
        <v>99</v>
      </c>
      <c r="BS24" s="90">
        <v>99</v>
      </c>
      <c r="BT24" s="90">
        <v>99</v>
      </c>
      <c r="BU24" s="90">
        <v>102</v>
      </c>
      <c r="BV24" s="90">
        <v>106</v>
      </c>
      <c r="BW24" s="225">
        <v>107</v>
      </c>
      <c r="BX24" s="90">
        <v>100</v>
      </c>
      <c r="BY24" s="90">
        <v>100</v>
      </c>
      <c r="BZ24" s="90">
        <v>100</v>
      </c>
      <c r="CA24" s="90">
        <v>101</v>
      </c>
      <c r="CB24" s="90">
        <v>109</v>
      </c>
      <c r="CC24" s="90">
        <v>103</v>
      </c>
      <c r="CD24" s="90">
        <v>110</v>
      </c>
      <c r="CE24" s="90">
        <v>112</v>
      </c>
      <c r="CF24" s="90">
        <v>113</v>
      </c>
      <c r="CG24" s="90">
        <v>114</v>
      </c>
      <c r="CH24" s="90">
        <v>116</v>
      </c>
      <c r="CI24" s="90">
        <v>117</v>
      </c>
      <c r="CJ24" s="90">
        <v>118</v>
      </c>
      <c r="CK24" s="90">
        <v>119</v>
      </c>
      <c r="CL24" s="90">
        <v>24</v>
      </c>
      <c r="CM24" s="90">
        <v>34</v>
      </c>
      <c r="CN24" s="90">
        <v>75</v>
      </c>
    </row>
    <row r="25" spans="1:93" s="90" customFormat="1" ht="13.8" hidden="1" x14ac:dyDescent="0.3">
      <c r="A25" s="224" t="s">
        <v>669</v>
      </c>
      <c r="B25" s="90" t="s">
        <v>664</v>
      </c>
      <c r="C25" s="226" t="s">
        <v>665</v>
      </c>
      <c r="D25" s="90" t="s">
        <v>665</v>
      </c>
      <c r="E25" s="90" t="s">
        <v>666</v>
      </c>
      <c r="F25" s="90" t="s">
        <v>667</v>
      </c>
      <c r="G25" s="90" t="s">
        <v>664</v>
      </c>
      <c r="H25" s="90" t="s">
        <v>664</v>
      </c>
      <c r="I25" s="227" t="s">
        <v>664</v>
      </c>
      <c r="J25" s="90" t="s">
        <v>664</v>
      </c>
      <c r="K25" s="227" t="s">
        <v>664</v>
      </c>
      <c r="L25" s="227" t="s">
        <v>664</v>
      </c>
      <c r="M25" s="227" t="s">
        <v>664</v>
      </c>
      <c r="N25" s="90" t="s">
        <v>664</v>
      </c>
      <c r="O25" s="227" t="s">
        <v>664</v>
      </c>
      <c r="P25" s="90" t="s">
        <v>664</v>
      </c>
      <c r="Q25" s="90" t="s">
        <v>662</v>
      </c>
      <c r="R25" s="90" t="s">
        <v>666</v>
      </c>
      <c r="S25" s="228" t="s">
        <v>667</v>
      </c>
      <c r="T25" s="228" t="s">
        <v>673</v>
      </c>
      <c r="U25" s="90" t="s">
        <v>666</v>
      </c>
      <c r="V25" s="90" t="s">
        <v>664</v>
      </c>
      <c r="W25" s="90" t="s">
        <v>661</v>
      </c>
      <c r="X25" s="91" t="s">
        <v>662</v>
      </c>
      <c r="Y25" s="91" t="s">
        <v>662</v>
      </c>
      <c r="Z25" s="91" t="s">
        <v>774</v>
      </c>
      <c r="AA25" s="91" t="s">
        <v>773</v>
      </c>
      <c r="AB25" s="91" t="s">
        <v>661</v>
      </c>
      <c r="AC25" s="91" t="s">
        <v>662</v>
      </c>
      <c r="AD25" s="91" t="s">
        <v>662</v>
      </c>
      <c r="AE25" s="91" t="s">
        <v>662</v>
      </c>
      <c r="AF25" s="91" t="s">
        <v>662</v>
      </c>
      <c r="AG25" s="91" t="s">
        <v>664</v>
      </c>
      <c r="AH25" s="91" t="s">
        <v>663</v>
      </c>
      <c r="AI25" s="91" t="s">
        <v>666</v>
      </c>
      <c r="AJ25" s="91" t="s">
        <v>662</v>
      </c>
      <c r="AK25" s="91" t="s">
        <v>664</v>
      </c>
      <c r="AL25" s="90" t="s">
        <v>667</v>
      </c>
      <c r="AM25" s="90" t="s">
        <v>678</v>
      </c>
      <c r="AN25" s="90" t="s">
        <v>661</v>
      </c>
      <c r="AO25" s="90" t="s">
        <v>673</v>
      </c>
      <c r="AP25" s="90" t="s">
        <v>662</v>
      </c>
      <c r="AQ25" s="90" t="s">
        <v>667</v>
      </c>
      <c r="AR25" s="90" t="s">
        <v>663</v>
      </c>
      <c r="AS25" s="90" t="s">
        <v>666</v>
      </c>
      <c r="AT25" s="90" t="s">
        <v>662</v>
      </c>
      <c r="AU25" s="90" t="s">
        <v>664</v>
      </c>
      <c r="AV25" s="90" t="s">
        <v>667</v>
      </c>
      <c r="AW25" s="90" t="s">
        <v>678</v>
      </c>
      <c r="AX25" s="90" t="s">
        <v>661</v>
      </c>
      <c r="AY25" s="90" t="s">
        <v>673</v>
      </c>
      <c r="AZ25" s="90" t="s">
        <v>662</v>
      </c>
      <c r="BA25" s="225" t="s">
        <v>662</v>
      </c>
      <c r="BB25" s="90" t="s">
        <v>662</v>
      </c>
      <c r="BC25" s="90" t="s">
        <v>662</v>
      </c>
      <c r="BD25" s="90" t="s">
        <v>662</v>
      </c>
      <c r="BE25" s="90" t="s">
        <v>662</v>
      </c>
      <c r="BF25" s="90" t="s">
        <v>662</v>
      </c>
      <c r="BG25" s="90" t="s">
        <v>662</v>
      </c>
      <c r="BH25" s="90" t="s">
        <v>662</v>
      </c>
      <c r="BI25" s="229" t="s">
        <v>662</v>
      </c>
      <c r="BJ25" s="90" t="s">
        <v>678</v>
      </c>
      <c r="BK25" s="90" t="s">
        <v>661</v>
      </c>
      <c r="BL25" s="90" t="s">
        <v>662</v>
      </c>
      <c r="BM25" s="90" t="s">
        <v>678</v>
      </c>
      <c r="BN25" s="90" t="s">
        <v>661</v>
      </c>
      <c r="BO25" s="90" t="s">
        <v>662</v>
      </c>
      <c r="BP25" s="90" t="s">
        <v>678</v>
      </c>
      <c r="BQ25" s="90" t="s">
        <v>661</v>
      </c>
      <c r="BR25" s="90" t="s">
        <v>662</v>
      </c>
      <c r="BS25" s="90" t="s">
        <v>678</v>
      </c>
      <c r="BT25" s="90" t="s">
        <v>661</v>
      </c>
      <c r="BU25" s="90" t="s">
        <v>662</v>
      </c>
      <c r="BV25" s="90" t="s">
        <v>662</v>
      </c>
      <c r="BW25" s="225" t="s">
        <v>662</v>
      </c>
      <c r="BX25" s="90" t="s">
        <v>662</v>
      </c>
      <c r="BY25" s="90" t="s">
        <v>678</v>
      </c>
      <c r="BZ25" s="90" t="s">
        <v>661</v>
      </c>
      <c r="CA25" s="90" t="s">
        <v>662</v>
      </c>
      <c r="CB25" s="90" t="s">
        <v>662</v>
      </c>
      <c r="CC25" s="90" t="s">
        <v>662</v>
      </c>
      <c r="CD25" s="90" t="s">
        <v>662</v>
      </c>
      <c r="CE25" s="90" t="s">
        <v>662</v>
      </c>
      <c r="CF25" s="90" t="s">
        <v>662</v>
      </c>
      <c r="CG25" s="90" t="s">
        <v>662</v>
      </c>
      <c r="CH25" s="90" t="s">
        <v>662</v>
      </c>
      <c r="CI25" s="90" t="s">
        <v>662</v>
      </c>
      <c r="CJ25" s="90" t="s">
        <v>662</v>
      </c>
      <c r="CK25" s="229" t="s">
        <v>662</v>
      </c>
      <c r="CL25" s="90" t="s">
        <v>663</v>
      </c>
      <c r="CM25" s="90" t="s">
        <v>663</v>
      </c>
      <c r="CN25" s="90" t="s">
        <v>663</v>
      </c>
    </row>
    <row r="26" spans="1:93" s="90" customFormat="1" ht="13.8" hidden="1" x14ac:dyDescent="0.3">
      <c r="A26" s="224" t="s">
        <v>670</v>
      </c>
      <c r="B26" s="90" t="s">
        <v>671</v>
      </c>
      <c r="C26" s="226" t="s">
        <v>671</v>
      </c>
      <c r="D26" s="90" t="s">
        <v>671</v>
      </c>
      <c r="E26" s="90" t="s">
        <v>672</v>
      </c>
      <c r="F26" s="90" t="s">
        <v>672</v>
      </c>
      <c r="G26" s="226" t="s">
        <v>671</v>
      </c>
      <c r="H26" s="226" t="s">
        <v>671</v>
      </c>
      <c r="I26" s="226" t="s">
        <v>671</v>
      </c>
      <c r="J26" s="226" t="s">
        <v>671</v>
      </c>
      <c r="K26" s="226" t="s">
        <v>671</v>
      </c>
      <c r="L26" s="226" t="s">
        <v>671</v>
      </c>
      <c r="M26" s="226" t="s">
        <v>671</v>
      </c>
      <c r="N26" s="226" t="s">
        <v>671</v>
      </c>
      <c r="O26" s="226" t="s">
        <v>671</v>
      </c>
      <c r="P26" s="226" t="s">
        <v>671</v>
      </c>
      <c r="Q26" s="90" t="s">
        <v>672</v>
      </c>
      <c r="R26" s="90" t="s">
        <v>672</v>
      </c>
      <c r="S26" s="90" t="s">
        <v>672</v>
      </c>
      <c r="T26" s="90" t="s">
        <v>672</v>
      </c>
      <c r="U26" s="90" t="s">
        <v>672</v>
      </c>
      <c r="V26" s="90" t="s">
        <v>672</v>
      </c>
      <c r="W26" s="90" t="s">
        <v>672</v>
      </c>
      <c r="X26" s="90" t="s">
        <v>672</v>
      </c>
      <c r="Y26" s="90" t="s">
        <v>672</v>
      </c>
      <c r="Z26" s="90" t="s">
        <v>671</v>
      </c>
      <c r="AA26" s="90" t="s">
        <v>671</v>
      </c>
      <c r="AB26" s="90" t="s">
        <v>672</v>
      </c>
      <c r="AC26" s="90" t="s">
        <v>672</v>
      </c>
      <c r="AD26" s="90" t="s">
        <v>672</v>
      </c>
      <c r="AE26" s="90" t="s">
        <v>672</v>
      </c>
      <c r="AF26" s="90" t="s">
        <v>672</v>
      </c>
      <c r="AG26" s="90" t="s">
        <v>672</v>
      </c>
      <c r="AH26" s="90" t="s">
        <v>672</v>
      </c>
      <c r="AI26" s="90" t="s">
        <v>672</v>
      </c>
      <c r="AJ26" s="90" t="s">
        <v>672</v>
      </c>
      <c r="AK26" s="90" t="s">
        <v>672</v>
      </c>
      <c r="AL26" s="90" t="s">
        <v>672</v>
      </c>
      <c r="AM26" s="90" t="s">
        <v>672</v>
      </c>
      <c r="AN26" s="90" t="s">
        <v>672</v>
      </c>
      <c r="AO26" s="90" t="s">
        <v>672</v>
      </c>
      <c r="AP26" s="90" t="s">
        <v>672</v>
      </c>
      <c r="AQ26" s="90" t="s">
        <v>672</v>
      </c>
      <c r="AR26" s="90" t="s">
        <v>672</v>
      </c>
      <c r="AS26" s="90" t="s">
        <v>672</v>
      </c>
      <c r="AT26" s="90" t="s">
        <v>672</v>
      </c>
      <c r="AU26" s="90" t="s">
        <v>672</v>
      </c>
      <c r="AV26" s="90" t="s">
        <v>672</v>
      </c>
      <c r="AW26" s="90" t="s">
        <v>672</v>
      </c>
      <c r="AX26" s="90" t="s">
        <v>672</v>
      </c>
      <c r="AY26" s="90" t="s">
        <v>672</v>
      </c>
      <c r="AZ26" s="90" t="s">
        <v>672</v>
      </c>
      <c r="BA26" s="225" t="s">
        <v>672</v>
      </c>
      <c r="BB26" s="90" t="s">
        <v>672</v>
      </c>
      <c r="BC26" s="90" t="s">
        <v>672</v>
      </c>
      <c r="BD26" s="90" t="s">
        <v>672</v>
      </c>
      <c r="BE26" s="90" t="s">
        <v>672</v>
      </c>
      <c r="BF26" s="90" t="s">
        <v>672</v>
      </c>
      <c r="BG26" s="90" t="s">
        <v>672</v>
      </c>
      <c r="BH26" s="90" t="s">
        <v>672</v>
      </c>
      <c r="BI26" s="90" t="s">
        <v>672</v>
      </c>
      <c r="BJ26" s="90" t="s">
        <v>672</v>
      </c>
      <c r="BK26" s="90" t="s">
        <v>672</v>
      </c>
      <c r="BL26" s="90" t="s">
        <v>672</v>
      </c>
      <c r="BM26" s="90" t="s">
        <v>672</v>
      </c>
      <c r="BN26" s="90" t="s">
        <v>672</v>
      </c>
      <c r="BO26" s="90" t="s">
        <v>672</v>
      </c>
      <c r="BP26" s="90" t="s">
        <v>672</v>
      </c>
      <c r="BQ26" s="90" t="s">
        <v>672</v>
      </c>
      <c r="BR26" s="90" t="s">
        <v>672</v>
      </c>
      <c r="BS26" s="90" t="s">
        <v>672</v>
      </c>
      <c r="BT26" s="90" t="s">
        <v>672</v>
      </c>
      <c r="BU26" s="90" t="s">
        <v>672</v>
      </c>
      <c r="BV26" s="90" t="s">
        <v>672</v>
      </c>
      <c r="BW26" s="225" t="s">
        <v>672</v>
      </c>
      <c r="BX26" s="90" t="s">
        <v>672</v>
      </c>
      <c r="BY26" s="90" t="s">
        <v>672</v>
      </c>
      <c r="BZ26" s="90" t="s">
        <v>672</v>
      </c>
      <c r="CA26" s="90" t="s">
        <v>672</v>
      </c>
      <c r="CB26" s="90" t="s">
        <v>672</v>
      </c>
      <c r="CC26" s="90" t="s">
        <v>672</v>
      </c>
      <c r="CD26" s="90" t="s">
        <v>672</v>
      </c>
      <c r="CE26" s="90" t="s">
        <v>672</v>
      </c>
      <c r="CF26" s="90" t="s">
        <v>672</v>
      </c>
      <c r="CG26" s="90" t="s">
        <v>672</v>
      </c>
      <c r="CH26" s="90" t="s">
        <v>672</v>
      </c>
      <c r="CI26" s="90" t="s">
        <v>672</v>
      </c>
      <c r="CJ26" s="90" t="s">
        <v>672</v>
      </c>
      <c r="CK26" s="90" t="s">
        <v>672</v>
      </c>
      <c r="CL26" s="90" t="s">
        <v>672</v>
      </c>
      <c r="CM26" s="90" t="s">
        <v>672</v>
      </c>
      <c r="CN26" s="90" t="s">
        <v>672</v>
      </c>
    </row>
    <row r="27" spans="1:93" s="90" customFormat="1" ht="13.8" hidden="1" x14ac:dyDescent="0.3">
      <c r="A27" s="224" t="s">
        <v>676</v>
      </c>
      <c r="B27" s="90" t="s">
        <v>677</v>
      </c>
      <c r="C27" s="226" t="s">
        <v>675</v>
      </c>
      <c r="D27" s="90" t="s">
        <v>675</v>
      </c>
      <c r="E27" s="90" t="s">
        <v>677</v>
      </c>
      <c r="F27" s="90" t="s">
        <v>675</v>
      </c>
      <c r="G27" s="90" t="s">
        <v>677</v>
      </c>
      <c r="H27" s="90" t="s">
        <v>677</v>
      </c>
      <c r="I27" s="90" t="s">
        <v>677</v>
      </c>
      <c r="J27" s="90" t="s">
        <v>677</v>
      </c>
      <c r="K27" s="90" t="s">
        <v>677</v>
      </c>
      <c r="L27" s="90" t="s">
        <v>677</v>
      </c>
      <c r="M27" s="90" t="s">
        <v>677</v>
      </c>
      <c r="N27" s="90" t="s">
        <v>677</v>
      </c>
      <c r="O27" s="90" t="s">
        <v>677</v>
      </c>
      <c r="P27" s="90" t="s">
        <v>677</v>
      </c>
      <c r="Q27" s="90" t="s">
        <v>677</v>
      </c>
      <c r="R27" s="90" t="s">
        <v>677</v>
      </c>
      <c r="S27" s="90" t="s">
        <v>677</v>
      </c>
      <c r="T27" s="90" t="s">
        <v>677</v>
      </c>
      <c r="U27" s="90" t="s">
        <v>677</v>
      </c>
      <c r="V27" s="90" t="s">
        <v>677</v>
      </c>
      <c r="W27" s="90" t="s">
        <v>675</v>
      </c>
      <c r="X27" s="90" t="s">
        <v>677</v>
      </c>
      <c r="Y27" s="90" t="s">
        <v>674</v>
      </c>
      <c r="Z27" s="90" t="s">
        <v>770</v>
      </c>
      <c r="AA27" s="90" t="s">
        <v>770</v>
      </c>
      <c r="AB27" s="90" t="s">
        <v>675</v>
      </c>
      <c r="AC27" s="90" t="s">
        <v>674</v>
      </c>
      <c r="AD27" s="90" t="s">
        <v>674</v>
      </c>
      <c r="AE27" s="90" t="s">
        <v>674</v>
      </c>
      <c r="AF27" s="90" t="s">
        <v>674</v>
      </c>
      <c r="AG27" s="90" t="s">
        <v>677</v>
      </c>
      <c r="AH27" s="90" t="s">
        <v>677</v>
      </c>
      <c r="AI27" s="90" t="s">
        <v>677</v>
      </c>
      <c r="AJ27" s="90" t="s">
        <v>677</v>
      </c>
      <c r="AK27" s="90" t="s">
        <v>677</v>
      </c>
      <c r="AL27" s="90" t="s">
        <v>677</v>
      </c>
      <c r="AM27" s="90" t="s">
        <v>677</v>
      </c>
      <c r="AN27" s="90" t="s">
        <v>677</v>
      </c>
      <c r="AO27" s="90" t="s">
        <v>677</v>
      </c>
      <c r="AP27" s="90" t="s">
        <v>677</v>
      </c>
      <c r="AQ27" s="90" t="s">
        <v>677</v>
      </c>
      <c r="AR27" s="90" t="s">
        <v>677</v>
      </c>
      <c r="AS27" s="90" t="s">
        <v>677</v>
      </c>
      <c r="AT27" s="90" t="s">
        <v>677</v>
      </c>
      <c r="AU27" s="90" t="s">
        <v>677</v>
      </c>
      <c r="AV27" s="90" t="s">
        <v>677</v>
      </c>
      <c r="AW27" s="90" t="s">
        <v>677</v>
      </c>
      <c r="AX27" s="90" t="s">
        <v>677</v>
      </c>
      <c r="AY27" s="90" t="s">
        <v>677</v>
      </c>
      <c r="AZ27" s="90" t="s">
        <v>677</v>
      </c>
      <c r="BA27" s="225" t="s">
        <v>677</v>
      </c>
      <c r="BB27" s="90" t="s">
        <v>677</v>
      </c>
      <c r="BC27" s="90" t="s">
        <v>677</v>
      </c>
      <c r="BD27" s="90" t="s">
        <v>677</v>
      </c>
      <c r="BE27" s="90" t="s">
        <v>677</v>
      </c>
      <c r="BF27" s="90" t="s">
        <v>677</v>
      </c>
      <c r="BG27" s="90" t="s">
        <v>677</v>
      </c>
      <c r="BH27" s="90" t="s">
        <v>677</v>
      </c>
      <c r="BI27" s="229" t="s">
        <v>675</v>
      </c>
      <c r="BJ27" s="90" t="s">
        <v>677</v>
      </c>
      <c r="BK27" s="229" t="s">
        <v>675</v>
      </c>
      <c r="BL27" s="229" t="s">
        <v>675</v>
      </c>
      <c r="BM27" s="90" t="s">
        <v>677</v>
      </c>
      <c r="BN27" s="229" t="s">
        <v>675</v>
      </c>
      <c r="BO27" s="90" t="s">
        <v>677</v>
      </c>
      <c r="BP27" s="90" t="s">
        <v>677</v>
      </c>
      <c r="BQ27" s="90" t="s">
        <v>677</v>
      </c>
      <c r="BR27" s="90" t="s">
        <v>677</v>
      </c>
      <c r="BS27" s="90" t="s">
        <v>677</v>
      </c>
      <c r="BT27" s="90" t="s">
        <v>677</v>
      </c>
      <c r="BU27" s="229" t="s">
        <v>675</v>
      </c>
      <c r="BV27" s="229" t="s">
        <v>675</v>
      </c>
      <c r="BW27" s="225" t="s">
        <v>675</v>
      </c>
      <c r="BX27" s="90" t="s">
        <v>677</v>
      </c>
      <c r="BY27" s="90" t="s">
        <v>677</v>
      </c>
      <c r="BZ27" s="90" t="s">
        <v>677</v>
      </c>
      <c r="CA27" s="229" t="s">
        <v>675</v>
      </c>
      <c r="CB27" s="229" t="s">
        <v>675</v>
      </c>
      <c r="CC27" s="229" t="s">
        <v>675</v>
      </c>
      <c r="CD27" s="229" t="s">
        <v>675</v>
      </c>
      <c r="CE27" s="229" t="s">
        <v>675</v>
      </c>
      <c r="CF27" s="229" t="s">
        <v>675</v>
      </c>
      <c r="CG27" s="229" t="s">
        <v>675</v>
      </c>
      <c r="CH27" s="229" t="s">
        <v>675</v>
      </c>
      <c r="CI27" s="229" t="s">
        <v>675</v>
      </c>
      <c r="CJ27" s="229" t="s">
        <v>675</v>
      </c>
      <c r="CK27" s="229" t="s">
        <v>675</v>
      </c>
      <c r="CL27" s="90" t="s">
        <v>677</v>
      </c>
      <c r="CM27" s="90" t="s">
        <v>677</v>
      </c>
      <c r="CN27" s="90" t="s">
        <v>677</v>
      </c>
    </row>
    <row r="28" spans="1:93" s="194" customFormat="1" ht="13.8" hidden="1" x14ac:dyDescent="0.3">
      <c r="A28" s="89"/>
      <c r="C28" s="195"/>
      <c r="I28" s="196"/>
      <c r="L28" s="196"/>
      <c r="O28" s="196"/>
      <c r="S28" s="197"/>
      <c r="T28" s="197"/>
      <c r="U28" s="92" t="s">
        <v>750</v>
      </c>
      <c r="V28" s="92" t="s">
        <v>750</v>
      </c>
      <c r="W28" s="92" t="s">
        <v>750</v>
      </c>
      <c r="X28" s="92" t="s">
        <v>750</v>
      </c>
      <c r="Y28" s="92" t="s">
        <v>750</v>
      </c>
      <c r="Z28" s="92" t="s">
        <v>750</v>
      </c>
      <c r="AA28" s="92" t="s">
        <v>750</v>
      </c>
      <c r="AB28" s="92" t="s">
        <v>750</v>
      </c>
      <c r="AC28" s="92" t="s">
        <v>750</v>
      </c>
      <c r="AD28" s="92" t="s">
        <v>750</v>
      </c>
      <c r="AE28" s="92" t="s">
        <v>750</v>
      </c>
      <c r="AF28" s="92" t="s">
        <v>750</v>
      </c>
      <c r="AW28" s="10"/>
      <c r="AX28" s="10"/>
      <c r="BA28" s="198"/>
      <c r="BF28" s="92" t="s">
        <v>750</v>
      </c>
      <c r="BG28" s="92" t="s">
        <v>750</v>
      </c>
      <c r="BI28" s="92" t="s">
        <v>750</v>
      </c>
      <c r="BJ28" s="92" t="s">
        <v>750</v>
      </c>
      <c r="BK28" s="92" t="s">
        <v>750</v>
      </c>
      <c r="BL28" s="92" t="s">
        <v>750</v>
      </c>
      <c r="BM28" s="92" t="s">
        <v>750</v>
      </c>
      <c r="BN28" s="92" t="s">
        <v>750</v>
      </c>
      <c r="BW28" s="198"/>
      <c r="CK28" s="199"/>
    </row>
    <row r="29" spans="1:93" s="194" customFormat="1" ht="13.8" x14ac:dyDescent="0.3">
      <c r="A29" s="89"/>
      <c r="C29" s="195"/>
      <c r="I29" s="196"/>
      <c r="L29" s="196"/>
      <c r="O29" s="196"/>
      <c r="S29" s="197"/>
      <c r="T29" s="197"/>
      <c r="X29" s="89"/>
      <c r="Y29" s="89"/>
      <c r="Z29" s="89"/>
      <c r="AA29" s="89"/>
      <c r="AW29" s="10"/>
      <c r="AX29" s="10"/>
      <c r="BA29" s="198"/>
      <c r="BI29" s="199"/>
      <c r="BU29" s="212"/>
      <c r="BW29" s="198"/>
      <c r="CK29" s="199"/>
    </row>
    <row r="30" spans="1:93" s="230" customFormat="1" ht="55.2" x14ac:dyDescent="0.25">
      <c r="B30" s="230" t="s">
        <v>787</v>
      </c>
      <c r="C30" s="231" t="s">
        <v>681</v>
      </c>
      <c r="D30" s="232" t="s">
        <v>682</v>
      </c>
      <c r="E30" s="232" t="s">
        <v>683</v>
      </c>
      <c r="F30" s="232" t="s">
        <v>684</v>
      </c>
      <c r="G30" s="232" t="s">
        <v>685</v>
      </c>
      <c r="H30" s="232" t="s">
        <v>686</v>
      </c>
      <c r="I30" s="233" t="s">
        <v>687</v>
      </c>
      <c r="J30" s="234" t="s">
        <v>688</v>
      </c>
      <c r="K30" s="234" t="s">
        <v>689</v>
      </c>
      <c r="L30" s="235" t="s">
        <v>690</v>
      </c>
      <c r="M30" s="234" t="s">
        <v>691</v>
      </c>
      <c r="N30" s="234" t="s">
        <v>692</v>
      </c>
      <c r="O30" s="235" t="s">
        <v>693</v>
      </c>
      <c r="P30" s="234" t="s">
        <v>694</v>
      </c>
      <c r="Q30" s="234" t="s">
        <v>695</v>
      </c>
      <c r="R30" s="234" t="s">
        <v>696</v>
      </c>
      <c r="S30" s="236" t="s">
        <v>697</v>
      </c>
      <c r="T30" s="236" t="s">
        <v>698</v>
      </c>
      <c r="U30" s="234" t="s">
        <v>788</v>
      </c>
      <c r="V30" s="234" t="s">
        <v>753</v>
      </c>
      <c r="W30" s="237" t="s">
        <v>789</v>
      </c>
      <c r="X30" s="234" t="s">
        <v>752</v>
      </c>
      <c r="Y30" s="237" t="s">
        <v>777</v>
      </c>
      <c r="Z30" s="237" t="s">
        <v>790</v>
      </c>
      <c r="AA30" s="237" t="s">
        <v>791</v>
      </c>
      <c r="AB30" s="236" t="s">
        <v>792</v>
      </c>
      <c r="AC30" s="237" t="s">
        <v>793</v>
      </c>
      <c r="AD30" s="237" t="s">
        <v>794</v>
      </c>
      <c r="AE30" s="237" t="s">
        <v>795</v>
      </c>
      <c r="AF30" s="237" t="s">
        <v>796</v>
      </c>
      <c r="AG30" s="234" t="s">
        <v>699</v>
      </c>
      <c r="AH30" s="238" t="s">
        <v>700</v>
      </c>
      <c r="AI30" s="239" t="s">
        <v>701</v>
      </c>
      <c r="AJ30" s="240" t="s">
        <v>702</v>
      </c>
      <c r="AK30" s="239" t="s">
        <v>703</v>
      </c>
      <c r="AL30" s="240" t="s">
        <v>704</v>
      </c>
      <c r="AM30" s="240" t="s">
        <v>705</v>
      </c>
      <c r="AN30" s="241" t="s">
        <v>706</v>
      </c>
      <c r="AO30" s="240" t="s">
        <v>707</v>
      </c>
      <c r="AP30" s="242" t="s">
        <v>797</v>
      </c>
      <c r="AQ30" s="241" t="s">
        <v>798</v>
      </c>
      <c r="AR30" s="238" t="s">
        <v>799</v>
      </c>
      <c r="AS30" s="239" t="s">
        <v>800</v>
      </c>
      <c r="AT30" s="240" t="s">
        <v>801</v>
      </c>
      <c r="AU30" s="239" t="s">
        <v>802</v>
      </c>
      <c r="AV30" s="240" t="s">
        <v>803</v>
      </c>
      <c r="AW30" s="240" t="s">
        <v>804</v>
      </c>
      <c r="AX30" s="241" t="s">
        <v>805</v>
      </c>
      <c r="AY30" s="243" t="s">
        <v>806</v>
      </c>
      <c r="AZ30" s="243" t="s">
        <v>807</v>
      </c>
      <c r="BA30" s="243" t="s">
        <v>808</v>
      </c>
      <c r="BB30" s="243" t="s">
        <v>809</v>
      </c>
      <c r="BC30" s="243" t="s">
        <v>810</v>
      </c>
      <c r="BD30" s="243" t="s">
        <v>720</v>
      </c>
      <c r="BE30" s="243" t="s">
        <v>721</v>
      </c>
      <c r="BF30" s="243" t="s">
        <v>722</v>
      </c>
      <c r="BG30" s="243" t="s">
        <v>761</v>
      </c>
      <c r="BH30" s="243" t="s">
        <v>762</v>
      </c>
      <c r="BI30" s="243" t="s">
        <v>811</v>
      </c>
      <c r="BJ30" s="238" t="s">
        <v>812</v>
      </c>
      <c r="BK30" s="243" t="s">
        <v>813</v>
      </c>
      <c r="BL30" s="243" t="s">
        <v>763</v>
      </c>
      <c r="BM30" s="238" t="s">
        <v>764</v>
      </c>
      <c r="BN30" s="243" t="s">
        <v>814</v>
      </c>
      <c r="BO30" s="243" t="s">
        <v>815</v>
      </c>
      <c r="BP30" s="238" t="s">
        <v>816</v>
      </c>
      <c r="BQ30" s="243" t="s">
        <v>817</v>
      </c>
      <c r="BR30" s="243" t="s">
        <v>818</v>
      </c>
      <c r="BS30" s="239" t="s">
        <v>819</v>
      </c>
      <c r="BT30" s="243" t="s">
        <v>820</v>
      </c>
      <c r="BU30" s="243" t="s">
        <v>733</v>
      </c>
      <c r="BV30" s="243" t="s">
        <v>822</v>
      </c>
      <c r="BW30" s="243" t="s">
        <v>823</v>
      </c>
      <c r="BX30" s="243" t="s">
        <v>727</v>
      </c>
      <c r="BY30" s="239" t="s">
        <v>728</v>
      </c>
      <c r="BZ30" s="243" t="s">
        <v>729</v>
      </c>
      <c r="CA30" s="243" t="s">
        <v>821</v>
      </c>
      <c r="CB30" s="243" t="s">
        <v>824</v>
      </c>
      <c r="CC30" s="243" t="s">
        <v>734</v>
      </c>
      <c r="CD30" s="243" t="s">
        <v>738</v>
      </c>
      <c r="CE30" s="243" t="s">
        <v>739</v>
      </c>
      <c r="CF30" s="243" t="s">
        <v>825</v>
      </c>
      <c r="CG30" s="243" t="s">
        <v>740</v>
      </c>
      <c r="CH30" s="243" t="s">
        <v>742</v>
      </c>
      <c r="CI30" s="243" t="s">
        <v>826</v>
      </c>
      <c r="CJ30" s="243" t="s">
        <v>743</v>
      </c>
      <c r="CK30" s="243" t="s">
        <v>744</v>
      </c>
      <c r="CL30" s="234" t="s">
        <v>747</v>
      </c>
      <c r="CM30" s="234" t="s">
        <v>748</v>
      </c>
      <c r="CN30" s="234" t="s">
        <v>827</v>
      </c>
    </row>
    <row r="31" spans="1:93" ht="13.8" x14ac:dyDescent="0.3">
      <c r="A31" s="244"/>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c r="BW31" s="244"/>
      <c r="BX31" s="244"/>
      <c r="BY31" s="244"/>
      <c r="BZ31" s="244"/>
      <c r="CA31" s="244"/>
      <c r="CB31" s="244"/>
      <c r="CC31" s="244"/>
      <c r="CD31" s="244"/>
      <c r="CE31" s="244"/>
      <c r="CF31" s="244"/>
      <c r="CG31" s="244"/>
      <c r="CH31" s="244"/>
      <c r="CI31" s="244"/>
      <c r="CJ31" s="244"/>
      <c r="CK31" s="244"/>
      <c r="CL31" s="244"/>
      <c r="CM31" s="244"/>
      <c r="CN31" s="244"/>
      <c r="CO31" s="244"/>
    </row>
    <row r="32" spans="1:93" x14ac:dyDescent="0.25">
      <c r="Z32" t="s">
        <v>982</v>
      </c>
      <c r="AG32" t="s">
        <v>1026</v>
      </c>
      <c r="AH32" t="s">
        <v>1034</v>
      </c>
      <c r="AI32" t="s">
        <v>1027</v>
      </c>
      <c r="AJ32" t="s">
        <v>1028</v>
      </c>
      <c r="AK32" t="s">
        <v>1035</v>
      </c>
      <c r="AL32" t="s">
        <v>1029</v>
      </c>
      <c r="AM32" t="s">
        <v>1030</v>
      </c>
      <c r="AN32" t="s">
        <v>1036</v>
      </c>
      <c r="AO32" t="s">
        <v>1031</v>
      </c>
      <c r="AP32" t="s">
        <v>1032</v>
      </c>
      <c r="AQ32" t="s">
        <v>1037</v>
      </c>
      <c r="AR32" t="s">
        <v>1033</v>
      </c>
      <c r="AS32" t="s">
        <v>1039</v>
      </c>
      <c r="AT32" t="s">
        <v>1003</v>
      </c>
      <c r="AU32" t="s">
        <v>1038</v>
      </c>
      <c r="AV32" t="s">
        <v>1043</v>
      </c>
      <c r="AW32" t="s">
        <v>1040</v>
      </c>
      <c r="AX32" t="s">
        <v>1044</v>
      </c>
      <c r="AY32" t="s">
        <v>1041</v>
      </c>
      <c r="AZ32" t="s">
        <v>1045</v>
      </c>
      <c r="BA32" t="s">
        <v>1042</v>
      </c>
      <c r="BB32" t="s">
        <v>1046</v>
      </c>
      <c r="BC32" t="s">
        <v>1047</v>
      </c>
      <c r="BD32" t="s">
        <v>1048</v>
      </c>
      <c r="BE32" t="s">
        <v>1049</v>
      </c>
      <c r="BF32" t="s">
        <v>1051</v>
      </c>
      <c r="BG32" t="s">
        <v>1052</v>
      </c>
      <c r="BH32" t="s">
        <v>1050</v>
      </c>
    </row>
    <row r="33" spans="2:28" x14ac:dyDescent="0.25">
      <c r="B33" s="321" t="s">
        <v>1184</v>
      </c>
      <c r="Z33" t="s">
        <v>1053</v>
      </c>
    </row>
    <row r="34" spans="2:28" x14ac:dyDescent="0.25">
      <c r="B34" s="322" t="s">
        <v>1185</v>
      </c>
      <c r="Y34" t="s">
        <v>984</v>
      </c>
      <c r="AB34" t="s">
        <v>983</v>
      </c>
    </row>
    <row r="35" spans="2:28" x14ac:dyDescent="0.25">
      <c r="B35" s="323" t="s">
        <v>106</v>
      </c>
    </row>
    <row r="36" spans="2:28" x14ac:dyDescent="0.25">
      <c r="B36" s="324" t="s">
        <v>1186</v>
      </c>
    </row>
    <row r="37" spans="2:28" x14ac:dyDescent="0.25">
      <c r="B37" s="325" t="s">
        <v>1187</v>
      </c>
    </row>
    <row r="488" spans="11:11" x14ac:dyDescent="0.25">
      <c r="K488" t="s">
        <v>981</v>
      </c>
    </row>
  </sheetData>
  <sheetProtection algorithmName="SHA-512" hashValue="O8ZsfXBK4V+W67mMAl+MvoOT/vgcXxKdr4WmFWXZdMQOFjn/jX5g6e51pp5nDSNnalW1twXuSmc0HBfqh6Nd4Q==" saltValue="YN7F7IsEeS6exT7uxOwLEQ==" spinCount="100000" sheet="1" objects="1" scenarios="1"/>
  <dataConsolidate/>
  <phoneticPr fontId="16" type="noConversion"/>
  <printOptions headings="1" gridLines="1"/>
  <pageMargins left="0.22" right="0.22" top="0.33" bottom="0.85" header="0" footer="0.5"/>
  <pageSetup paperSize="5" scale="10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P162"/>
  <sheetViews>
    <sheetView topLeftCell="B1"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7.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7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8"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1484</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1.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aqsDu+NBFiTc+zGaQLZ60p8T3K17b0umvCCtBt07+nehRGSsEu6J7Q/R8vzSewJIkTIcqI4rT71QOyr7YKEYGw==" saltValue="U/TZBppkdpY9xL/az6Yv5A=="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959" priority="63" stopIfTrue="1">
      <formula>AND(F94="Yes",ISNUMBER(I94))</formula>
    </cfRule>
    <cfRule type="expression" dxfId="958" priority="64" stopIfTrue="1">
      <formula>F94="Yes"</formula>
    </cfRule>
  </conditionalFormatting>
  <conditionalFormatting sqref="I86:J86">
    <cfRule type="expression" dxfId="957" priority="61" stopIfTrue="1">
      <formula>AND(F86="Yes",ISNUMBER(I86))</formula>
    </cfRule>
    <cfRule type="expression" dxfId="956" priority="62" stopIfTrue="1">
      <formula>F86="Yes"</formula>
    </cfRule>
  </conditionalFormatting>
  <conditionalFormatting sqref="I79">
    <cfRule type="expression" dxfId="955" priority="55" stopIfTrue="1">
      <formula>AND(E79="Yes",ISNUMBER(I79))</formula>
    </cfRule>
    <cfRule type="expression" dxfId="954" priority="56" stopIfTrue="1">
      <formula>E79="Yes"</formula>
    </cfRule>
  </conditionalFormatting>
  <conditionalFormatting sqref="I78">
    <cfRule type="expression" dxfId="953" priority="57" stopIfTrue="1">
      <formula>AND(E78="Yes",ISNUMBER(I78))</formula>
    </cfRule>
    <cfRule type="expression" dxfId="952" priority="58" stopIfTrue="1">
      <formula>E78="Yes"</formula>
    </cfRule>
  </conditionalFormatting>
  <conditionalFormatting sqref="I80">
    <cfRule type="expression" dxfId="951" priority="53" stopIfTrue="1">
      <formula>AND(E80="Yes",ISNUMBER(I80))</formula>
    </cfRule>
    <cfRule type="expression" dxfId="950" priority="54" stopIfTrue="1">
      <formula>E80="Yes"</formula>
    </cfRule>
  </conditionalFormatting>
  <conditionalFormatting sqref="I81">
    <cfRule type="expression" dxfId="949" priority="51" stopIfTrue="1">
      <formula>AND(E81="Yes",ISNUMBER(I81))</formula>
    </cfRule>
    <cfRule type="expression" dxfId="948" priority="52" stopIfTrue="1">
      <formula>E81="Yes"</formula>
    </cfRule>
  </conditionalFormatting>
  <conditionalFormatting sqref="I82">
    <cfRule type="expression" dxfId="947" priority="49" stopIfTrue="1">
      <formula>AND(E82="Yes",ISNUMBER(I82))</formula>
    </cfRule>
    <cfRule type="expression" dxfId="946" priority="50">
      <formula>E82="Yes"</formula>
    </cfRule>
  </conditionalFormatting>
  <conditionalFormatting sqref="I83">
    <cfRule type="expression" dxfId="945" priority="47" stopIfTrue="1">
      <formula>AND(E83="Yes",ISNUMBER(I83))</formula>
    </cfRule>
    <cfRule type="expression" dxfId="944" priority="48" stopIfTrue="1">
      <formula>E83="Yes"</formula>
    </cfRule>
  </conditionalFormatting>
  <conditionalFormatting sqref="I84">
    <cfRule type="expression" dxfId="943" priority="45" stopIfTrue="1">
      <formula>AND(E84="Yes",ISNUMBER(I84))</formula>
    </cfRule>
    <cfRule type="expression" dxfId="942" priority="46" stopIfTrue="1">
      <formula>E84="Yes"</formula>
    </cfRule>
  </conditionalFormatting>
  <conditionalFormatting sqref="I85">
    <cfRule type="expression" dxfId="941" priority="43" stopIfTrue="1">
      <formula>AND(E85="Yes",ISNUMBER(I85))</formula>
    </cfRule>
    <cfRule type="expression" dxfId="940" priority="44" stopIfTrue="1">
      <formula>E85="Yes"</formula>
    </cfRule>
  </conditionalFormatting>
  <conditionalFormatting sqref="G74">
    <cfRule type="expression" dxfId="939" priority="41" stopIfTrue="1">
      <formula>AND($E$74="Yes",ISNUMBER(G74))</formula>
    </cfRule>
    <cfRule type="expression" dxfId="938" priority="42" stopIfTrue="1">
      <formula>$E$74="Yes"</formula>
    </cfRule>
  </conditionalFormatting>
  <conditionalFormatting sqref="G75">
    <cfRule type="expression" dxfId="937" priority="30" stopIfTrue="1">
      <formula>AND($E$75="Yes",ISNUMBER(G75))</formula>
    </cfRule>
    <cfRule type="expression" dxfId="936" priority="40" stopIfTrue="1">
      <formula>$E$75="Yes"</formula>
    </cfRule>
  </conditionalFormatting>
  <conditionalFormatting sqref="G76">
    <cfRule type="expression" dxfId="935" priority="29" stopIfTrue="1">
      <formula>AND($E$76="Yes",ISNUMBER(G76))</formula>
    </cfRule>
    <cfRule type="expression" dxfId="934" priority="39" stopIfTrue="1">
      <formula>$E$76="Yes"</formula>
    </cfRule>
  </conditionalFormatting>
  <conditionalFormatting sqref="G77">
    <cfRule type="expression" dxfId="933" priority="28" stopIfTrue="1">
      <formula>AND($E$77="Yes",ISNUMBER(G77))</formula>
    </cfRule>
    <cfRule type="expression" dxfId="932" priority="38" stopIfTrue="1">
      <formula>$E$77="Yes"</formula>
    </cfRule>
  </conditionalFormatting>
  <conditionalFormatting sqref="G78">
    <cfRule type="expression" dxfId="931" priority="27" stopIfTrue="1">
      <formula>AND($E$78="Yes",ISNUMBER(G78))</formula>
    </cfRule>
    <cfRule type="expression" dxfId="930" priority="37" stopIfTrue="1">
      <formula>$E$78="Yes"</formula>
    </cfRule>
  </conditionalFormatting>
  <conditionalFormatting sqref="G79">
    <cfRule type="expression" dxfId="929" priority="26" stopIfTrue="1">
      <formula>AND($E$79="Yes",ISNUMBER(G79))</formula>
    </cfRule>
    <cfRule type="expression" dxfId="928" priority="36" stopIfTrue="1">
      <formula>$E$79="Yes"</formula>
    </cfRule>
  </conditionalFormatting>
  <conditionalFormatting sqref="G80">
    <cfRule type="expression" dxfId="927" priority="25" stopIfTrue="1">
      <formula>AND($E$80="Yes",ISNUMBER(G80))</formula>
    </cfRule>
    <cfRule type="expression" dxfId="926" priority="35" stopIfTrue="1">
      <formula>$E$80="Yes"</formula>
    </cfRule>
  </conditionalFormatting>
  <conditionalFormatting sqref="G81">
    <cfRule type="expression" dxfId="925" priority="24" stopIfTrue="1">
      <formula>AND($E$81="Yes",ISNUMBER(G81))</formula>
    </cfRule>
    <cfRule type="expression" dxfId="924" priority="34" stopIfTrue="1">
      <formula>$E$81="Yes"</formula>
    </cfRule>
  </conditionalFormatting>
  <conditionalFormatting sqref="G82">
    <cfRule type="expression" dxfId="923" priority="23" stopIfTrue="1">
      <formula>AND($E$82="Yes",ISNUMBER(G82))</formula>
    </cfRule>
    <cfRule type="expression" dxfId="922" priority="33" stopIfTrue="1">
      <formula>$E$82="Yes"</formula>
    </cfRule>
  </conditionalFormatting>
  <conditionalFormatting sqref="G83">
    <cfRule type="expression" dxfId="921" priority="13" stopIfTrue="1">
      <formula>AND($E$83="Yes",ISNUMBER(G83))</formula>
    </cfRule>
    <cfRule type="expression" dxfId="920" priority="22" stopIfTrue="1">
      <formula>$E$83="Yes"</formula>
    </cfRule>
  </conditionalFormatting>
  <conditionalFormatting sqref="G84">
    <cfRule type="expression" dxfId="919" priority="21" stopIfTrue="1">
      <formula>AND($E$84="Yes",ISNUMBER(G84))</formula>
    </cfRule>
    <cfRule type="expression" dxfId="918" priority="32" stopIfTrue="1">
      <formula>$E$84="Yes"</formula>
    </cfRule>
  </conditionalFormatting>
  <conditionalFormatting sqref="G85">
    <cfRule type="expression" dxfId="917" priority="20" stopIfTrue="1">
      <formula>AND($E$85="Yes",ISNUMBER(G85))</formula>
    </cfRule>
    <cfRule type="expression" dxfId="916" priority="31" stopIfTrue="1">
      <formula>$E$85="Yes"</formula>
    </cfRule>
  </conditionalFormatting>
  <conditionalFormatting sqref="I74">
    <cfRule type="expression" dxfId="915" priority="18" stopIfTrue="1">
      <formula>AND($E$74="Yes",ISNUMBER(I74))</formula>
    </cfRule>
    <cfRule type="expression" dxfId="914" priority="19" stopIfTrue="1">
      <formula>$E$74="Yes"</formula>
    </cfRule>
  </conditionalFormatting>
  <conditionalFormatting sqref="I75">
    <cfRule type="expression" dxfId="913" priority="59" stopIfTrue="1">
      <formula>AND(E75="Yes",ISNUMBER(I75))</formula>
    </cfRule>
    <cfRule type="expression" dxfId="912" priority="60" stopIfTrue="1">
      <formula>E75="Yes"</formula>
    </cfRule>
  </conditionalFormatting>
  <conditionalFormatting sqref="I76">
    <cfRule type="expression" dxfId="911" priority="16" stopIfTrue="1">
      <formula>AND($E$76="Yes",ISNUMBER(I76))</formula>
    </cfRule>
    <cfRule type="expression" dxfId="910" priority="17" stopIfTrue="1">
      <formula>$E$76="Yes"</formula>
    </cfRule>
  </conditionalFormatting>
  <conditionalFormatting sqref="I77">
    <cfRule type="expression" dxfId="909" priority="14" stopIfTrue="1">
      <formula>AND($E$77="Yes",ISNUMBER(I77))</formula>
    </cfRule>
    <cfRule type="expression" dxfId="908" priority="15" stopIfTrue="1">
      <formula>$E$77="Yes"</formula>
    </cfRule>
  </conditionalFormatting>
  <conditionalFormatting sqref="J74">
    <cfRule type="expression" dxfId="907" priority="12">
      <formula>IF(E74="Yes",AND(OR((ISNUMBER(G74)),(ISNUMBER(I74)))))</formula>
    </cfRule>
  </conditionalFormatting>
  <conditionalFormatting sqref="J75">
    <cfRule type="expression" dxfId="906" priority="11">
      <formula>IF(E75="Yes",AND(OR((ISNUMBER(G75)),(ISNUMBER(I75)))))</formula>
    </cfRule>
  </conditionalFormatting>
  <conditionalFormatting sqref="J76">
    <cfRule type="expression" dxfId="905" priority="10">
      <formula>IF(E76="Yes",AND(OR((ISNUMBER(G76)),(ISNUMBER(I76)))))</formula>
    </cfRule>
  </conditionalFormatting>
  <conditionalFormatting sqref="J77">
    <cfRule type="expression" dxfId="904" priority="9">
      <formula>IF(E77="Yes",AND(OR((ISNUMBER(G77)),(ISNUMBER(I77)))))</formula>
    </cfRule>
  </conditionalFormatting>
  <conditionalFormatting sqref="J78">
    <cfRule type="expression" dxfId="903" priority="8">
      <formula>IF(E78="Yes",AND(OR((ISNUMBER(G78)),(ISNUMBER(I78)))))</formula>
    </cfRule>
  </conditionalFormatting>
  <conditionalFormatting sqref="J79">
    <cfRule type="expression" dxfId="902" priority="7">
      <formula>IF(E79="Yes",AND(OR((ISNUMBER(G79)),(ISNUMBER(I79)))))</formula>
    </cfRule>
  </conditionalFormatting>
  <conditionalFormatting sqref="J80">
    <cfRule type="expression" dxfId="901" priority="6">
      <formula>IF(E80="Yes",AND(OR((ISNUMBER(G80)),(ISNUMBER(I80)))))</formula>
    </cfRule>
  </conditionalFormatting>
  <conditionalFormatting sqref="J81">
    <cfRule type="expression" dxfId="900" priority="5">
      <formula>IF(E81="Yes",AND(OR((ISNUMBER(G81)),(ISNUMBER(I81)))))</formula>
    </cfRule>
  </conditionalFormatting>
  <conditionalFormatting sqref="J82">
    <cfRule type="expression" dxfId="899" priority="4">
      <formula>IF(E82="Yes",AND(OR((ISNUMBER(G82)),(ISNUMBER(I82)))))</formula>
    </cfRule>
  </conditionalFormatting>
  <conditionalFormatting sqref="J83">
    <cfRule type="expression" dxfId="898" priority="3">
      <formula>IF(E83="Yes",AND(OR((ISNUMBER(G83)),(ISNUMBER(I83)))))</formula>
    </cfRule>
  </conditionalFormatting>
  <conditionalFormatting sqref="J84">
    <cfRule type="expression" dxfId="897" priority="2">
      <formula>IF(E84="Yes",AND(OR((ISNUMBER(G84)),(ISNUMBER(I84)))))</formula>
    </cfRule>
  </conditionalFormatting>
  <conditionalFormatting sqref="J85">
    <cfRule type="expression" dxfId="896" priority="1">
      <formula>IF(E85="Yes",AND(OR((ISNUMBER(G85)),(ISNUMBER(I85)))))</formula>
    </cfRule>
  </conditionalFormatting>
  <dataValidations count="6">
    <dataValidation type="list" allowBlank="1" showInputMessage="1" showErrorMessage="1" sqref="J40 J42 E74:E85 J58 J56" xr:uid="{00000000-0002-0000-09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900-000001000000}">
      <formula1>1</formula1>
      <formula2>176</formula2>
    </dataValidation>
    <dataValidation type="list" allowBlank="1" showInputMessage="1" showErrorMessage="1" sqref="E16:I16" xr:uid="{00000000-0002-0000-0900-000002000000}">
      <formula1>DisabilityCodes</formula1>
    </dataValidation>
    <dataValidation type="list" allowBlank="1" showInputMessage="1" showErrorMessage="1" sqref="C86:D86" xr:uid="{00000000-0002-0000-0900-000004000000}">
      <formula1>InstructionalSupport</formula1>
    </dataValidation>
    <dataValidation type="list" allowBlank="1" showInputMessage="1" showErrorMessage="1" sqref="F86" xr:uid="{00000000-0002-0000-0900-000005000000}">
      <formula1>"Yes,No"</formula1>
    </dataValidation>
    <dataValidation type="list" allowBlank="1" showInputMessage="1" showErrorMessage="1" sqref="D8:F8 D11 D13" xr:uid="{00000000-0002-0000-09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7000000}">
          <x14:formula1>
            <xm:f>DropDownMenuLists!$A$24:$A$35</xm:f>
          </x14:formula1>
          <xm:sqref>D18</xm:sqref>
        </x14:dataValidation>
        <x14:dataValidation type="list" allowBlank="1" showInputMessage="1" showErrorMessage="1" xr:uid="{00000000-0002-0000-0900-000009000000}">
          <x14:formula1>
            <xm:f>DropDownMenuLists!$H$3:$H$118</xm:f>
          </x14:formula1>
          <xm:sqref>C74:D85</xm:sqref>
        </x14:dataValidation>
        <x14:dataValidation type="list" allowBlank="1" showInputMessage="1" showErrorMessage="1" xr:uid="{00000000-0002-0000-0900-000008000000}">
          <x14:formula1>
            <xm:f>DropDownMenuLists!$C$2:$C$67</xm:f>
          </x14:formula1>
          <xm:sqref>F10:I10</xm:sqref>
        </x14:dataValidation>
        <x14:dataValidation type="list" allowBlank="1" showInputMessage="1" showErrorMessage="1" xr:uid="{5A5E4FA5-B755-4EEF-8093-7E16E4EACC3A}">
          <x14:formula1>
            <xm:f>DropDownMenuLists!$J$3:$J$37</xm:f>
          </x14:formula1>
          <xm:sqref>E14:H14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6.25"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6"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2.2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2"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0.7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5.2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pK/ZNBs5PjVNBKb0W0eEoCF/HdwRnX2VC0QcPYMWcW1yq8g0P3rYvcK7Vc4Q8fW5EqNWgZ9+mjZvB8Cfvxea+Q==" saltValue="/Wugkl0OYy+YovL1Ur3/CA=="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895" priority="63" stopIfTrue="1">
      <formula>AND(F94="Yes",ISNUMBER(I94))</formula>
    </cfRule>
    <cfRule type="expression" dxfId="894" priority="64" stopIfTrue="1">
      <formula>F94="Yes"</formula>
    </cfRule>
  </conditionalFormatting>
  <conditionalFormatting sqref="I86:J86">
    <cfRule type="expression" dxfId="893" priority="61" stopIfTrue="1">
      <formula>AND(F86="Yes",ISNUMBER(I86))</formula>
    </cfRule>
    <cfRule type="expression" dxfId="892" priority="62" stopIfTrue="1">
      <formula>F86="Yes"</formula>
    </cfRule>
  </conditionalFormatting>
  <conditionalFormatting sqref="I79">
    <cfRule type="expression" dxfId="891" priority="55" stopIfTrue="1">
      <formula>AND(E79="Yes",ISNUMBER(I79))</formula>
    </cfRule>
    <cfRule type="expression" dxfId="890" priority="56" stopIfTrue="1">
      <formula>E79="Yes"</formula>
    </cfRule>
  </conditionalFormatting>
  <conditionalFormatting sqref="I78">
    <cfRule type="expression" dxfId="889" priority="57" stopIfTrue="1">
      <formula>AND(E78="Yes",ISNUMBER(I78))</formula>
    </cfRule>
    <cfRule type="expression" dxfId="888" priority="58" stopIfTrue="1">
      <formula>E78="Yes"</formula>
    </cfRule>
  </conditionalFormatting>
  <conditionalFormatting sqref="I80">
    <cfRule type="expression" dxfId="887" priority="53" stopIfTrue="1">
      <formula>AND(E80="Yes",ISNUMBER(I80))</formula>
    </cfRule>
    <cfRule type="expression" dxfId="886" priority="54" stopIfTrue="1">
      <formula>E80="Yes"</formula>
    </cfRule>
  </conditionalFormatting>
  <conditionalFormatting sqref="I81">
    <cfRule type="expression" dxfId="885" priority="51" stopIfTrue="1">
      <formula>AND(E81="Yes",ISNUMBER(I81))</formula>
    </cfRule>
    <cfRule type="expression" dxfId="884" priority="52" stopIfTrue="1">
      <formula>E81="Yes"</formula>
    </cfRule>
  </conditionalFormatting>
  <conditionalFormatting sqref="I82">
    <cfRule type="expression" dxfId="883" priority="49" stopIfTrue="1">
      <formula>AND(E82="Yes",ISNUMBER(I82))</formula>
    </cfRule>
    <cfRule type="expression" dxfId="882" priority="50">
      <formula>E82="Yes"</formula>
    </cfRule>
  </conditionalFormatting>
  <conditionalFormatting sqref="I83">
    <cfRule type="expression" dxfId="881" priority="47" stopIfTrue="1">
      <formula>AND(E83="Yes",ISNUMBER(I83))</formula>
    </cfRule>
    <cfRule type="expression" dxfId="880" priority="48" stopIfTrue="1">
      <formula>E83="Yes"</formula>
    </cfRule>
  </conditionalFormatting>
  <conditionalFormatting sqref="I84">
    <cfRule type="expression" dxfId="879" priority="45" stopIfTrue="1">
      <formula>AND(E84="Yes",ISNUMBER(I84))</formula>
    </cfRule>
    <cfRule type="expression" dxfId="878" priority="46" stopIfTrue="1">
      <formula>E84="Yes"</formula>
    </cfRule>
  </conditionalFormatting>
  <conditionalFormatting sqref="I85">
    <cfRule type="expression" dxfId="877" priority="43" stopIfTrue="1">
      <formula>AND(E85="Yes",ISNUMBER(I85))</formula>
    </cfRule>
    <cfRule type="expression" dxfId="876" priority="44" stopIfTrue="1">
      <formula>E85="Yes"</formula>
    </cfRule>
  </conditionalFormatting>
  <conditionalFormatting sqref="G74">
    <cfRule type="expression" dxfId="875" priority="41" stopIfTrue="1">
      <formula>AND($E$74="Yes",ISNUMBER(G74))</formula>
    </cfRule>
    <cfRule type="expression" dxfId="874" priority="42" stopIfTrue="1">
      <formula>$E$74="Yes"</formula>
    </cfRule>
  </conditionalFormatting>
  <conditionalFormatting sqref="G75">
    <cfRule type="expression" dxfId="873" priority="30" stopIfTrue="1">
      <formula>AND($E$75="Yes",ISNUMBER(G75))</formula>
    </cfRule>
    <cfRule type="expression" dxfId="872" priority="40" stopIfTrue="1">
      <formula>$E$75="Yes"</formula>
    </cfRule>
  </conditionalFormatting>
  <conditionalFormatting sqref="G76">
    <cfRule type="expression" dxfId="871" priority="29" stopIfTrue="1">
      <formula>AND($E$76="Yes",ISNUMBER(G76))</formula>
    </cfRule>
    <cfRule type="expression" dxfId="870" priority="39" stopIfTrue="1">
      <formula>$E$76="Yes"</formula>
    </cfRule>
  </conditionalFormatting>
  <conditionalFormatting sqref="G77">
    <cfRule type="expression" dxfId="869" priority="28" stopIfTrue="1">
      <formula>AND($E$77="Yes",ISNUMBER(G77))</formula>
    </cfRule>
    <cfRule type="expression" dxfId="868" priority="38" stopIfTrue="1">
      <formula>$E$77="Yes"</formula>
    </cfRule>
  </conditionalFormatting>
  <conditionalFormatting sqref="G78">
    <cfRule type="expression" dxfId="867" priority="27" stopIfTrue="1">
      <formula>AND($E$78="Yes",ISNUMBER(G78))</formula>
    </cfRule>
    <cfRule type="expression" dxfId="866" priority="37" stopIfTrue="1">
      <formula>$E$78="Yes"</formula>
    </cfRule>
  </conditionalFormatting>
  <conditionalFormatting sqref="G79">
    <cfRule type="expression" dxfId="865" priority="26" stopIfTrue="1">
      <formula>AND($E$79="Yes",ISNUMBER(G79))</formula>
    </cfRule>
    <cfRule type="expression" dxfId="864" priority="36" stopIfTrue="1">
      <formula>$E$79="Yes"</formula>
    </cfRule>
  </conditionalFormatting>
  <conditionalFormatting sqref="G80">
    <cfRule type="expression" dxfId="863" priority="25" stopIfTrue="1">
      <formula>AND($E$80="Yes",ISNUMBER(G80))</formula>
    </cfRule>
    <cfRule type="expression" dxfId="862" priority="35" stopIfTrue="1">
      <formula>$E$80="Yes"</formula>
    </cfRule>
  </conditionalFormatting>
  <conditionalFormatting sqref="G81">
    <cfRule type="expression" dxfId="861" priority="24" stopIfTrue="1">
      <formula>AND($E$81="Yes",ISNUMBER(G81))</formula>
    </cfRule>
    <cfRule type="expression" dxfId="860" priority="34" stopIfTrue="1">
      <formula>$E$81="Yes"</formula>
    </cfRule>
  </conditionalFormatting>
  <conditionalFormatting sqref="G82">
    <cfRule type="expression" dxfId="859" priority="23" stopIfTrue="1">
      <formula>AND($E$82="Yes",ISNUMBER(G82))</formula>
    </cfRule>
    <cfRule type="expression" dxfId="858" priority="33" stopIfTrue="1">
      <formula>$E$82="Yes"</formula>
    </cfRule>
  </conditionalFormatting>
  <conditionalFormatting sqref="G83">
    <cfRule type="expression" dxfId="857" priority="13" stopIfTrue="1">
      <formula>AND($E$83="Yes",ISNUMBER(G83))</formula>
    </cfRule>
    <cfRule type="expression" dxfId="856" priority="22" stopIfTrue="1">
      <formula>$E$83="Yes"</formula>
    </cfRule>
  </conditionalFormatting>
  <conditionalFormatting sqref="G84">
    <cfRule type="expression" dxfId="855" priority="21" stopIfTrue="1">
      <formula>AND($E$84="Yes",ISNUMBER(G84))</formula>
    </cfRule>
    <cfRule type="expression" dxfId="854" priority="32" stopIfTrue="1">
      <formula>$E$84="Yes"</formula>
    </cfRule>
  </conditionalFormatting>
  <conditionalFormatting sqref="G85">
    <cfRule type="expression" dxfId="853" priority="20" stopIfTrue="1">
      <formula>AND($E$85="Yes",ISNUMBER(G85))</formula>
    </cfRule>
    <cfRule type="expression" dxfId="852" priority="31" stopIfTrue="1">
      <formula>$E$85="Yes"</formula>
    </cfRule>
  </conditionalFormatting>
  <conditionalFormatting sqref="I74">
    <cfRule type="expression" dxfId="851" priority="18" stopIfTrue="1">
      <formula>AND($E$74="Yes",ISNUMBER(I74))</formula>
    </cfRule>
    <cfRule type="expression" dxfId="850" priority="19" stopIfTrue="1">
      <formula>$E$74="Yes"</formula>
    </cfRule>
  </conditionalFormatting>
  <conditionalFormatting sqref="I75">
    <cfRule type="expression" dxfId="849" priority="59" stopIfTrue="1">
      <formula>AND(E75="Yes",ISNUMBER(I75))</formula>
    </cfRule>
    <cfRule type="expression" dxfId="848" priority="60" stopIfTrue="1">
      <formula>E75="Yes"</formula>
    </cfRule>
  </conditionalFormatting>
  <conditionalFormatting sqref="I76">
    <cfRule type="expression" dxfId="847" priority="16" stopIfTrue="1">
      <formula>AND($E$76="Yes",ISNUMBER(I76))</formula>
    </cfRule>
    <cfRule type="expression" dxfId="846" priority="17" stopIfTrue="1">
      <formula>$E$76="Yes"</formula>
    </cfRule>
  </conditionalFormatting>
  <conditionalFormatting sqref="I77">
    <cfRule type="expression" dxfId="845" priority="14" stopIfTrue="1">
      <formula>AND($E$77="Yes",ISNUMBER(I77))</formula>
    </cfRule>
    <cfRule type="expression" dxfId="844" priority="15" stopIfTrue="1">
      <formula>$E$77="Yes"</formula>
    </cfRule>
  </conditionalFormatting>
  <conditionalFormatting sqref="J74">
    <cfRule type="expression" dxfId="843" priority="12">
      <formula>IF(E74="Yes",AND(OR((ISNUMBER(G74)),(ISNUMBER(I74)))))</formula>
    </cfRule>
  </conditionalFormatting>
  <conditionalFormatting sqref="J75">
    <cfRule type="expression" dxfId="842" priority="11">
      <formula>IF(E75="Yes",AND(OR((ISNUMBER(G75)),(ISNUMBER(I75)))))</formula>
    </cfRule>
  </conditionalFormatting>
  <conditionalFormatting sqref="J76">
    <cfRule type="expression" dxfId="841" priority="10">
      <formula>IF(E76="Yes",AND(OR((ISNUMBER(G76)),(ISNUMBER(I76)))))</formula>
    </cfRule>
  </conditionalFormatting>
  <conditionalFormatting sqref="J77">
    <cfRule type="expression" dxfId="840" priority="9">
      <formula>IF(E77="Yes",AND(OR((ISNUMBER(G77)),(ISNUMBER(I77)))))</formula>
    </cfRule>
  </conditionalFormatting>
  <conditionalFormatting sqref="J78">
    <cfRule type="expression" dxfId="839" priority="8">
      <formula>IF(E78="Yes",AND(OR((ISNUMBER(G78)),(ISNUMBER(I78)))))</formula>
    </cfRule>
  </conditionalFormatting>
  <conditionalFormatting sqref="J79">
    <cfRule type="expression" dxfId="838" priority="7">
      <formula>IF(E79="Yes",AND(OR((ISNUMBER(G79)),(ISNUMBER(I79)))))</formula>
    </cfRule>
  </conditionalFormatting>
  <conditionalFormatting sqref="J80">
    <cfRule type="expression" dxfId="837" priority="6">
      <formula>IF(E80="Yes",AND(OR((ISNUMBER(G80)),(ISNUMBER(I80)))))</formula>
    </cfRule>
  </conditionalFormatting>
  <conditionalFormatting sqref="J81">
    <cfRule type="expression" dxfId="836" priority="5">
      <formula>IF(E81="Yes",AND(OR((ISNUMBER(G81)),(ISNUMBER(I81)))))</formula>
    </cfRule>
  </conditionalFormatting>
  <conditionalFormatting sqref="J82">
    <cfRule type="expression" dxfId="835" priority="4">
      <formula>IF(E82="Yes",AND(OR((ISNUMBER(G82)),(ISNUMBER(I82)))))</formula>
    </cfRule>
  </conditionalFormatting>
  <conditionalFormatting sqref="J83">
    <cfRule type="expression" dxfId="834" priority="3">
      <formula>IF(E83="Yes",AND(OR((ISNUMBER(G83)),(ISNUMBER(I83)))))</formula>
    </cfRule>
  </conditionalFormatting>
  <conditionalFormatting sqref="J84">
    <cfRule type="expression" dxfId="833" priority="2">
      <formula>IF(E84="Yes",AND(OR((ISNUMBER(G84)),(ISNUMBER(I84)))))</formula>
    </cfRule>
  </conditionalFormatting>
  <conditionalFormatting sqref="J85">
    <cfRule type="expression" dxfId="832" priority="1">
      <formula>IF(E85="Yes",AND(OR((ISNUMBER(G85)),(ISNUMBER(I85)))))</formula>
    </cfRule>
  </conditionalFormatting>
  <dataValidations count="6">
    <dataValidation type="list" allowBlank="1" showInputMessage="1" showErrorMessage="1" sqref="J40 J42 E74:E85 J58 J56" xr:uid="{00000000-0002-0000-0A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A00-000001000000}">
      <formula1>1</formula1>
      <formula2>176</formula2>
    </dataValidation>
    <dataValidation type="list" allowBlank="1" showInputMessage="1" showErrorMessage="1" sqref="E16:I16" xr:uid="{00000000-0002-0000-0A00-000002000000}">
      <formula1>DisabilityCodes</formula1>
    </dataValidation>
    <dataValidation type="list" allowBlank="1" showInputMessage="1" showErrorMessage="1" sqref="C86:D86" xr:uid="{00000000-0002-0000-0A00-000004000000}">
      <formula1>InstructionalSupport</formula1>
    </dataValidation>
    <dataValidation type="list" allowBlank="1" showInputMessage="1" showErrorMessage="1" sqref="F86" xr:uid="{00000000-0002-0000-0A00-000005000000}">
      <formula1>"Yes,No"</formula1>
    </dataValidation>
    <dataValidation type="list" allowBlank="1" showInputMessage="1" showErrorMessage="1" sqref="D8:F8 D11 D13" xr:uid="{00000000-0002-0000-0A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7000000}">
          <x14:formula1>
            <xm:f>DropDownMenuLists!$A$24:$A$35</xm:f>
          </x14:formula1>
          <xm:sqref>D18</xm:sqref>
        </x14:dataValidation>
        <x14:dataValidation type="list" allowBlank="1" showInputMessage="1" showErrorMessage="1" xr:uid="{00000000-0002-0000-0A00-000009000000}">
          <x14:formula1>
            <xm:f>DropDownMenuLists!$H$3:$H$118</xm:f>
          </x14:formula1>
          <xm:sqref>C74:D85</xm:sqref>
        </x14:dataValidation>
        <x14:dataValidation type="list" allowBlank="1" showInputMessage="1" showErrorMessage="1" xr:uid="{00000000-0002-0000-0A00-000008000000}">
          <x14:formula1>
            <xm:f>DropDownMenuLists!$C$2:$C$67</xm:f>
          </x14:formula1>
          <xm:sqref>F10:I10</xm:sqref>
        </x14:dataValidation>
        <x14:dataValidation type="list" allowBlank="1" showInputMessage="1" showErrorMessage="1" xr:uid="{2DFA3335-D21F-4430-A801-EA0365CE61B0}">
          <x14:formula1>
            <xm:f>DropDownMenuLists!$J$3:$J$37</xm:f>
          </x14:formula1>
          <xm:sqref>E14:H14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6"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2.2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5.7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0.7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5Ycf2fODiD/oMPQTB9+DmwTeayaUt5Qh2aI/301AMifRVrE00G7ADSWEw+A/cMbr2OWfShBky4d6jVjHh3rTA==" saltValue="Be2J+W6vMQE/Sbphx2JRBQ=="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831" priority="63" stopIfTrue="1">
      <formula>AND(F94="Yes",ISNUMBER(I94))</formula>
    </cfRule>
    <cfRule type="expression" dxfId="830" priority="64" stopIfTrue="1">
      <formula>F94="Yes"</formula>
    </cfRule>
  </conditionalFormatting>
  <conditionalFormatting sqref="I86:J86">
    <cfRule type="expression" dxfId="829" priority="61" stopIfTrue="1">
      <formula>AND(F86="Yes",ISNUMBER(I86))</formula>
    </cfRule>
    <cfRule type="expression" dxfId="828" priority="62" stopIfTrue="1">
      <formula>F86="Yes"</formula>
    </cfRule>
  </conditionalFormatting>
  <conditionalFormatting sqref="I79">
    <cfRule type="expression" dxfId="827" priority="55" stopIfTrue="1">
      <formula>AND(E79="Yes",ISNUMBER(I79))</formula>
    </cfRule>
    <cfRule type="expression" dxfId="826" priority="56" stopIfTrue="1">
      <formula>E79="Yes"</formula>
    </cfRule>
  </conditionalFormatting>
  <conditionalFormatting sqref="I78">
    <cfRule type="expression" dxfId="825" priority="57" stopIfTrue="1">
      <formula>AND(E78="Yes",ISNUMBER(I78))</formula>
    </cfRule>
    <cfRule type="expression" dxfId="824" priority="58" stopIfTrue="1">
      <formula>E78="Yes"</formula>
    </cfRule>
  </conditionalFormatting>
  <conditionalFormatting sqref="I80">
    <cfRule type="expression" dxfId="823" priority="53" stopIfTrue="1">
      <formula>AND(E80="Yes",ISNUMBER(I80))</formula>
    </cfRule>
    <cfRule type="expression" dxfId="822" priority="54" stopIfTrue="1">
      <formula>E80="Yes"</formula>
    </cfRule>
  </conditionalFormatting>
  <conditionalFormatting sqref="I81">
    <cfRule type="expression" dxfId="821" priority="51" stopIfTrue="1">
      <formula>AND(E81="Yes",ISNUMBER(I81))</formula>
    </cfRule>
    <cfRule type="expression" dxfId="820" priority="52" stopIfTrue="1">
      <formula>E81="Yes"</formula>
    </cfRule>
  </conditionalFormatting>
  <conditionalFormatting sqref="I82">
    <cfRule type="expression" dxfId="819" priority="49" stopIfTrue="1">
      <formula>AND(E82="Yes",ISNUMBER(I82))</formula>
    </cfRule>
    <cfRule type="expression" dxfId="818" priority="50">
      <formula>E82="Yes"</formula>
    </cfRule>
  </conditionalFormatting>
  <conditionalFormatting sqref="I83">
    <cfRule type="expression" dxfId="817" priority="47" stopIfTrue="1">
      <formula>AND(E83="Yes",ISNUMBER(I83))</formula>
    </cfRule>
    <cfRule type="expression" dxfId="816" priority="48" stopIfTrue="1">
      <formula>E83="Yes"</formula>
    </cfRule>
  </conditionalFormatting>
  <conditionalFormatting sqref="I84">
    <cfRule type="expression" dxfId="815" priority="45" stopIfTrue="1">
      <formula>AND(E84="Yes",ISNUMBER(I84))</formula>
    </cfRule>
    <cfRule type="expression" dxfId="814" priority="46" stopIfTrue="1">
      <formula>E84="Yes"</formula>
    </cfRule>
  </conditionalFormatting>
  <conditionalFormatting sqref="I85">
    <cfRule type="expression" dxfId="813" priority="43" stopIfTrue="1">
      <formula>AND(E85="Yes",ISNUMBER(I85))</formula>
    </cfRule>
    <cfRule type="expression" dxfId="812" priority="44" stopIfTrue="1">
      <formula>E85="Yes"</formula>
    </cfRule>
  </conditionalFormatting>
  <conditionalFormatting sqref="G74">
    <cfRule type="expression" dxfId="811" priority="41" stopIfTrue="1">
      <formula>AND($E$74="Yes",ISNUMBER(G74))</formula>
    </cfRule>
    <cfRule type="expression" dxfId="810" priority="42" stopIfTrue="1">
      <formula>$E$74="Yes"</formula>
    </cfRule>
  </conditionalFormatting>
  <conditionalFormatting sqref="G75">
    <cfRule type="expression" dxfId="809" priority="30" stopIfTrue="1">
      <formula>AND($E$75="Yes",ISNUMBER(G75))</formula>
    </cfRule>
    <cfRule type="expression" dxfId="808" priority="40" stopIfTrue="1">
      <formula>$E$75="Yes"</formula>
    </cfRule>
  </conditionalFormatting>
  <conditionalFormatting sqref="G76">
    <cfRule type="expression" dxfId="807" priority="29" stopIfTrue="1">
      <formula>AND($E$76="Yes",ISNUMBER(G76))</formula>
    </cfRule>
    <cfRule type="expression" dxfId="806" priority="39" stopIfTrue="1">
      <formula>$E$76="Yes"</formula>
    </cfRule>
  </conditionalFormatting>
  <conditionalFormatting sqref="G77">
    <cfRule type="expression" dxfId="805" priority="28" stopIfTrue="1">
      <formula>AND($E$77="Yes",ISNUMBER(G77))</formula>
    </cfRule>
    <cfRule type="expression" dxfId="804" priority="38" stopIfTrue="1">
      <formula>$E$77="Yes"</formula>
    </cfRule>
  </conditionalFormatting>
  <conditionalFormatting sqref="G78">
    <cfRule type="expression" dxfId="803" priority="27" stopIfTrue="1">
      <formula>AND($E$78="Yes",ISNUMBER(G78))</formula>
    </cfRule>
    <cfRule type="expression" dxfId="802" priority="37" stopIfTrue="1">
      <formula>$E$78="Yes"</formula>
    </cfRule>
  </conditionalFormatting>
  <conditionalFormatting sqref="G79">
    <cfRule type="expression" dxfId="801" priority="26" stopIfTrue="1">
      <formula>AND($E$79="Yes",ISNUMBER(G79))</formula>
    </cfRule>
    <cfRule type="expression" dxfId="800" priority="36" stopIfTrue="1">
      <formula>$E$79="Yes"</formula>
    </cfRule>
  </conditionalFormatting>
  <conditionalFormatting sqref="G80">
    <cfRule type="expression" dxfId="799" priority="25" stopIfTrue="1">
      <formula>AND($E$80="Yes",ISNUMBER(G80))</formula>
    </cfRule>
    <cfRule type="expression" dxfId="798" priority="35" stopIfTrue="1">
      <formula>$E$80="Yes"</formula>
    </cfRule>
  </conditionalFormatting>
  <conditionalFormatting sqref="G81">
    <cfRule type="expression" dxfId="797" priority="24" stopIfTrue="1">
      <formula>AND($E$81="Yes",ISNUMBER(G81))</formula>
    </cfRule>
    <cfRule type="expression" dxfId="796" priority="34" stopIfTrue="1">
      <formula>$E$81="Yes"</formula>
    </cfRule>
  </conditionalFormatting>
  <conditionalFormatting sqref="G82">
    <cfRule type="expression" dxfId="795" priority="23" stopIfTrue="1">
      <formula>AND($E$82="Yes",ISNUMBER(G82))</formula>
    </cfRule>
    <cfRule type="expression" dxfId="794" priority="33" stopIfTrue="1">
      <formula>$E$82="Yes"</formula>
    </cfRule>
  </conditionalFormatting>
  <conditionalFormatting sqref="G83">
    <cfRule type="expression" dxfId="793" priority="13" stopIfTrue="1">
      <formula>AND($E$83="Yes",ISNUMBER(G83))</formula>
    </cfRule>
    <cfRule type="expression" dxfId="792" priority="22" stopIfTrue="1">
      <formula>$E$83="Yes"</formula>
    </cfRule>
  </conditionalFormatting>
  <conditionalFormatting sqref="G84">
    <cfRule type="expression" dxfId="791" priority="21" stopIfTrue="1">
      <formula>AND($E$84="Yes",ISNUMBER(G84))</formula>
    </cfRule>
    <cfRule type="expression" dxfId="790" priority="32" stopIfTrue="1">
      <formula>$E$84="Yes"</formula>
    </cfRule>
  </conditionalFormatting>
  <conditionalFormatting sqref="G85">
    <cfRule type="expression" dxfId="789" priority="20" stopIfTrue="1">
      <formula>AND($E$85="Yes",ISNUMBER(G85))</formula>
    </cfRule>
    <cfRule type="expression" dxfId="788" priority="31" stopIfTrue="1">
      <formula>$E$85="Yes"</formula>
    </cfRule>
  </conditionalFormatting>
  <conditionalFormatting sqref="I74">
    <cfRule type="expression" dxfId="787" priority="18" stopIfTrue="1">
      <formula>AND($E$74="Yes",ISNUMBER(I74))</formula>
    </cfRule>
    <cfRule type="expression" dxfId="786" priority="19" stopIfTrue="1">
      <formula>$E$74="Yes"</formula>
    </cfRule>
  </conditionalFormatting>
  <conditionalFormatting sqref="I75">
    <cfRule type="expression" dxfId="785" priority="59" stopIfTrue="1">
      <formula>AND(E75="Yes",ISNUMBER(I75))</formula>
    </cfRule>
    <cfRule type="expression" dxfId="784" priority="60" stopIfTrue="1">
      <formula>E75="Yes"</formula>
    </cfRule>
  </conditionalFormatting>
  <conditionalFormatting sqref="I76">
    <cfRule type="expression" dxfId="783" priority="16" stopIfTrue="1">
      <formula>AND($E$76="Yes",ISNUMBER(I76))</formula>
    </cfRule>
    <cfRule type="expression" dxfId="782" priority="17" stopIfTrue="1">
      <formula>$E$76="Yes"</formula>
    </cfRule>
  </conditionalFormatting>
  <conditionalFormatting sqref="I77">
    <cfRule type="expression" dxfId="781" priority="14" stopIfTrue="1">
      <formula>AND($E$77="Yes",ISNUMBER(I77))</formula>
    </cfRule>
    <cfRule type="expression" dxfId="780" priority="15" stopIfTrue="1">
      <formula>$E$77="Yes"</formula>
    </cfRule>
  </conditionalFormatting>
  <conditionalFormatting sqref="J74">
    <cfRule type="expression" dxfId="779" priority="12">
      <formula>IF(E74="Yes",AND(OR((ISNUMBER(G74)),(ISNUMBER(I74)))))</formula>
    </cfRule>
  </conditionalFormatting>
  <conditionalFormatting sqref="J75">
    <cfRule type="expression" dxfId="778" priority="11">
      <formula>IF(E75="Yes",AND(OR((ISNUMBER(G75)),(ISNUMBER(I75)))))</formula>
    </cfRule>
  </conditionalFormatting>
  <conditionalFormatting sqref="J76">
    <cfRule type="expression" dxfId="777" priority="10">
      <formula>IF(E76="Yes",AND(OR((ISNUMBER(G76)),(ISNUMBER(I76)))))</formula>
    </cfRule>
  </conditionalFormatting>
  <conditionalFormatting sqref="J77">
    <cfRule type="expression" dxfId="776" priority="9">
      <formula>IF(E77="Yes",AND(OR((ISNUMBER(G77)),(ISNUMBER(I77)))))</formula>
    </cfRule>
  </conditionalFormatting>
  <conditionalFormatting sqref="J78">
    <cfRule type="expression" dxfId="775" priority="8">
      <formula>IF(E78="Yes",AND(OR((ISNUMBER(G78)),(ISNUMBER(I78)))))</formula>
    </cfRule>
  </conditionalFormatting>
  <conditionalFormatting sqref="J79">
    <cfRule type="expression" dxfId="774" priority="7">
      <formula>IF(E79="Yes",AND(OR((ISNUMBER(G79)),(ISNUMBER(I79)))))</formula>
    </cfRule>
  </conditionalFormatting>
  <conditionalFormatting sqref="J80">
    <cfRule type="expression" dxfId="773" priority="6">
      <formula>IF(E80="Yes",AND(OR((ISNUMBER(G80)),(ISNUMBER(I80)))))</formula>
    </cfRule>
  </conditionalFormatting>
  <conditionalFormatting sqref="J81">
    <cfRule type="expression" dxfId="772" priority="5">
      <formula>IF(E81="Yes",AND(OR((ISNUMBER(G81)),(ISNUMBER(I81)))))</formula>
    </cfRule>
  </conditionalFormatting>
  <conditionalFormatting sqref="J82">
    <cfRule type="expression" dxfId="771" priority="4">
      <formula>IF(E82="Yes",AND(OR((ISNUMBER(G82)),(ISNUMBER(I82)))))</formula>
    </cfRule>
  </conditionalFormatting>
  <conditionalFormatting sqref="J83">
    <cfRule type="expression" dxfId="770" priority="3">
      <formula>IF(E83="Yes",AND(OR((ISNUMBER(G83)),(ISNUMBER(I83)))))</formula>
    </cfRule>
  </conditionalFormatting>
  <conditionalFormatting sqref="J84">
    <cfRule type="expression" dxfId="769" priority="2">
      <formula>IF(E84="Yes",AND(OR((ISNUMBER(G84)),(ISNUMBER(I84)))))</formula>
    </cfRule>
  </conditionalFormatting>
  <conditionalFormatting sqref="J85">
    <cfRule type="expression" dxfId="768" priority="1">
      <formula>IF(E85="Yes",AND(OR((ISNUMBER(G85)),(ISNUMBER(I85)))))</formula>
    </cfRule>
  </conditionalFormatting>
  <dataValidations count="6">
    <dataValidation type="list" allowBlank="1" showInputMessage="1" showErrorMessage="1" sqref="J40 J42 E74:E85 J58 J56" xr:uid="{00000000-0002-0000-0B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B00-000001000000}">
      <formula1>1</formula1>
      <formula2>176</formula2>
    </dataValidation>
    <dataValidation type="list" allowBlank="1" showInputMessage="1" showErrorMessage="1" sqref="E16:I16" xr:uid="{00000000-0002-0000-0B00-000002000000}">
      <formula1>DisabilityCodes</formula1>
    </dataValidation>
    <dataValidation type="list" allowBlank="1" showInputMessage="1" showErrorMessage="1" sqref="C86:D86" xr:uid="{00000000-0002-0000-0B00-000004000000}">
      <formula1>InstructionalSupport</formula1>
    </dataValidation>
    <dataValidation type="list" allowBlank="1" showInputMessage="1" showErrorMessage="1" sqref="F86" xr:uid="{00000000-0002-0000-0B00-000005000000}">
      <formula1>"Yes,No"</formula1>
    </dataValidation>
    <dataValidation type="list" allowBlank="1" showInputMessage="1" showErrorMessage="1" sqref="D8:F8 D11 D13" xr:uid="{00000000-0002-0000-0B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DropDownMenuLists!$A$24:$A$35</xm:f>
          </x14:formula1>
          <xm:sqref>D18</xm:sqref>
        </x14:dataValidation>
        <x14:dataValidation type="list" allowBlank="1" showInputMessage="1" showErrorMessage="1" xr:uid="{00000000-0002-0000-0B00-000009000000}">
          <x14:formula1>
            <xm:f>DropDownMenuLists!$H$3:$H$118</xm:f>
          </x14:formula1>
          <xm:sqref>C74:D85</xm:sqref>
        </x14:dataValidation>
        <x14:dataValidation type="list" allowBlank="1" showInputMessage="1" showErrorMessage="1" xr:uid="{00000000-0002-0000-0B00-000008000000}">
          <x14:formula1>
            <xm:f>DropDownMenuLists!$C$2:$C$67</xm:f>
          </x14:formula1>
          <xm:sqref>F10:I10</xm:sqref>
        </x14:dataValidation>
        <x14:dataValidation type="list" allowBlank="1" showInputMessage="1" showErrorMessage="1" xr:uid="{318CC5BC-8B99-4E9A-BF17-09E748979FB9}">
          <x14:formula1>
            <xm:f>DropDownMenuLists!$J$3:$J$37</xm:f>
          </x14:formula1>
          <xm:sqref>E14:H14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4.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7.2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6"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P+CFGAv1ziJn8F6WWfpXbrYOZvSoGyDKGMDSItWOIabNe2Syti8ocrja+UFRTG0ZVOeTFjmml8YJY1QDeslk+A==" saltValue="hoz8Rk3TAetByvE6Tq8IIA=="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767" priority="63" stopIfTrue="1">
      <formula>AND(F94="Yes",ISNUMBER(I94))</formula>
    </cfRule>
    <cfRule type="expression" dxfId="766" priority="64" stopIfTrue="1">
      <formula>F94="Yes"</formula>
    </cfRule>
  </conditionalFormatting>
  <conditionalFormatting sqref="I86:J86">
    <cfRule type="expression" dxfId="765" priority="61" stopIfTrue="1">
      <formula>AND(F86="Yes",ISNUMBER(I86))</formula>
    </cfRule>
    <cfRule type="expression" dxfId="764" priority="62" stopIfTrue="1">
      <formula>F86="Yes"</formula>
    </cfRule>
  </conditionalFormatting>
  <conditionalFormatting sqref="I79">
    <cfRule type="expression" dxfId="763" priority="55" stopIfTrue="1">
      <formula>AND(E79="Yes",ISNUMBER(I79))</formula>
    </cfRule>
    <cfRule type="expression" dxfId="762" priority="56" stopIfTrue="1">
      <formula>E79="Yes"</formula>
    </cfRule>
  </conditionalFormatting>
  <conditionalFormatting sqref="I78">
    <cfRule type="expression" dxfId="761" priority="57" stopIfTrue="1">
      <formula>AND(E78="Yes",ISNUMBER(I78))</formula>
    </cfRule>
    <cfRule type="expression" dxfId="760" priority="58" stopIfTrue="1">
      <formula>E78="Yes"</formula>
    </cfRule>
  </conditionalFormatting>
  <conditionalFormatting sqref="I80">
    <cfRule type="expression" dxfId="759" priority="53" stopIfTrue="1">
      <formula>AND(E80="Yes",ISNUMBER(I80))</formula>
    </cfRule>
    <cfRule type="expression" dxfId="758" priority="54" stopIfTrue="1">
      <formula>E80="Yes"</formula>
    </cfRule>
  </conditionalFormatting>
  <conditionalFormatting sqref="I81">
    <cfRule type="expression" dxfId="757" priority="51" stopIfTrue="1">
      <formula>AND(E81="Yes",ISNUMBER(I81))</formula>
    </cfRule>
    <cfRule type="expression" dxfId="756" priority="52" stopIfTrue="1">
      <formula>E81="Yes"</formula>
    </cfRule>
  </conditionalFormatting>
  <conditionalFormatting sqref="I82">
    <cfRule type="expression" dxfId="755" priority="49" stopIfTrue="1">
      <formula>AND(E82="Yes",ISNUMBER(I82))</formula>
    </cfRule>
    <cfRule type="expression" dxfId="754" priority="50">
      <formula>E82="Yes"</formula>
    </cfRule>
  </conditionalFormatting>
  <conditionalFormatting sqref="I83">
    <cfRule type="expression" dxfId="753" priority="47" stopIfTrue="1">
      <formula>AND(E83="Yes",ISNUMBER(I83))</formula>
    </cfRule>
    <cfRule type="expression" dxfId="752" priority="48" stopIfTrue="1">
      <formula>E83="Yes"</formula>
    </cfRule>
  </conditionalFormatting>
  <conditionalFormatting sqref="I84">
    <cfRule type="expression" dxfId="751" priority="45" stopIfTrue="1">
      <formula>AND(E84="Yes",ISNUMBER(I84))</formula>
    </cfRule>
    <cfRule type="expression" dxfId="750" priority="46" stopIfTrue="1">
      <formula>E84="Yes"</formula>
    </cfRule>
  </conditionalFormatting>
  <conditionalFormatting sqref="I85">
    <cfRule type="expression" dxfId="749" priority="43" stopIfTrue="1">
      <formula>AND(E85="Yes",ISNUMBER(I85))</formula>
    </cfRule>
    <cfRule type="expression" dxfId="748" priority="44" stopIfTrue="1">
      <formula>E85="Yes"</formula>
    </cfRule>
  </conditionalFormatting>
  <conditionalFormatting sqref="G74">
    <cfRule type="expression" dxfId="747" priority="41" stopIfTrue="1">
      <formula>AND($E$74="Yes",ISNUMBER(G74))</formula>
    </cfRule>
    <cfRule type="expression" dxfId="746" priority="42" stopIfTrue="1">
      <formula>$E$74="Yes"</formula>
    </cfRule>
  </conditionalFormatting>
  <conditionalFormatting sqref="G75">
    <cfRule type="expression" dxfId="745" priority="30" stopIfTrue="1">
      <formula>AND($E$75="Yes",ISNUMBER(G75))</formula>
    </cfRule>
    <cfRule type="expression" dxfId="744" priority="40" stopIfTrue="1">
      <formula>$E$75="Yes"</formula>
    </cfRule>
  </conditionalFormatting>
  <conditionalFormatting sqref="G76">
    <cfRule type="expression" dxfId="743" priority="29" stopIfTrue="1">
      <formula>AND($E$76="Yes",ISNUMBER(G76))</formula>
    </cfRule>
    <cfRule type="expression" dxfId="742" priority="39" stopIfTrue="1">
      <formula>$E$76="Yes"</formula>
    </cfRule>
  </conditionalFormatting>
  <conditionalFormatting sqref="G77">
    <cfRule type="expression" dxfId="741" priority="28" stopIfTrue="1">
      <formula>AND($E$77="Yes",ISNUMBER(G77))</formula>
    </cfRule>
    <cfRule type="expression" dxfId="740" priority="38" stopIfTrue="1">
      <formula>$E$77="Yes"</formula>
    </cfRule>
  </conditionalFormatting>
  <conditionalFormatting sqref="G78">
    <cfRule type="expression" dxfId="739" priority="27" stopIfTrue="1">
      <formula>AND($E$78="Yes",ISNUMBER(G78))</formula>
    </cfRule>
    <cfRule type="expression" dxfId="738" priority="37" stopIfTrue="1">
      <formula>$E$78="Yes"</formula>
    </cfRule>
  </conditionalFormatting>
  <conditionalFormatting sqref="G79">
    <cfRule type="expression" dxfId="737" priority="26" stopIfTrue="1">
      <formula>AND($E$79="Yes",ISNUMBER(G79))</formula>
    </cfRule>
    <cfRule type="expression" dxfId="736" priority="36" stopIfTrue="1">
      <formula>$E$79="Yes"</formula>
    </cfRule>
  </conditionalFormatting>
  <conditionalFormatting sqref="G80">
    <cfRule type="expression" dxfId="735" priority="25" stopIfTrue="1">
      <formula>AND($E$80="Yes",ISNUMBER(G80))</formula>
    </cfRule>
    <cfRule type="expression" dxfId="734" priority="35" stopIfTrue="1">
      <formula>$E$80="Yes"</formula>
    </cfRule>
  </conditionalFormatting>
  <conditionalFormatting sqref="G81">
    <cfRule type="expression" dxfId="733" priority="24" stopIfTrue="1">
      <formula>AND($E$81="Yes",ISNUMBER(G81))</formula>
    </cfRule>
    <cfRule type="expression" dxfId="732" priority="34" stopIfTrue="1">
      <formula>$E$81="Yes"</formula>
    </cfRule>
  </conditionalFormatting>
  <conditionalFormatting sqref="G82">
    <cfRule type="expression" dxfId="731" priority="23" stopIfTrue="1">
      <formula>AND($E$82="Yes",ISNUMBER(G82))</formula>
    </cfRule>
    <cfRule type="expression" dxfId="730" priority="33" stopIfTrue="1">
      <formula>$E$82="Yes"</formula>
    </cfRule>
  </conditionalFormatting>
  <conditionalFormatting sqref="G83">
    <cfRule type="expression" dxfId="729" priority="13" stopIfTrue="1">
      <formula>AND($E$83="Yes",ISNUMBER(G83))</formula>
    </cfRule>
    <cfRule type="expression" dxfId="728" priority="22" stopIfTrue="1">
      <formula>$E$83="Yes"</formula>
    </cfRule>
  </conditionalFormatting>
  <conditionalFormatting sqref="G84">
    <cfRule type="expression" dxfId="727" priority="21" stopIfTrue="1">
      <formula>AND($E$84="Yes",ISNUMBER(G84))</formula>
    </cfRule>
    <cfRule type="expression" dxfId="726" priority="32" stopIfTrue="1">
      <formula>$E$84="Yes"</formula>
    </cfRule>
  </conditionalFormatting>
  <conditionalFormatting sqref="G85">
    <cfRule type="expression" dxfId="725" priority="20" stopIfTrue="1">
      <formula>AND($E$85="Yes",ISNUMBER(G85))</formula>
    </cfRule>
    <cfRule type="expression" dxfId="724" priority="31" stopIfTrue="1">
      <formula>$E$85="Yes"</formula>
    </cfRule>
  </conditionalFormatting>
  <conditionalFormatting sqref="I74">
    <cfRule type="expression" dxfId="723" priority="18" stopIfTrue="1">
      <formula>AND($E$74="Yes",ISNUMBER(I74))</formula>
    </cfRule>
    <cfRule type="expression" dxfId="722" priority="19" stopIfTrue="1">
      <formula>$E$74="Yes"</formula>
    </cfRule>
  </conditionalFormatting>
  <conditionalFormatting sqref="I75">
    <cfRule type="expression" dxfId="721" priority="59" stopIfTrue="1">
      <formula>AND(E75="Yes",ISNUMBER(I75))</formula>
    </cfRule>
    <cfRule type="expression" dxfId="720" priority="60" stopIfTrue="1">
      <formula>E75="Yes"</formula>
    </cfRule>
  </conditionalFormatting>
  <conditionalFormatting sqref="I76">
    <cfRule type="expression" dxfId="719" priority="16" stopIfTrue="1">
      <formula>AND($E$76="Yes",ISNUMBER(I76))</formula>
    </cfRule>
    <cfRule type="expression" dxfId="718" priority="17" stopIfTrue="1">
      <formula>$E$76="Yes"</formula>
    </cfRule>
  </conditionalFormatting>
  <conditionalFormatting sqref="I77">
    <cfRule type="expression" dxfId="717" priority="14" stopIfTrue="1">
      <formula>AND($E$77="Yes",ISNUMBER(I77))</formula>
    </cfRule>
    <cfRule type="expression" dxfId="716" priority="15" stopIfTrue="1">
      <formula>$E$77="Yes"</formula>
    </cfRule>
  </conditionalFormatting>
  <conditionalFormatting sqref="J74">
    <cfRule type="expression" dxfId="715" priority="12">
      <formula>IF(E74="Yes",AND(OR((ISNUMBER(G74)),(ISNUMBER(I74)))))</formula>
    </cfRule>
  </conditionalFormatting>
  <conditionalFormatting sqref="J75">
    <cfRule type="expression" dxfId="714" priority="11">
      <formula>IF(E75="Yes",AND(OR((ISNUMBER(G75)),(ISNUMBER(I75)))))</formula>
    </cfRule>
  </conditionalFormatting>
  <conditionalFormatting sqref="J76">
    <cfRule type="expression" dxfId="713" priority="10">
      <formula>IF(E76="Yes",AND(OR((ISNUMBER(G76)),(ISNUMBER(I76)))))</formula>
    </cfRule>
  </conditionalFormatting>
  <conditionalFormatting sqref="J77">
    <cfRule type="expression" dxfId="712" priority="9">
      <formula>IF(E77="Yes",AND(OR((ISNUMBER(G77)),(ISNUMBER(I77)))))</formula>
    </cfRule>
  </conditionalFormatting>
  <conditionalFormatting sqref="J78">
    <cfRule type="expression" dxfId="711" priority="8">
      <formula>IF(E78="Yes",AND(OR((ISNUMBER(G78)),(ISNUMBER(I78)))))</formula>
    </cfRule>
  </conditionalFormatting>
  <conditionalFormatting sqref="J79">
    <cfRule type="expression" dxfId="710" priority="7">
      <formula>IF(E79="Yes",AND(OR((ISNUMBER(G79)),(ISNUMBER(I79)))))</formula>
    </cfRule>
  </conditionalFormatting>
  <conditionalFormatting sqref="J80">
    <cfRule type="expression" dxfId="709" priority="6">
      <formula>IF(E80="Yes",AND(OR((ISNUMBER(G80)),(ISNUMBER(I80)))))</formula>
    </cfRule>
  </conditionalFormatting>
  <conditionalFormatting sqref="J81">
    <cfRule type="expression" dxfId="708" priority="5">
      <formula>IF(E81="Yes",AND(OR((ISNUMBER(G81)),(ISNUMBER(I81)))))</formula>
    </cfRule>
  </conditionalFormatting>
  <conditionalFormatting sqref="J82">
    <cfRule type="expression" dxfId="707" priority="4">
      <formula>IF(E82="Yes",AND(OR((ISNUMBER(G82)),(ISNUMBER(I82)))))</formula>
    </cfRule>
  </conditionalFormatting>
  <conditionalFormatting sqref="J83">
    <cfRule type="expression" dxfId="706" priority="3">
      <formula>IF(E83="Yes",AND(OR((ISNUMBER(G83)),(ISNUMBER(I83)))))</formula>
    </cfRule>
  </conditionalFormatting>
  <conditionalFormatting sqref="J84">
    <cfRule type="expression" dxfId="705" priority="2">
      <formula>IF(E84="Yes",AND(OR((ISNUMBER(G84)),(ISNUMBER(I84)))))</formula>
    </cfRule>
  </conditionalFormatting>
  <conditionalFormatting sqref="J85">
    <cfRule type="expression" dxfId="704" priority="1">
      <formula>IF(E85="Yes",AND(OR((ISNUMBER(G85)),(ISNUMBER(I85)))))</formula>
    </cfRule>
  </conditionalFormatting>
  <dataValidations count="6">
    <dataValidation type="list" allowBlank="1" showInputMessage="1" showErrorMessage="1" sqref="J40 J42 E74:E85 J58 J56" xr:uid="{00000000-0002-0000-0C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C00-000001000000}">
      <formula1>1</formula1>
      <formula2>176</formula2>
    </dataValidation>
    <dataValidation type="list" allowBlank="1" showInputMessage="1" showErrorMessage="1" sqref="E16:I16" xr:uid="{00000000-0002-0000-0C00-000002000000}">
      <formula1>DisabilityCodes</formula1>
    </dataValidation>
    <dataValidation type="list" allowBlank="1" showInputMessage="1" showErrorMessage="1" sqref="C86:D86" xr:uid="{00000000-0002-0000-0C00-000004000000}">
      <formula1>InstructionalSupport</formula1>
    </dataValidation>
    <dataValidation type="list" allowBlank="1" showInputMessage="1" showErrorMessage="1" sqref="F86" xr:uid="{00000000-0002-0000-0C00-000005000000}">
      <formula1>"Yes,No"</formula1>
    </dataValidation>
    <dataValidation type="list" allowBlank="1" showInputMessage="1" showErrorMessage="1" sqref="D8:F8 D11 D13" xr:uid="{00000000-0002-0000-0C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7000000}">
          <x14:formula1>
            <xm:f>DropDownMenuLists!$A$24:$A$35</xm:f>
          </x14:formula1>
          <xm:sqref>D18</xm:sqref>
        </x14:dataValidation>
        <x14:dataValidation type="list" allowBlank="1" showInputMessage="1" showErrorMessage="1" xr:uid="{00000000-0002-0000-0C00-000009000000}">
          <x14:formula1>
            <xm:f>DropDownMenuLists!$H$3:$H$118</xm:f>
          </x14:formula1>
          <xm:sqref>C74:D85</xm:sqref>
        </x14:dataValidation>
        <x14:dataValidation type="list" allowBlank="1" showInputMessage="1" showErrorMessage="1" xr:uid="{00000000-0002-0000-0C00-000008000000}">
          <x14:formula1>
            <xm:f>DropDownMenuLists!$C$2:$C$67</xm:f>
          </x14:formula1>
          <xm:sqref>F10:I10</xm:sqref>
        </x14:dataValidation>
        <x14:dataValidation type="list" allowBlank="1" showInputMessage="1" showErrorMessage="1" xr:uid="{AC9816F3-2D17-49C6-86EE-763EF8DA074F}">
          <x14:formula1>
            <xm:f>DropDownMenuLists!$J$3:$J$37</xm:f>
          </x14:formula1>
          <xm:sqref>E14:H14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5.2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1.2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58.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jhmJE8jvwy5q1RE7l4swFvol0bTOcrUXCdpNdecG5dPz+e7lRWxIqsr0c3PHuhl5E8pzp6rJTtDrI3gtihO3pQ==" saltValue="185zy8YlZvEGmOA5s9pbng=="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703" priority="63" stopIfTrue="1">
      <formula>AND(F94="Yes",ISNUMBER(I94))</formula>
    </cfRule>
    <cfRule type="expression" dxfId="702" priority="64" stopIfTrue="1">
      <formula>F94="Yes"</formula>
    </cfRule>
  </conditionalFormatting>
  <conditionalFormatting sqref="I86:J86">
    <cfRule type="expression" dxfId="701" priority="61" stopIfTrue="1">
      <formula>AND(F86="Yes",ISNUMBER(I86))</formula>
    </cfRule>
    <cfRule type="expression" dxfId="700" priority="62" stopIfTrue="1">
      <formula>F86="Yes"</formula>
    </cfRule>
  </conditionalFormatting>
  <conditionalFormatting sqref="I79">
    <cfRule type="expression" dxfId="699" priority="55" stopIfTrue="1">
      <formula>AND(E79="Yes",ISNUMBER(I79))</formula>
    </cfRule>
    <cfRule type="expression" dxfId="698" priority="56" stopIfTrue="1">
      <formula>E79="Yes"</formula>
    </cfRule>
  </conditionalFormatting>
  <conditionalFormatting sqref="I78">
    <cfRule type="expression" dxfId="697" priority="57" stopIfTrue="1">
      <formula>AND(E78="Yes",ISNUMBER(I78))</formula>
    </cfRule>
    <cfRule type="expression" dxfId="696" priority="58" stopIfTrue="1">
      <formula>E78="Yes"</formula>
    </cfRule>
  </conditionalFormatting>
  <conditionalFormatting sqref="I80">
    <cfRule type="expression" dxfId="695" priority="53" stopIfTrue="1">
      <formula>AND(E80="Yes",ISNUMBER(I80))</formula>
    </cfRule>
    <cfRule type="expression" dxfId="694" priority="54" stopIfTrue="1">
      <formula>E80="Yes"</formula>
    </cfRule>
  </conditionalFormatting>
  <conditionalFormatting sqref="I81">
    <cfRule type="expression" dxfId="693" priority="51" stopIfTrue="1">
      <formula>AND(E81="Yes",ISNUMBER(I81))</formula>
    </cfRule>
    <cfRule type="expression" dxfId="692" priority="52" stopIfTrue="1">
      <formula>E81="Yes"</formula>
    </cfRule>
  </conditionalFormatting>
  <conditionalFormatting sqref="I82">
    <cfRule type="expression" dxfId="691" priority="49" stopIfTrue="1">
      <formula>AND(E82="Yes",ISNUMBER(I82))</formula>
    </cfRule>
    <cfRule type="expression" dxfId="690" priority="50">
      <formula>E82="Yes"</formula>
    </cfRule>
  </conditionalFormatting>
  <conditionalFormatting sqref="I83">
    <cfRule type="expression" dxfId="689" priority="47" stopIfTrue="1">
      <formula>AND(E83="Yes",ISNUMBER(I83))</formula>
    </cfRule>
    <cfRule type="expression" dxfId="688" priority="48" stopIfTrue="1">
      <formula>E83="Yes"</formula>
    </cfRule>
  </conditionalFormatting>
  <conditionalFormatting sqref="I84">
    <cfRule type="expression" dxfId="687" priority="45" stopIfTrue="1">
      <formula>AND(E84="Yes",ISNUMBER(I84))</formula>
    </cfRule>
    <cfRule type="expression" dxfId="686" priority="46" stopIfTrue="1">
      <formula>E84="Yes"</formula>
    </cfRule>
  </conditionalFormatting>
  <conditionalFormatting sqref="I85">
    <cfRule type="expression" dxfId="685" priority="43" stopIfTrue="1">
      <formula>AND(E85="Yes",ISNUMBER(I85))</formula>
    </cfRule>
    <cfRule type="expression" dxfId="684" priority="44" stopIfTrue="1">
      <formula>E85="Yes"</formula>
    </cfRule>
  </conditionalFormatting>
  <conditionalFormatting sqref="G74">
    <cfRule type="expression" dxfId="683" priority="41" stopIfTrue="1">
      <formula>AND($E$74="Yes",ISNUMBER(G74))</formula>
    </cfRule>
    <cfRule type="expression" dxfId="682" priority="42" stopIfTrue="1">
      <formula>$E$74="Yes"</formula>
    </cfRule>
  </conditionalFormatting>
  <conditionalFormatting sqref="G75">
    <cfRule type="expression" dxfId="681" priority="30" stopIfTrue="1">
      <formula>AND($E$75="Yes",ISNUMBER(G75))</formula>
    </cfRule>
    <cfRule type="expression" dxfId="680" priority="40" stopIfTrue="1">
      <formula>$E$75="Yes"</formula>
    </cfRule>
  </conditionalFormatting>
  <conditionalFormatting sqref="G76">
    <cfRule type="expression" dxfId="679" priority="29" stopIfTrue="1">
      <formula>AND($E$76="Yes",ISNUMBER(G76))</formula>
    </cfRule>
    <cfRule type="expression" dxfId="678" priority="39" stopIfTrue="1">
      <formula>$E$76="Yes"</formula>
    </cfRule>
  </conditionalFormatting>
  <conditionalFormatting sqref="G77">
    <cfRule type="expression" dxfId="677" priority="28" stopIfTrue="1">
      <formula>AND($E$77="Yes",ISNUMBER(G77))</formula>
    </cfRule>
    <cfRule type="expression" dxfId="676" priority="38" stopIfTrue="1">
      <formula>$E$77="Yes"</formula>
    </cfRule>
  </conditionalFormatting>
  <conditionalFormatting sqref="G78">
    <cfRule type="expression" dxfId="675" priority="27" stopIfTrue="1">
      <formula>AND($E$78="Yes",ISNUMBER(G78))</formula>
    </cfRule>
    <cfRule type="expression" dxfId="674" priority="37" stopIfTrue="1">
      <formula>$E$78="Yes"</formula>
    </cfRule>
  </conditionalFormatting>
  <conditionalFormatting sqref="G79">
    <cfRule type="expression" dxfId="673" priority="26" stopIfTrue="1">
      <formula>AND($E$79="Yes",ISNUMBER(G79))</formula>
    </cfRule>
    <cfRule type="expression" dxfId="672" priority="36" stopIfTrue="1">
      <formula>$E$79="Yes"</formula>
    </cfRule>
  </conditionalFormatting>
  <conditionalFormatting sqref="G80">
    <cfRule type="expression" dxfId="671" priority="25" stopIfTrue="1">
      <formula>AND($E$80="Yes",ISNUMBER(G80))</formula>
    </cfRule>
    <cfRule type="expression" dxfId="670" priority="35" stopIfTrue="1">
      <formula>$E$80="Yes"</formula>
    </cfRule>
  </conditionalFormatting>
  <conditionalFormatting sqref="G81">
    <cfRule type="expression" dxfId="669" priority="24" stopIfTrue="1">
      <formula>AND($E$81="Yes",ISNUMBER(G81))</formula>
    </cfRule>
    <cfRule type="expression" dxfId="668" priority="34" stopIfTrue="1">
      <formula>$E$81="Yes"</formula>
    </cfRule>
  </conditionalFormatting>
  <conditionalFormatting sqref="G82">
    <cfRule type="expression" dxfId="667" priority="23" stopIfTrue="1">
      <formula>AND($E$82="Yes",ISNUMBER(G82))</formula>
    </cfRule>
    <cfRule type="expression" dxfId="666" priority="33" stopIfTrue="1">
      <formula>$E$82="Yes"</formula>
    </cfRule>
  </conditionalFormatting>
  <conditionalFormatting sqref="G83">
    <cfRule type="expression" dxfId="665" priority="13" stopIfTrue="1">
      <formula>AND($E$83="Yes",ISNUMBER(G83))</formula>
    </cfRule>
    <cfRule type="expression" dxfId="664" priority="22" stopIfTrue="1">
      <formula>$E$83="Yes"</formula>
    </cfRule>
  </conditionalFormatting>
  <conditionalFormatting sqref="G84">
    <cfRule type="expression" dxfId="663" priority="21" stopIfTrue="1">
      <formula>AND($E$84="Yes",ISNUMBER(G84))</formula>
    </cfRule>
    <cfRule type="expression" dxfId="662" priority="32" stopIfTrue="1">
      <formula>$E$84="Yes"</formula>
    </cfRule>
  </conditionalFormatting>
  <conditionalFormatting sqref="G85">
    <cfRule type="expression" dxfId="661" priority="20" stopIfTrue="1">
      <formula>AND($E$85="Yes",ISNUMBER(G85))</formula>
    </cfRule>
    <cfRule type="expression" dxfId="660" priority="31" stopIfTrue="1">
      <formula>$E$85="Yes"</formula>
    </cfRule>
  </conditionalFormatting>
  <conditionalFormatting sqref="I74">
    <cfRule type="expression" dxfId="659" priority="18" stopIfTrue="1">
      <formula>AND($E$74="Yes",ISNUMBER(I74))</formula>
    </cfRule>
    <cfRule type="expression" dxfId="658" priority="19" stopIfTrue="1">
      <formula>$E$74="Yes"</formula>
    </cfRule>
  </conditionalFormatting>
  <conditionalFormatting sqref="I75">
    <cfRule type="expression" dxfId="657" priority="59" stopIfTrue="1">
      <formula>AND(E75="Yes",ISNUMBER(I75))</formula>
    </cfRule>
    <cfRule type="expression" dxfId="656" priority="60" stopIfTrue="1">
      <formula>E75="Yes"</formula>
    </cfRule>
  </conditionalFormatting>
  <conditionalFormatting sqref="I76">
    <cfRule type="expression" dxfId="655" priority="16" stopIfTrue="1">
      <formula>AND($E$76="Yes",ISNUMBER(I76))</formula>
    </cfRule>
    <cfRule type="expression" dxfId="654" priority="17" stopIfTrue="1">
      <formula>$E$76="Yes"</formula>
    </cfRule>
  </conditionalFormatting>
  <conditionalFormatting sqref="I77">
    <cfRule type="expression" dxfId="653" priority="14" stopIfTrue="1">
      <formula>AND($E$77="Yes",ISNUMBER(I77))</formula>
    </cfRule>
    <cfRule type="expression" dxfId="652" priority="15" stopIfTrue="1">
      <formula>$E$77="Yes"</formula>
    </cfRule>
  </conditionalFormatting>
  <conditionalFormatting sqref="J74">
    <cfRule type="expression" dxfId="651" priority="12">
      <formula>IF(E74="Yes",AND(OR((ISNUMBER(G74)),(ISNUMBER(I74)))))</formula>
    </cfRule>
  </conditionalFormatting>
  <conditionalFormatting sqref="J75">
    <cfRule type="expression" dxfId="650" priority="11">
      <formula>IF(E75="Yes",AND(OR((ISNUMBER(G75)),(ISNUMBER(I75)))))</formula>
    </cfRule>
  </conditionalFormatting>
  <conditionalFormatting sqref="J76">
    <cfRule type="expression" dxfId="649" priority="10">
      <formula>IF(E76="Yes",AND(OR((ISNUMBER(G76)),(ISNUMBER(I76)))))</formula>
    </cfRule>
  </conditionalFormatting>
  <conditionalFormatting sqref="J77">
    <cfRule type="expression" dxfId="648" priority="9">
      <formula>IF(E77="Yes",AND(OR((ISNUMBER(G77)),(ISNUMBER(I77)))))</formula>
    </cfRule>
  </conditionalFormatting>
  <conditionalFormatting sqref="J78">
    <cfRule type="expression" dxfId="647" priority="8">
      <formula>IF(E78="Yes",AND(OR((ISNUMBER(G78)),(ISNUMBER(I78)))))</formula>
    </cfRule>
  </conditionalFormatting>
  <conditionalFormatting sqref="J79">
    <cfRule type="expression" dxfId="646" priority="7">
      <formula>IF(E79="Yes",AND(OR((ISNUMBER(G79)),(ISNUMBER(I79)))))</formula>
    </cfRule>
  </conditionalFormatting>
  <conditionalFormatting sqref="J80">
    <cfRule type="expression" dxfId="645" priority="6">
      <formula>IF(E80="Yes",AND(OR((ISNUMBER(G80)),(ISNUMBER(I80)))))</formula>
    </cfRule>
  </conditionalFormatting>
  <conditionalFormatting sqref="J81">
    <cfRule type="expression" dxfId="644" priority="5">
      <formula>IF(E81="Yes",AND(OR((ISNUMBER(G81)),(ISNUMBER(I81)))))</formula>
    </cfRule>
  </conditionalFormatting>
  <conditionalFormatting sqref="J82">
    <cfRule type="expression" dxfId="643" priority="4">
      <formula>IF(E82="Yes",AND(OR((ISNUMBER(G82)),(ISNUMBER(I82)))))</formula>
    </cfRule>
  </conditionalFormatting>
  <conditionalFormatting sqref="J83">
    <cfRule type="expression" dxfId="642" priority="3">
      <formula>IF(E83="Yes",AND(OR((ISNUMBER(G83)),(ISNUMBER(I83)))))</formula>
    </cfRule>
  </conditionalFormatting>
  <conditionalFormatting sqref="J84">
    <cfRule type="expression" dxfId="641" priority="2">
      <formula>IF(E84="Yes",AND(OR((ISNUMBER(G84)),(ISNUMBER(I84)))))</formula>
    </cfRule>
  </conditionalFormatting>
  <conditionalFormatting sqref="J85">
    <cfRule type="expression" dxfId="640" priority="1">
      <formula>IF(E85="Yes",AND(OR((ISNUMBER(G85)),(ISNUMBER(I85)))))</formula>
    </cfRule>
  </conditionalFormatting>
  <dataValidations count="6">
    <dataValidation type="list" allowBlank="1" showInputMessage="1" showErrorMessage="1" sqref="J40 J42 E74:E85 J58 J56" xr:uid="{00000000-0002-0000-0D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D00-000001000000}">
      <formula1>1</formula1>
      <formula2>176</formula2>
    </dataValidation>
    <dataValidation type="list" allowBlank="1" showInputMessage="1" showErrorMessage="1" sqref="E16:I16" xr:uid="{00000000-0002-0000-0D00-000002000000}">
      <formula1>DisabilityCodes</formula1>
    </dataValidation>
    <dataValidation type="list" allowBlank="1" showInputMessage="1" showErrorMessage="1" sqref="C86:D86" xr:uid="{00000000-0002-0000-0D00-000004000000}">
      <formula1>InstructionalSupport</formula1>
    </dataValidation>
    <dataValidation type="list" allowBlank="1" showInputMessage="1" showErrorMessage="1" sqref="F86" xr:uid="{00000000-0002-0000-0D00-000005000000}">
      <formula1>"Yes,No"</formula1>
    </dataValidation>
    <dataValidation type="list" allowBlank="1" showInputMessage="1" showErrorMessage="1" sqref="D8:F8 D11 D13" xr:uid="{00000000-0002-0000-0D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7000000}">
          <x14:formula1>
            <xm:f>DropDownMenuLists!$A$24:$A$35</xm:f>
          </x14:formula1>
          <xm:sqref>D18</xm:sqref>
        </x14:dataValidation>
        <x14:dataValidation type="list" allowBlank="1" showInputMessage="1" showErrorMessage="1" xr:uid="{00000000-0002-0000-0D00-000009000000}">
          <x14:formula1>
            <xm:f>DropDownMenuLists!$H$3:$H$118</xm:f>
          </x14:formula1>
          <xm:sqref>C74:D85</xm:sqref>
        </x14:dataValidation>
        <x14:dataValidation type="list" allowBlank="1" showInputMessage="1" showErrorMessage="1" xr:uid="{00000000-0002-0000-0D00-000008000000}">
          <x14:formula1>
            <xm:f>DropDownMenuLists!$C$2:$C$67</xm:f>
          </x14:formula1>
          <xm:sqref>F10:I10</xm:sqref>
        </x14:dataValidation>
        <x14:dataValidation type="list" allowBlank="1" showInputMessage="1" showErrorMessage="1" xr:uid="{C9BBC37F-AFAB-40C2-9B68-28BA317CECC7}">
          <x14:formula1>
            <xm:f>DropDownMenuLists!$J$3:$J$37</xm:f>
          </x14:formula1>
          <xm:sqref>E14:H14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5.2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2.2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2"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1100</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1.5"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80.2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46rd1TmX4/E/3t46X3eU/NAdydigNcVFRvUHAWuybNvDQgHhMk2sFjowggYfEgSPAN+ASkuutZ1y76J4b3LXFw==" saltValue="fh1dJ/22D/K6jZs0TdFZ7Q=="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639" priority="63" stopIfTrue="1">
      <formula>AND(F94="Yes",ISNUMBER(I94))</formula>
    </cfRule>
    <cfRule type="expression" dxfId="638" priority="64" stopIfTrue="1">
      <formula>F94="Yes"</formula>
    </cfRule>
  </conditionalFormatting>
  <conditionalFormatting sqref="I86:J86">
    <cfRule type="expression" dxfId="637" priority="61" stopIfTrue="1">
      <formula>AND(F86="Yes",ISNUMBER(I86))</formula>
    </cfRule>
    <cfRule type="expression" dxfId="636" priority="62" stopIfTrue="1">
      <formula>F86="Yes"</formula>
    </cfRule>
  </conditionalFormatting>
  <conditionalFormatting sqref="I79">
    <cfRule type="expression" dxfId="635" priority="55" stopIfTrue="1">
      <formula>AND(E79="Yes",ISNUMBER(I79))</formula>
    </cfRule>
    <cfRule type="expression" dxfId="634" priority="56" stopIfTrue="1">
      <formula>E79="Yes"</formula>
    </cfRule>
  </conditionalFormatting>
  <conditionalFormatting sqref="I78">
    <cfRule type="expression" dxfId="633" priority="57" stopIfTrue="1">
      <formula>AND(E78="Yes",ISNUMBER(I78))</formula>
    </cfRule>
    <cfRule type="expression" dxfId="632" priority="58" stopIfTrue="1">
      <formula>E78="Yes"</formula>
    </cfRule>
  </conditionalFormatting>
  <conditionalFormatting sqref="I80">
    <cfRule type="expression" dxfId="631" priority="53" stopIfTrue="1">
      <formula>AND(E80="Yes",ISNUMBER(I80))</formula>
    </cfRule>
    <cfRule type="expression" dxfId="630" priority="54" stopIfTrue="1">
      <formula>E80="Yes"</formula>
    </cfRule>
  </conditionalFormatting>
  <conditionalFormatting sqref="I81">
    <cfRule type="expression" dxfId="629" priority="51" stopIfTrue="1">
      <formula>AND(E81="Yes",ISNUMBER(I81))</formula>
    </cfRule>
    <cfRule type="expression" dxfId="628" priority="52" stopIfTrue="1">
      <formula>E81="Yes"</formula>
    </cfRule>
  </conditionalFormatting>
  <conditionalFormatting sqref="I82">
    <cfRule type="expression" dxfId="627" priority="49" stopIfTrue="1">
      <formula>AND(E82="Yes",ISNUMBER(I82))</formula>
    </cfRule>
    <cfRule type="expression" dxfId="626" priority="50">
      <formula>E82="Yes"</formula>
    </cfRule>
  </conditionalFormatting>
  <conditionalFormatting sqref="I83">
    <cfRule type="expression" dxfId="625" priority="47" stopIfTrue="1">
      <formula>AND(E83="Yes",ISNUMBER(I83))</formula>
    </cfRule>
    <cfRule type="expression" dxfId="624" priority="48" stopIfTrue="1">
      <formula>E83="Yes"</formula>
    </cfRule>
  </conditionalFormatting>
  <conditionalFormatting sqref="I84">
    <cfRule type="expression" dxfId="623" priority="45" stopIfTrue="1">
      <formula>AND(E84="Yes",ISNUMBER(I84))</formula>
    </cfRule>
    <cfRule type="expression" dxfId="622" priority="46" stopIfTrue="1">
      <formula>E84="Yes"</formula>
    </cfRule>
  </conditionalFormatting>
  <conditionalFormatting sqref="I85">
    <cfRule type="expression" dxfId="621" priority="43" stopIfTrue="1">
      <formula>AND(E85="Yes",ISNUMBER(I85))</formula>
    </cfRule>
    <cfRule type="expression" dxfId="620" priority="44" stopIfTrue="1">
      <formula>E85="Yes"</formula>
    </cfRule>
  </conditionalFormatting>
  <conditionalFormatting sqref="G74">
    <cfRule type="expression" dxfId="619" priority="41" stopIfTrue="1">
      <formula>AND($E$74="Yes",ISNUMBER(G74))</formula>
    </cfRule>
    <cfRule type="expression" dxfId="618" priority="42" stopIfTrue="1">
      <formula>$E$74="Yes"</formula>
    </cfRule>
  </conditionalFormatting>
  <conditionalFormatting sqref="G75">
    <cfRule type="expression" dxfId="617" priority="30" stopIfTrue="1">
      <formula>AND($E$75="Yes",ISNUMBER(G75))</formula>
    </cfRule>
    <cfRule type="expression" dxfId="616" priority="40" stopIfTrue="1">
      <formula>$E$75="Yes"</formula>
    </cfRule>
  </conditionalFormatting>
  <conditionalFormatting sqref="G76">
    <cfRule type="expression" dxfId="615" priority="29" stopIfTrue="1">
      <formula>AND($E$76="Yes",ISNUMBER(G76))</formula>
    </cfRule>
    <cfRule type="expression" dxfId="614" priority="39" stopIfTrue="1">
      <formula>$E$76="Yes"</formula>
    </cfRule>
  </conditionalFormatting>
  <conditionalFormatting sqref="G77">
    <cfRule type="expression" dxfId="613" priority="28" stopIfTrue="1">
      <formula>AND($E$77="Yes",ISNUMBER(G77))</formula>
    </cfRule>
    <cfRule type="expression" dxfId="612" priority="38" stopIfTrue="1">
      <formula>$E$77="Yes"</formula>
    </cfRule>
  </conditionalFormatting>
  <conditionalFormatting sqref="G78">
    <cfRule type="expression" dxfId="611" priority="27" stopIfTrue="1">
      <formula>AND($E$78="Yes",ISNUMBER(G78))</formula>
    </cfRule>
    <cfRule type="expression" dxfId="610" priority="37" stopIfTrue="1">
      <formula>$E$78="Yes"</formula>
    </cfRule>
  </conditionalFormatting>
  <conditionalFormatting sqref="G79">
    <cfRule type="expression" dxfId="609" priority="26" stopIfTrue="1">
      <formula>AND($E$79="Yes",ISNUMBER(G79))</formula>
    </cfRule>
    <cfRule type="expression" dxfId="608" priority="36" stopIfTrue="1">
      <formula>$E$79="Yes"</formula>
    </cfRule>
  </conditionalFormatting>
  <conditionalFormatting sqref="G80">
    <cfRule type="expression" dxfId="607" priority="25" stopIfTrue="1">
      <formula>AND($E$80="Yes",ISNUMBER(G80))</formula>
    </cfRule>
    <cfRule type="expression" dxfId="606" priority="35" stopIfTrue="1">
      <formula>$E$80="Yes"</formula>
    </cfRule>
  </conditionalFormatting>
  <conditionalFormatting sqref="G81">
    <cfRule type="expression" dxfId="605" priority="24" stopIfTrue="1">
      <formula>AND($E$81="Yes",ISNUMBER(G81))</formula>
    </cfRule>
    <cfRule type="expression" dxfId="604" priority="34" stopIfTrue="1">
      <formula>$E$81="Yes"</formula>
    </cfRule>
  </conditionalFormatting>
  <conditionalFormatting sqref="G82">
    <cfRule type="expression" dxfId="603" priority="23" stopIfTrue="1">
      <formula>AND($E$82="Yes",ISNUMBER(G82))</formula>
    </cfRule>
    <cfRule type="expression" dxfId="602" priority="33" stopIfTrue="1">
      <formula>$E$82="Yes"</formula>
    </cfRule>
  </conditionalFormatting>
  <conditionalFormatting sqref="G83">
    <cfRule type="expression" dxfId="601" priority="13" stopIfTrue="1">
      <formula>AND($E$83="Yes",ISNUMBER(G83))</formula>
    </cfRule>
    <cfRule type="expression" dxfId="600" priority="22" stopIfTrue="1">
      <formula>$E$83="Yes"</formula>
    </cfRule>
  </conditionalFormatting>
  <conditionalFormatting sqref="G84">
    <cfRule type="expression" dxfId="599" priority="21" stopIfTrue="1">
      <formula>AND($E$84="Yes",ISNUMBER(G84))</formula>
    </cfRule>
    <cfRule type="expression" dxfId="598" priority="32" stopIfTrue="1">
      <formula>$E$84="Yes"</formula>
    </cfRule>
  </conditionalFormatting>
  <conditionalFormatting sqref="G85">
    <cfRule type="expression" dxfId="597" priority="20" stopIfTrue="1">
      <formula>AND($E$85="Yes",ISNUMBER(G85))</formula>
    </cfRule>
    <cfRule type="expression" dxfId="596" priority="31" stopIfTrue="1">
      <formula>$E$85="Yes"</formula>
    </cfRule>
  </conditionalFormatting>
  <conditionalFormatting sqref="I74">
    <cfRule type="expression" dxfId="595" priority="18" stopIfTrue="1">
      <formula>AND($E$74="Yes",ISNUMBER(I74))</formula>
    </cfRule>
    <cfRule type="expression" dxfId="594" priority="19" stopIfTrue="1">
      <formula>$E$74="Yes"</formula>
    </cfRule>
  </conditionalFormatting>
  <conditionalFormatting sqref="I75">
    <cfRule type="expression" dxfId="593" priority="59" stopIfTrue="1">
      <formula>AND(E75="Yes",ISNUMBER(I75))</formula>
    </cfRule>
    <cfRule type="expression" dxfId="592" priority="60" stopIfTrue="1">
      <formula>E75="Yes"</formula>
    </cfRule>
  </conditionalFormatting>
  <conditionalFormatting sqref="I76">
    <cfRule type="expression" dxfId="591" priority="16" stopIfTrue="1">
      <formula>AND($E$76="Yes",ISNUMBER(I76))</formula>
    </cfRule>
    <cfRule type="expression" dxfId="590" priority="17" stopIfTrue="1">
      <formula>$E$76="Yes"</formula>
    </cfRule>
  </conditionalFormatting>
  <conditionalFormatting sqref="I77">
    <cfRule type="expression" dxfId="589" priority="14" stopIfTrue="1">
      <formula>AND($E$77="Yes",ISNUMBER(I77))</formula>
    </cfRule>
    <cfRule type="expression" dxfId="588" priority="15" stopIfTrue="1">
      <formula>$E$77="Yes"</formula>
    </cfRule>
  </conditionalFormatting>
  <conditionalFormatting sqref="J74">
    <cfRule type="expression" dxfId="587" priority="12">
      <formula>IF(E74="Yes",AND(OR((ISNUMBER(G74)),(ISNUMBER(I74)))))</formula>
    </cfRule>
  </conditionalFormatting>
  <conditionalFormatting sqref="J75">
    <cfRule type="expression" dxfId="586" priority="11">
      <formula>IF(E75="Yes",AND(OR((ISNUMBER(G75)),(ISNUMBER(I75)))))</formula>
    </cfRule>
  </conditionalFormatting>
  <conditionalFormatting sqref="J76">
    <cfRule type="expression" dxfId="585" priority="10">
      <formula>IF(E76="Yes",AND(OR((ISNUMBER(G76)),(ISNUMBER(I76)))))</formula>
    </cfRule>
  </conditionalFormatting>
  <conditionalFormatting sqref="J77">
    <cfRule type="expression" dxfId="584" priority="9">
      <formula>IF(E77="Yes",AND(OR((ISNUMBER(G77)),(ISNUMBER(I77)))))</formula>
    </cfRule>
  </conditionalFormatting>
  <conditionalFormatting sqref="J78">
    <cfRule type="expression" dxfId="583" priority="8">
      <formula>IF(E78="Yes",AND(OR((ISNUMBER(G78)),(ISNUMBER(I78)))))</formula>
    </cfRule>
  </conditionalFormatting>
  <conditionalFormatting sqref="J79">
    <cfRule type="expression" dxfId="582" priority="7">
      <formula>IF(E79="Yes",AND(OR((ISNUMBER(G79)),(ISNUMBER(I79)))))</formula>
    </cfRule>
  </conditionalFormatting>
  <conditionalFormatting sqref="J80">
    <cfRule type="expression" dxfId="581" priority="6">
      <formula>IF(E80="Yes",AND(OR((ISNUMBER(G80)),(ISNUMBER(I80)))))</formula>
    </cfRule>
  </conditionalFormatting>
  <conditionalFormatting sqref="J81">
    <cfRule type="expression" dxfId="580" priority="5">
      <formula>IF(E81="Yes",AND(OR((ISNUMBER(G81)),(ISNUMBER(I81)))))</formula>
    </cfRule>
  </conditionalFormatting>
  <conditionalFormatting sqref="J82">
    <cfRule type="expression" dxfId="579" priority="4">
      <formula>IF(E82="Yes",AND(OR((ISNUMBER(G82)),(ISNUMBER(I82)))))</formula>
    </cfRule>
  </conditionalFormatting>
  <conditionalFormatting sqref="J83">
    <cfRule type="expression" dxfId="578" priority="3">
      <formula>IF(E83="Yes",AND(OR((ISNUMBER(G83)),(ISNUMBER(I83)))))</formula>
    </cfRule>
  </conditionalFormatting>
  <conditionalFormatting sqref="J84">
    <cfRule type="expression" dxfId="577" priority="2">
      <formula>IF(E84="Yes",AND(OR((ISNUMBER(G84)),(ISNUMBER(I84)))))</formula>
    </cfRule>
  </conditionalFormatting>
  <conditionalFormatting sqref="J85">
    <cfRule type="expression" dxfId="576" priority="1">
      <formula>IF(E85="Yes",AND(OR((ISNUMBER(G85)),(ISNUMBER(I85)))))</formula>
    </cfRule>
  </conditionalFormatting>
  <dataValidations count="6">
    <dataValidation type="list" allowBlank="1" showInputMessage="1" showErrorMessage="1" sqref="J40 J42 E74:E85 J58 J56" xr:uid="{00000000-0002-0000-0E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E00-000001000000}">
      <formula1>1</formula1>
      <formula2>176</formula2>
    </dataValidation>
    <dataValidation type="list" allowBlank="1" showInputMessage="1" showErrorMessage="1" sqref="E16:I16" xr:uid="{00000000-0002-0000-0E00-000002000000}">
      <formula1>DisabilityCodes</formula1>
    </dataValidation>
    <dataValidation type="list" allowBlank="1" showInputMessage="1" showErrorMessage="1" sqref="C86:D86" xr:uid="{00000000-0002-0000-0E00-000004000000}">
      <formula1>InstructionalSupport</formula1>
    </dataValidation>
    <dataValidation type="list" allowBlank="1" showInputMessage="1" showErrorMessage="1" sqref="F86" xr:uid="{00000000-0002-0000-0E00-000005000000}">
      <formula1>"Yes,No"</formula1>
    </dataValidation>
    <dataValidation type="list" allowBlank="1" showInputMessage="1" showErrorMessage="1" sqref="D8:F8 D11 D13" xr:uid="{00000000-0002-0000-0E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7000000}">
          <x14:formula1>
            <xm:f>DropDownMenuLists!$A$24:$A$35</xm:f>
          </x14:formula1>
          <xm:sqref>D18</xm:sqref>
        </x14:dataValidation>
        <x14:dataValidation type="list" allowBlank="1" showInputMessage="1" showErrorMessage="1" xr:uid="{00000000-0002-0000-0E00-000009000000}">
          <x14:formula1>
            <xm:f>DropDownMenuLists!$H$3:$H$118</xm:f>
          </x14:formula1>
          <xm:sqref>C74:D85</xm:sqref>
        </x14:dataValidation>
        <x14:dataValidation type="list" allowBlank="1" showInputMessage="1" showErrorMessage="1" xr:uid="{00000000-0002-0000-0E00-000008000000}">
          <x14:formula1>
            <xm:f>DropDownMenuLists!$C$2:$C$67</xm:f>
          </x14:formula1>
          <xm:sqref>F10:I10</xm:sqref>
        </x14:dataValidation>
        <x14:dataValidation type="list" allowBlank="1" showInputMessage="1" showErrorMessage="1" xr:uid="{7950A947-7609-4D0F-B161-B41C0C0A7F25}">
          <x14:formula1>
            <xm:f>DropDownMenuLists!$J$3:$J$37</xm:f>
          </x14:formula1>
          <xm:sqref>E14:H14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6.7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2.2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853"/>
      <c r="D74" s="854"/>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3.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78.7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XHifl7Qpi0a82dn36Pb1W9PplOapI2+dXti5I6pprZ2+1I0zZXGiA4CZKPbSCiK4+PvlJVTezE/EEAsUCu87qw==" saltValue="Smda4v4y/LfbrV8VrDOP6w=="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575" priority="63" stopIfTrue="1">
      <formula>AND(F94="Yes",ISNUMBER(I94))</formula>
    </cfRule>
    <cfRule type="expression" dxfId="574" priority="64" stopIfTrue="1">
      <formula>F94="Yes"</formula>
    </cfRule>
  </conditionalFormatting>
  <conditionalFormatting sqref="I86:J86">
    <cfRule type="expression" dxfId="573" priority="61" stopIfTrue="1">
      <formula>AND(F86="Yes",ISNUMBER(I86))</formula>
    </cfRule>
    <cfRule type="expression" dxfId="572" priority="62" stopIfTrue="1">
      <formula>F86="Yes"</formula>
    </cfRule>
  </conditionalFormatting>
  <conditionalFormatting sqref="I79">
    <cfRule type="expression" dxfId="571" priority="55" stopIfTrue="1">
      <formula>AND(E79="Yes",ISNUMBER(I79))</formula>
    </cfRule>
    <cfRule type="expression" dxfId="570" priority="56" stopIfTrue="1">
      <formula>E79="Yes"</formula>
    </cfRule>
  </conditionalFormatting>
  <conditionalFormatting sqref="I78">
    <cfRule type="expression" dxfId="569" priority="57" stopIfTrue="1">
      <formula>AND(E78="Yes",ISNUMBER(I78))</formula>
    </cfRule>
    <cfRule type="expression" dxfId="568" priority="58" stopIfTrue="1">
      <formula>E78="Yes"</formula>
    </cfRule>
  </conditionalFormatting>
  <conditionalFormatting sqref="I80">
    <cfRule type="expression" dxfId="567" priority="53" stopIfTrue="1">
      <formula>AND(E80="Yes",ISNUMBER(I80))</formula>
    </cfRule>
    <cfRule type="expression" dxfId="566" priority="54" stopIfTrue="1">
      <formula>E80="Yes"</formula>
    </cfRule>
  </conditionalFormatting>
  <conditionalFormatting sqref="I81">
    <cfRule type="expression" dxfId="565" priority="51" stopIfTrue="1">
      <formula>AND(E81="Yes",ISNUMBER(I81))</formula>
    </cfRule>
    <cfRule type="expression" dxfId="564" priority="52" stopIfTrue="1">
      <formula>E81="Yes"</formula>
    </cfRule>
  </conditionalFormatting>
  <conditionalFormatting sqref="I82">
    <cfRule type="expression" dxfId="563" priority="49" stopIfTrue="1">
      <formula>AND(E82="Yes",ISNUMBER(I82))</formula>
    </cfRule>
    <cfRule type="expression" dxfId="562" priority="50">
      <formula>E82="Yes"</formula>
    </cfRule>
  </conditionalFormatting>
  <conditionalFormatting sqref="I83">
    <cfRule type="expression" dxfId="561" priority="47" stopIfTrue="1">
      <formula>AND(E83="Yes",ISNUMBER(I83))</formula>
    </cfRule>
    <cfRule type="expression" dxfId="560" priority="48" stopIfTrue="1">
      <formula>E83="Yes"</formula>
    </cfRule>
  </conditionalFormatting>
  <conditionalFormatting sqref="I84">
    <cfRule type="expression" dxfId="559" priority="45" stopIfTrue="1">
      <formula>AND(E84="Yes",ISNUMBER(I84))</formula>
    </cfRule>
    <cfRule type="expression" dxfId="558" priority="46" stopIfTrue="1">
      <formula>E84="Yes"</formula>
    </cfRule>
  </conditionalFormatting>
  <conditionalFormatting sqref="I85">
    <cfRule type="expression" dxfId="557" priority="43" stopIfTrue="1">
      <formula>AND(E85="Yes",ISNUMBER(I85))</formula>
    </cfRule>
    <cfRule type="expression" dxfId="556" priority="44" stopIfTrue="1">
      <formula>E85="Yes"</formula>
    </cfRule>
  </conditionalFormatting>
  <conditionalFormatting sqref="G74">
    <cfRule type="expression" dxfId="555" priority="41" stopIfTrue="1">
      <formula>AND($E$74="Yes",ISNUMBER(G74))</formula>
    </cfRule>
    <cfRule type="expression" dxfId="554" priority="42" stopIfTrue="1">
      <formula>$E$74="Yes"</formula>
    </cfRule>
  </conditionalFormatting>
  <conditionalFormatting sqref="G75">
    <cfRule type="expression" dxfId="553" priority="30" stopIfTrue="1">
      <formula>AND($E$75="Yes",ISNUMBER(G75))</formula>
    </cfRule>
    <cfRule type="expression" dxfId="552" priority="40" stopIfTrue="1">
      <formula>$E$75="Yes"</formula>
    </cfRule>
  </conditionalFormatting>
  <conditionalFormatting sqref="G76">
    <cfRule type="expression" dxfId="551" priority="29" stopIfTrue="1">
      <formula>AND($E$76="Yes",ISNUMBER(G76))</formula>
    </cfRule>
    <cfRule type="expression" dxfId="550" priority="39" stopIfTrue="1">
      <formula>$E$76="Yes"</formula>
    </cfRule>
  </conditionalFormatting>
  <conditionalFormatting sqref="G77">
    <cfRule type="expression" dxfId="549" priority="28" stopIfTrue="1">
      <formula>AND($E$77="Yes",ISNUMBER(G77))</formula>
    </cfRule>
    <cfRule type="expression" dxfId="548" priority="38" stopIfTrue="1">
      <formula>$E$77="Yes"</formula>
    </cfRule>
  </conditionalFormatting>
  <conditionalFormatting sqref="G78">
    <cfRule type="expression" dxfId="547" priority="27" stopIfTrue="1">
      <formula>AND($E$78="Yes",ISNUMBER(G78))</formula>
    </cfRule>
    <cfRule type="expression" dxfId="546" priority="37" stopIfTrue="1">
      <formula>$E$78="Yes"</formula>
    </cfRule>
  </conditionalFormatting>
  <conditionalFormatting sqref="G79">
    <cfRule type="expression" dxfId="545" priority="26" stopIfTrue="1">
      <formula>AND($E$79="Yes",ISNUMBER(G79))</formula>
    </cfRule>
    <cfRule type="expression" dxfId="544" priority="36" stopIfTrue="1">
      <formula>$E$79="Yes"</formula>
    </cfRule>
  </conditionalFormatting>
  <conditionalFormatting sqref="G80">
    <cfRule type="expression" dxfId="543" priority="25" stopIfTrue="1">
      <formula>AND($E$80="Yes",ISNUMBER(G80))</formula>
    </cfRule>
    <cfRule type="expression" dxfId="542" priority="35" stopIfTrue="1">
      <formula>$E$80="Yes"</formula>
    </cfRule>
  </conditionalFormatting>
  <conditionalFormatting sqref="G81">
    <cfRule type="expression" dxfId="541" priority="24" stopIfTrue="1">
      <formula>AND($E$81="Yes",ISNUMBER(G81))</formula>
    </cfRule>
    <cfRule type="expression" dxfId="540" priority="34" stopIfTrue="1">
      <formula>$E$81="Yes"</formula>
    </cfRule>
  </conditionalFormatting>
  <conditionalFormatting sqref="G82">
    <cfRule type="expression" dxfId="539" priority="23" stopIfTrue="1">
      <formula>AND($E$82="Yes",ISNUMBER(G82))</formula>
    </cfRule>
    <cfRule type="expression" dxfId="538" priority="33" stopIfTrue="1">
      <formula>$E$82="Yes"</formula>
    </cfRule>
  </conditionalFormatting>
  <conditionalFormatting sqref="G83">
    <cfRule type="expression" dxfId="537" priority="13" stopIfTrue="1">
      <formula>AND($E$83="Yes",ISNUMBER(G83))</formula>
    </cfRule>
    <cfRule type="expression" dxfId="536" priority="22" stopIfTrue="1">
      <formula>$E$83="Yes"</formula>
    </cfRule>
  </conditionalFormatting>
  <conditionalFormatting sqref="G84">
    <cfRule type="expression" dxfId="535" priority="21" stopIfTrue="1">
      <formula>AND($E$84="Yes",ISNUMBER(G84))</formula>
    </cfRule>
    <cfRule type="expression" dxfId="534" priority="32" stopIfTrue="1">
      <formula>$E$84="Yes"</formula>
    </cfRule>
  </conditionalFormatting>
  <conditionalFormatting sqref="G85">
    <cfRule type="expression" dxfId="533" priority="20" stopIfTrue="1">
      <formula>AND($E$85="Yes",ISNUMBER(G85))</formula>
    </cfRule>
    <cfRule type="expression" dxfId="532" priority="31" stopIfTrue="1">
      <formula>$E$85="Yes"</formula>
    </cfRule>
  </conditionalFormatting>
  <conditionalFormatting sqref="I74">
    <cfRule type="expression" dxfId="531" priority="18" stopIfTrue="1">
      <formula>AND($E$74="Yes",ISNUMBER(I74))</formula>
    </cfRule>
    <cfRule type="expression" dxfId="530" priority="19" stopIfTrue="1">
      <formula>$E$74="Yes"</formula>
    </cfRule>
  </conditionalFormatting>
  <conditionalFormatting sqref="I75">
    <cfRule type="expression" dxfId="529" priority="59" stopIfTrue="1">
      <formula>AND(E75="Yes",ISNUMBER(I75))</formula>
    </cfRule>
    <cfRule type="expression" dxfId="528" priority="60" stopIfTrue="1">
      <formula>E75="Yes"</formula>
    </cfRule>
  </conditionalFormatting>
  <conditionalFormatting sqref="I76">
    <cfRule type="expression" dxfId="527" priority="16" stopIfTrue="1">
      <formula>AND($E$76="Yes",ISNUMBER(I76))</formula>
    </cfRule>
    <cfRule type="expression" dxfId="526" priority="17" stopIfTrue="1">
      <formula>$E$76="Yes"</formula>
    </cfRule>
  </conditionalFormatting>
  <conditionalFormatting sqref="I77">
    <cfRule type="expression" dxfId="525" priority="14" stopIfTrue="1">
      <formula>AND($E$77="Yes",ISNUMBER(I77))</formula>
    </cfRule>
    <cfRule type="expression" dxfId="524" priority="15" stopIfTrue="1">
      <formula>$E$77="Yes"</formula>
    </cfRule>
  </conditionalFormatting>
  <conditionalFormatting sqref="J74">
    <cfRule type="expression" dxfId="523" priority="12">
      <formula>IF(E74="Yes",AND(OR((ISNUMBER(G74)),(ISNUMBER(I74)))))</formula>
    </cfRule>
  </conditionalFormatting>
  <conditionalFormatting sqref="J75">
    <cfRule type="expression" dxfId="522" priority="11">
      <formula>IF(E75="Yes",AND(OR((ISNUMBER(G75)),(ISNUMBER(I75)))))</formula>
    </cfRule>
  </conditionalFormatting>
  <conditionalFormatting sqref="J76">
    <cfRule type="expression" dxfId="521" priority="10">
      <formula>IF(E76="Yes",AND(OR((ISNUMBER(G76)),(ISNUMBER(I76)))))</formula>
    </cfRule>
  </conditionalFormatting>
  <conditionalFormatting sqref="J77">
    <cfRule type="expression" dxfId="520" priority="9">
      <formula>IF(E77="Yes",AND(OR((ISNUMBER(G77)),(ISNUMBER(I77)))))</formula>
    </cfRule>
  </conditionalFormatting>
  <conditionalFormatting sqref="J78">
    <cfRule type="expression" dxfId="519" priority="8">
      <formula>IF(E78="Yes",AND(OR((ISNUMBER(G78)),(ISNUMBER(I78)))))</formula>
    </cfRule>
  </conditionalFormatting>
  <conditionalFormatting sqref="J79">
    <cfRule type="expression" dxfId="518" priority="7">
      <formula>IF(E79="Yes",AND(OR((ISNUMBER(G79)),(ISNUMBER(I79)))))</formula>
    </cfRule>
  </conditionalFormatting>
  <conditionalFormatting sqref="J80">
    <cfRule type="expression" dxfId="517" priority="6">
      <formula>IF(E80="Yes",AND(OR((ISNUMBER(G80)),(ISNUMBER(I80)))))</formula>
    </cfRule>
  </conditionalFormatting>
  <conditionalFormatting sqref="J81">
    <cfRule type="expression" dxfId="516" priority="5">
      <formula>IF(E81="Yes",AND(OR((ISNUMBER(G81)),(ISNUMBER(I81)))))</formula>
    </cfRule>
  </conditionalFormatting>
  <conditionalFormatting sqref="J82">
    <cfRule type="expression" dxfId="515" priority="4">
      <formula>IF(E82="Yes",AND(OR((ISNUMBER(G82)),(ISNUMBER(I82)))))</formula>
    </cfRule>
  </conditionalFormatting>
  <conditionalFormatting sqref="J83">
    <cfRule type="expression" dxfId="514" priority="3">
      <formula>IF(E83="Yes",AND(OR((ISNUMBER(G83)),(ISNUMBER(I83)))))</formula>
    </cfRule>
  </conditionalFormatting>
  <conditionalFormatting sqref="J84">
    <cfRule type="expression" dxfId="513" priority="2">
      <formula>IF(E84="Yes",AND(OR((ISNUMBER(G84)),(ISNUMBER(I84)))))</formula>
    </cfRule>
  </conditionalFormatting>
  <conditionalFormatting sqref="J85">
    <cfRule type="expression" dxfId="512" priority="1">
      <formula>IF(E85="Yes",AND(OR((ISNUMBER(G85)),(ISNUMBER(I85)))))</formula>
    </cfRule>
  </conditionalFormatting>
  <dataValidations count="5">
    <dataValidation type="list" allowBlank="1" showInputMessage="1" showErrorMessage="1" sqref="J40 J42 E74:E85 J58 J56" xr:uid="{00000000-0002-0000-0F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F00-000001000000}">
      <formula1>1</formula1>
      <formula2>176</formula2>
    </dataValidation>
    <dataValidation type="list" allowBlank="1" showInputMessage="1" showErrorMessage="1" sqref="E16:I16" xr:uid="{00000000-0002-0000-0F00-000002000000}">
      <formula1>DisabilityCodes</formula1>
    </dataValidation>
    <dataValidation type="list" allowBlank="1" showInputMessage="1" showErrorMessage="1" sqref="F86" xr:uid="{00000000-0002-0000-0F00-000004000000}">
      <formula1>"Yes,No"</formula1>
    </dataValidation>
    <dataValidation type="list" allowBlank="1" showInputMessage="1" showErrorMessage="1" sqref="D8:F8 D11 D13" xr:uid="{00000000-0002-0000-0F00-000005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6000000}">
          <x14:formula1>
            <xm:f>DropDownMenuLists!$A$24:$A$35</xm:f>
          </x14:formula1>
          <xm:sqref>D18</xm:sqref>
        </x14:dataValidation>
        <x14:dataValidation type="list" allowBlank="1" showInputMessage="1" showErrorMessage="1" xr:uid="{00000000-0002-0000-0F00-000007000000}">
          <x14:formula1>
            <xm:f>DropDownMenuLists!$H$3:$H$118</xm:f>
          </x14:formula1>
          <xm:sqref>D75:D86 C74:C86</xm:sqref>
        </x14:dataValidation>
        <x14:dataValidation type="list" allowBlank="1" showInputMessage="1" showErrorMessage="1" xr:uid="{00000000-0002-0000-0F00-000008000000}">
          <x14:formula1>
            <xm:f>DropDownMenuLists!$C$2:$C$67</xm:f>
          </x14:formula1>
          <xm:sqref>F10:I10</xm:sqref>
        </x14:dataValidation>
        <x14:dataValidation type="list" allowBlank="1" showInputMessage="1" showErrorMessage="1" xr:uid="{1F34547B-3FF5-46F1-AAA7-3649330E0873}">
          <x14:formula1>
            <xm:f>DropDownMenuLists!$J$3:$J$37</xm:f>
          </x14:formula1>
          <xm:sqref>E14:H14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4.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7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75"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3.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9.7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7Vr3nKJ+cAmVU0OmPRemLW8MQVWY1vmzpXLVtpjfZiDxL6tfOe/SGwP5b5QV4YOcJ7CxCtOdbcfB88hScmukLg==" saltValue="ZWmofD5YM8Yq/uOIOdHK3g=="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511" priority="63" stopIfTrue="1">
      <formula>AND(F94="Yes",ISNUMBER(I94))</formula>
    </cfRule>
    <cfRule type="expression" dxfId="510" priority="64" stopIfTrue="1">
      <formula>F94="Yes"</formula>
    </cfRule>
  </conditionalFormatting>
  <conditionalFormatting sqref="I86:J86">
    <cfRule type="expression" dxfId="509" priority="61" stopIfTrue="1">
      <formula>AND(F86="Yes",ISNUMBER(I86))</formula>
    </cfRule>
    <cfRule type="expression" dxfId="508" priority="62" stopIfTrue="1">
      <formula>F86="Yes"</formula>
    </cfRule>
  </conditionalFormatting>
  <conditionalFormatting sqref="I79">
    <cfRule type="expression" dxfId="507" priority="55" stopIfTrue="1">
      <formula>AND(E79="Yes",ISNUMBER(I79))</formula>
    </cfRule>
    <cfRule type="expression" dxfId="506" priority="56" stopIfTrue="1">
      <formula>E79="Yes"</formula>
    </cfRule>
  </conditionalFormatting>
  <conditionalFormatting sqref="I78">
    <cfRule type="expression" dxfId="505" priority="57" stopIfTrue="1">
      <formula>AND(E78="Yes",ISNUMBER(I78))</formula>
    </cfRule>
    <cfRule type="expression" dxfId="504" priority="58" stopIfTrue="1">
      <formula>E78="Yes"</formula>
    </cfRule>
  </conditionalFormatting>
  <conditionalFormatting sqref="I80">
    <cfRule type="expression" dxfId="503" priority="53" stopIfTrue="1">
      <formula>AND(E80="Yes",ISNUMBER(I80))</formula>
    </cfRule>
    <cfRule type="expression" dxfId="502" priority="54" stopIfTrue="1">
      <formula>E80="Yes"</formula>
    </cfRule>
  </conditionalFormatting>
  <conditionalFormatting sqref="I81">
    <cfRule type="expression" dxfId="501" priority="51" stopIfTrue="1">
      <formula>AND(E81="Yes",ISNUMBER(I81))</formula>
    </cfRule>
    <cfRule type="expression" dxfId="500" priority="52" stopIfTrue="1">
      <formula>E81="Yes"</formula>
    </cfRule>
  </conditionalFormatting>
  <conditionalFormatting sqref="I82">
    <cfRule type="expression" dxfId="499" priority="49" stopIfTrue="1">
      <formula>AND(E82="Yes",ISNUMBER(I82))</formula>
    </cfRule>
    <cfRule type="expression" dxfId="498" priority="50">
      <formula>E82="Yes"</formula>
    </cfRule>
  </conditionalFormatting>
  <conditionalFormatting sqref="I83">
    <cfRule type="expression" dxfId="497" priority="47" stopIfTrue="1">
      <formula>AND(E83="Yes",ISNUMBER(I83))</formula>
    </cfRule>
    <cfRule type="expression" dxfId="496" priority="48" stopIfTrue="1">
      <formula>E83="Yes"</formula>
    </cfRule>
  </conditionalFormatting>
  <conditionalFormatting sqref="I84">
    <cfRule type="expression" dxfId="495" priority="45" stopIfTrue="1">
      <formula>AND(E84="Yes",ISNUMBER(I84))</formula>
    </cfRule>
    <cfRule type="expression" dxfId="494" priority="46" stopIfTrue="1">
      <formula>E84="Yes"</formula>
    </cfRule>
  </conditionalFormatting>
  <conditionalFormatting sqref="I85">
    <cfRule type="expression" dxfId="493" priority="43" stopIfTrue="1">
      <formula>AND(E85="Yes",ISNUMBER(I85))</formula>
    </cfRule>
    <cfRule type="expression" dxfId="492" priority="44" stopIfTrue="1">
      <formula>E85="Yes"</formula>
    </cfRule>
  </conditionalFormatting>
  <conditionalFormatting sqref="G74">
    <cfRule type="expression" dxfId="491" priority="41" stopIfTrue="1">
      <formula>AND($E$74="Yes",ISNUMBER(G74))</formula>
    </cfRule>
    <cfRule type="expression" dxfId="490" priority="42" stopIfTrue="1">
      <formula>$E$74="Yes"</formula>
    </cfRule>
  </conditionalFormatting>
  <conditionalFormatting sqref="G75">
    <cfRule type="expression" dxfId="489" priority="30" stopIfTrue="1">
      <formula>AND($E$75="Yes",ISNUMBER(G75))</formula>
    </cfRule>
    <cfRule type="expression" dxfId="488" priority="40" stopIfTrue="1">
      <formula>$E$75="Yes"</formula>
    </cfRule>
  </conditionalFormatting>
  <conditionalFormatting sqref="G76">
    <cfRule type="expression" dxfId="487" priority="29" stopIfTrue="1">
      <formula>AND($E$76="Yes",ISNUMBER(G76))</formula>
    </cfRule>
    <cfRule type="expression" dxfId="486" priority="39" stopIfTrue="1">
      <formula>$E$76="Yes"</formula>
    </cfRule>
  </conditionalFormatting>
  <conditionalFormatting sqref="G77">
    <cfRule type="expression" dxfId="485" priority="28" stopIfTrue="1">
      <formula>AND($E$77="Yes",ISNUMBER(G77))</formula>
    </cfRule>
    <cfRule type="expression" dxfId="484" priority="38" stopIfTrue="1">
      <formula>$E$77="Yes"</formula>
    </cfRule>
  </conditionalFormatting>
  <conditionalFormatting sqref="G78">
    <cfRule type="expression" dxfId="483" priority="27" stopIfTrue="1">
      <formula>AND($E$78="Yes",ISNUMBER(G78))</formula>
    </cfRule>
    <cfRule type="expression" dxfId="482" priority="37" stopIfTrue="1">
      <formula>$E$78="Yes"</formula>
    </cfRule>
  </conditionalFormatting>
  <conditionalFormatting sqref="G79">
    <cfRule type="expression" dxfId="481" priority="26" stopIfTrue="1">
      <formula>AND($E$79="Yes",ISNUMBER(G79))</formula>
    </cfRule>
    <cfRule type="expression" dxfId="480" priority="36" stopIfTrue="1">
      <formula>$E$79="Yes"</formula>
    </cfRule>
  </conditionalFormatting>
  <conditionalFormatting sqref="G80">
    <cfRule type="expression" dxfId="479" priority="25" stopIfTrue="1">
      <formula>AND($E$80="Yes",ISNUMBER(G80))</formula>
    </cfRule>
    <cfRule type="expression" dxfId="478" priority="35" stopIfTrue="1">
      <formula>$E$80="Yes"</formula>
    </cfRule>
  </conditionalFormatting>
  <conditionalFormatting sqref="G81">
    <cfRule type="expression" dxfId="477" priority="24" stopIfTrue="1">
      <formula>AND($E$81="Yes",ISNUMBER(G81))</formula>
    </cfRule>
    <cfRule type="expression" dxfId="476" priority="34" stopIfTrue="1">
      <formula>$E$81="Yes"</formula>
    </cfRule>
  </conditionalFormatting>
  <conditionalFormatting sqref="G82">
    <cfRule type="expression" dxfId="475" priority="23" stopIfTrue="1">
      <formula>AND($E$82="Yes",ISNUMBER(G82))</formula>
    </cfRule>
    <cfRule type="expression" dxfId="474" priority="33" stopIfTrue="1">
      <formula>$E$82="Yes"</formula>
    </cfRule>
  </conditionalFormatting>
  <conditionalFormatting sqref="G83">
    <cfRule type="expression" dxfId="473" priority="13" stopIfTrue="1">
      <formula>AND($E$83="Yes",ISNUMBER(G83))</formula>
    </cfRule>
    <cfRule type="expression" dxfId="472" priority="22" stopIfTrue="1">
      <formula>$E$83="Yes"</formula>
    </cfRule>
  </conditionalFormatting>
  <conditionalFormatting sqref="G84">
    <cfRule type="expression" dxfId="471" priority="21" stopIfTrue="1">
      <formula>AND($E$84="Yes",ISNUMBER(G84))</formula>
    </cfRule>
    <cfRule type="expression" dxfId="470" priority="32" stopIfTrue="1">
      <formula>$E$84="Yes"</formula>
    </cfRule>
  </conditionalFormatting>
  <conditionalFormatting sqref="G85">
    <cfRule type="expression" dxfId="469" priority="20" stopIfTrue="1">
      <formula>AND($E$85="Yes",ISNUMBER(G85))</formula>
    </cfRule>
    <cfRule type="expression" dxfId="468" priority="31" stopIfTrue="1">
      <formula>$E$85="Yes"</formula>
    </cfRule>
  </conditionalFormatting>
  <conditionalFormatting sqref="I74">
    <cfRule type="expression" dxfId="467" priority="18" stopIfTrue="1">
      <formula>AND($E$74="Yes",ISNUMBER(I74))</formula>
    </cfRule>
    <cfRule type="expression" dxfId="466" priority="19" stopIfTrue="1">
      <formula>$E$74="Yes"</formula>
    </cfRule>
  </conditionalFormatting>
  <conditionalFormatting sqref="I75">
    <cfRule type="expression" dxfId="465" priority="59" stopIfTrue="1">
      <formula>AND(E75="Yes",ISNUMBER(I75))</formula>
    </cfRule>
    <cfRule type="expression" dxfId="464" priority="60" stopIfTrue="1">
      <formula>E75="Yes"</formula>
    </cfRule>
  </conditionalFormatting>
  <conditionalFormatting sqref="I76">
    <cfRule type="expression" dxfId="463" priority="16" stopIfTrue="1">
      <formula>AND($E$76="Yes",ISNUMBER(I76))</formula>
    </cfRule>
    <cfRule type="expression" dxfId="462" priority="17" stopIfTrue="1">
      <formula>$E$76="Yes"</formula>
    </cfRule>
  </conditionalFormatting>
  <conditionalFormatting sqref="I77">
    <cfRule type="expression" dxfId="461" priority="14" stopIfTrue="1">
      <formula>AND($E$77="Yes",ISNUMBER(I77))</formula>
    </cfRule>
    <cfRule type="expression" dxfId="460" priority="15" stopIfTrue="1">
      <formula>$E$77="Yes"</formula>
    </cfRule>
  </conditionalFormatting>
  <conditionalFormatting sqref="J74">
    <cfRule type="expression" dxfId="459" priority="12">
      <formula>IF(E74="Yes",AND(OR((ISNUMBER(G74)),(ISNUMBER(I74)))))</formula>
    </cfRule>
  </conditionalFormatting>
  <conditionalFormatting sqref="J75">
    <cfRule type="expression" dxfId="458" priority="11">
      <formula>IF(E75="Yes",AND(OR((ISNUMBER(G75)),(ISNUMBER(I75)))))</formula>
    </cfRule>
  </conditionalFormatting>
  <conditionalFormatting sqref="J76">
    <cfRule type="expression" dxfId="457" priority="10">
      <formula>IF(E76="Yes",AND(OR((ISNUMBER(G76)),(ISNUMBER(I76)))))</formula>
    </cfRule>
  </conditionalFormatting>
  <conditionalFormatting sqref="J77">
    <cfRule type="expression" dxfId="456" priority="9">
      <formula>IF(E77="Yes",AND(OR((ISNUMBER(G77)),(ISNUMBER(I77)))))</formula>
    </cfRule>
  </conditionalFormatting>
  <conditionalFormatting sqref="J78">
    <cfRule type="expression" dxfId="455" priority="8">
      <formula>IF(E78="Yes",AND(OR((ISNUMBER(G78)),(ISNUMBER(I78)))))</formula>
    </cfRule>
  </conditionalFormatting>
  <conditionalFormatting sqref="J79">
    <cfRule type="expression" dxfId="454" priority="7">
      <formula>IF(E79="Yes",AND(OR((ISNUMBER(G79)),(ISNUMBER(I79)))))</formula>
    </cfRule>
  </conditionalFormatting>
  <conditionalFormatting sqref="J80">
    <cfRule type="expression" dxfId="453" priority="6">
      <formula>IF(E80="Yes",AND(OR((ISNUMBER(G80)),(ISNUMBER(I80)))))</formula>
    </cfRule>
  </conditionalFormatting>
  <conditionalFormatting sqref="J81">
    <cfRule type="expression" dxfId="452" priority="5">
      <formula>IF(E81="Yes",AND(OR((ISNUMBER(G81)),(ISNUMBER(I81)))))</formula>
    </cfRule>
  </conditionalFormatting>
  <conditionalFormatting sqref="J82">
    <cfRule type="expression" dxfId="451" priority="4">
      <formula>IF(E82="Yes",AND(OR((ISNUMBER(G82)),(ISNUMBER(I82)))))</formula>
    </cfRule>
  </conditionalFormatting>
  <conditionalFormatting sqref="J83">
    <cfRule type="expression" dxfId="450" priority="3">
      <formula>IF(E83="Yes",AND(OR((ISNUMBER(G83)),(ISNUMBER(I83)))))</formula>
    </cfRule>
  </conditionalFormatting>
  <conditionalFormatting sqref="J84">
    <cfRule type="expression" dxfId="449" priority="2">
      <formula>IF(E84="Yes",AND(OR((ISNUMBER(G84)),(ISNUMBER(I84)))))</formula>
    </cfRule>
  </conditionalFormatting>
  <conditionalFormatting sqref="J85">
    <cfRule type="expression" dxfId="448" priority="1">
      <formula>IF(E85="Yes",AND(OR((ISNUMBER(G85)),(ISNUMBER(I85)))))</formula>
    </cfRule>
  </conditionalFormatting>
  <dataValidations count="6">
    <dataValidation type="list" allowBlank="1" showInputMessage="1" showErrorMessage="1" sqref="J40 J42 E74:E85 J58 J56" xr:uid="{00000000-0002-0000-10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1000-000001000000}">
      <formula1>1</formula1>
      <formula2>176</formula2>
    </dataValidation>
    <dataValidation type="list" allowBlank="1" showInputMessage="1" showErrorMessage="1" sqref="E16:I16" xr:uid="{00000000-0002-0000-1000-000002000000}">
      <formula1>DisabilityCodes</formula1>
    </dataValidation>
    <dataValidation type="list" allowBlank="1" showInputMessage="1" showErrorMessage="1" sqref="C86:D86" xr:uid="{00000000-0002-0000-1000-000004000000}">
      <formula1>InstructionalSupport</formula1>
    </dataValidation>
    <dataValidation type="list" allowBlank="1" showInputMessage="1" showErrorMessage="1" sqref="F86" xr:uid="{00000000-0002-0000-1000-000005000000}">
      <formula1>"Yes,No"</formula1>
    </dataValidation>
    <dataValidation type="list" allowBlank="1" showInputMessage="1" showErrorMessage="1" sqref="D8:F8 D11 D13" xr:uid="{00000000-0002-0000-10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000-000007000000}">
          <x14:formula1>
            <xm:f>DropDownMenuLists!$A$24:$A$35</xm:f>
          </x14:formula1>
          <xm:sqref>D18</xm:sqref>
        </x14:dataValidation>
        <x14:dataValidation type="list" allowBlank="1" showInputMessage="1" showErrorMessage="1" xr:uid="{00000000-0002-0000-1000-000009000000}">
          <x14:formula1>
            <xm:f>DropDownMenuLists!$H$3:$H$118</xm:f>
          </x14:formula1>
          <xm:sqref>C74:D85</xm:sqref>
        </x14:dataValidation>
        <x14:dataValidation type="list" allowBlank="1" showInputMessage="1" showErrorMessage="1" xr:uid="{00000000-0002-0000-1000-000008000000}">
          <x14:formula1>
            <xm:f>DropDownMenuLists!$C$2:$C$67</xm:f>
          </x14:formula1>
          <xm:sqref>F10:I10</xm:sqref>
        </x14:dataValidation>
        <x14:dataValidation type="list" allowBlank="1" showInputMessage="1" showErrorMessage="1" xr:uid="{75267948-5340-4948-AE4F-C66D09026E1B}">
          <x14:formula1>
            <xm:f>DropDownMenuLists!$J$3:$J$37</xm:f>
          </x14:formula1>
          <xm:sqref>E14:H14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6"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7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16.25"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11.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853"/>
      <c r="D74" s="854"/>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2"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1485</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19" t="s">
        <v>990</v>
      </c>
      <c r="D125" s="620"/>
      <c r="E125" s="620"/>
      <c r="F125" s="620"/>
      <c r="G125" s="620"/>
      <c r="H125" s="620"/>
      <c r="I125" s="620"/>
      <c r="J125" s="621"/>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7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855"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856"/>
      <c r="E161" s="856"/>
      <c r="F161" s="856"/>
      <c r="G161" s="856"/>
      <c r="H161" s="856"/>
      <c r="I161" s="856"/>
      <c r="J161" s="856"/>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t0cuheZUJOI+RU+qxaQE61PHTdCRcprHp+cgOjL2F1FjrIIe37U5u+KAx+LSta+/ylBvIv3vXpSXC+r3rQIyhQ==" saltValue="G7Vuv9Xph3IULJ1Twf42ww=="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447" priority="63" stopIfTrue="1">
      <formula>AND(F94="Yes",ISNUMBER(I94))</formula>
    </cfRule>
    <cfRule type="expression" dxfId="446" priority="64" stopIfTrue="1">
      <formula>F94="Yes"</formula>
    </cfRule>
  </conditionalFormatting>
  <conditionalFormatting sqref="I86:J86">
    <cfRule type="expression" dxfId="445" priority="61" stopIfTrue="1">
      <formula>AND(F86="Yes",ISNUMBER(I86))</formula>
    </cfRule>
    <cfRule type="expression" dxfId="444" priority="62" stopIfTrue="1">
      <formula>F86="Yes"</formula>
    </cfRule>
  </conditionalFormatting>
  <conditionalFormatting sqref="I79">
    <cfRule type="expression" dxfId="443" priority="55" stopIfTrue="1">
      <formula>AND(E79="Yes",ISNUMBER(I79))</formula>
    </cfRule>
    <cfRule type="expression" dxfId="442" priority="56" stopIfTrue="1">
      <formula>E79="Yes"</formula>
    </cfRule>
  </conditionalFormatting>
  <conditionalFormatting sqref="I78">
    <cfRule type="expression" dxfId="441" priority="57" stopIfTrue="1">
      <formula>AND(E78="Yes",ISNUMBER(I78))</formula>
    </cfRule>
    <cfRule type="expression" dxfId="440" priority="58" stopIfTrue="1">
      <formula>E78="Yes"</formula>
    </cfRule>
  </conditionalFormatting>
  <conditionalFormatting sqref="I80">
    <cfRule type="expression" dxfId="439" priority="53" stopIfTrue="1">
      <formula>AND(E80="Yes",ISNUMBER(I80))</formula>
    </cfRule>
    <cfRule type="expression" dxfId="438" priority="54" stopIfTrue="1">
      <formula>E80="Yes"</formula>
    </cfRule>
  </conditionalFormatting>
  <conditionalFormatting sqref="I81">
    <cfRule type="expression" dxfId="437" priority="51" stopIfTrue="1">
      <formula>AND(E81="Yes",ISNUMBER(I81))</formula>
    </cfRule>
    <cfRule type="expression" dxfId="436" priority="52" stopIfTrue="1">
      <formula>E81="Yes"</formula>
    </cfRule>
  </conditionalFormatting>
  <conditionalFormatting sqref="I82">
    <cfRule type="expression" dxfId="435" priority="49" stopIfTrue="1">
      <formula>AND(E82="Yes",ISNUMBER(I82))</formula>
    </cfRule>
    <cfRule type="expression" dxfId="434" priority="50">
      <formula>E82="Yes"</formula>
    </cfRule>
  </conditionalFormatting>
  <conditionalFormatting sqref="I83">
    <cfRule type="expression" dxfId="433" priority="47" stopIfTrue="1">
      <formula>AND(E83="Yes",ISNUMBER(I83))</formula>
    </cfRule>
    <cfRule type="expression" dxfId="432" priority="48" stopIfTrue="1">
      <formula>E83="Yes"</formula>
    </cfRule>
  </conditionalFormatting>
  <conditionalFormatting sqref="I84">
    <cfRule type="expression" dxfId="431" priority="45" stopIfTrue="1">
      <formula>AND(E84="Yes",ISNUMBER(I84))</formula>
    </cfRule>
    <cfRule type="expression" dxfId="430" priority="46" stopIfTrue="1">
      <formula>E84="Yes"</formula>
    </cfRule>
  </conditionalFormatting>
  <conditionalFormatting sqref="I85">
    <cfRule type="expression" dxfId="429" priority="43" stopIfTrue="1">
      <formula>AND(E85="Yes",ISNUMBER(I85))</formula>
    </cfRule>
    <cfRule type="expression" dxfId="428" priority="44" stopIfTrue="1">
      <formula>E85="Yes"</formula>
    </cfRule>
  </conditionalFormatting>
  <conditionalFormatting sqref="G74">
    <cfRule type="expression" dxfId="427" priority="41" stopIfTrue="1">
      <formula>AND($E$74="Yes",ISNUMBER(G74))</formula>
    </cfRule>
    <cfRule type="expression" dxfId="426" priority="42" stopIfTrue="1">
      <formula>$E$74="Yes"</formula>
    </cfRule>
  </conditionalFormatting>
  <conditionalFormatting sqref="G75">
    <cfRule type="expression" dxfId="425" priority="30" stopIfTrue="1">
      <formula>AND($E$75="Yes",ISNUMBER(G75))</formula>
    </cfRule>
    <cfRule type="expression" dxfId="424" priority="40" stopIfTrue="1">
      <formula>$E$75="Yes"</formula>
    </cfRule>
  </conditionalFormatting>
  <conditionalFormatting sqref="G76">
    <cfRule type="expression" dxfId="423" priority="29" stopIfTrue="1">
      <formula>AND($E$76="Yes",ISNUMBER(G76))</formula>
    </cfRule>
    <cfRule type="expression" dxfId="422" priority="39" stopIfTrue="1">
      <formula>$E$76="Yes"</formula>
    </cfRule>
  </conditionalFormatting>
  <conditionalFormatting sqref="G77">
    <cfRule type="expression" dxfId="421" priority="28" stopIfTrue="1">
      <formula>AND($E$77="Yes",ISNUMBER(G77))</formula>
    </cfRule>
    <cfRule type="expression" dxfId="420" priority="38" stopIfTrue="1">
      <formula>$E$77="Yes"</formula>
    </cfRule>
  </conditionalFormatting>
  <conditionalFormatting sqref="G78">
    <cfRule type="expression" dxfId="419" priority="27" stopIfTrue="1">
      <formula>AND($E$78="Yes",ISNUMBER(G78))</formula>
    </cfRule>
    <cfRule type="expression" dxfId="418" priority="37" stopIfTrue="1">
      <formula>$E$78="Yes"</formula>
    </cfRule>
  </conditionalFormatting>
  <conditionalFormatting sqref="G79">
    <cfRule type="expression" dxfId="417" priority="26" stopIfTrue="1">
      <formula>AND($E$79="Yes",ISNUMBER(G79))</formula>
    </cfRule>
    <cfRule type="expression" dxfId="416" priority="36" stopIfTrue="1">
      <formula>$E$79="Yes"</formula>
    </cfRule>
  </conditionalFormatting>
  <conditionalFormatting sqref="G80">
    <cfRule type="expression" dxfId="415" priority="25" stopIfTrue="1">
      <formula>AND($E$80="Yes",ISNUMBER(G80))</formula>
    </cfRule>
    <cfRule type="expression" dxfId="414" priority="35" stopIfTrue="1">
      <formula>$E$80="Yes"</formula>
    </cfRule>
  </conditionalFormatting>
  <conditionalFormatting sqref="G81">
    <cfRule type="expression" dxfId="413" priority="24" stopIfTrue="1">
      <formula>AND($E$81="Yes",ISNUMBER(G81))</formula>
    </cfRule>
    <cfRule type="expression" dxfId="412" priority="34" stopIfTrue="1">
      <formula>$E$81="Yes"</formula>
    </cfRule>
  </conditionalFormatting>
  <conditionalFormatting sqref="G82">
    <cfRule type="expression" dxfId="411" priority="23" stopIfTrue="1">
      <formula>AND($E$82="Yes",ISNUMBER(G82))</formula>
    </cfRule>
    <cfRule type="expression" dxfId="410" priority="33" stopIfTrue="1">
      <formula>$E$82="Yes"</formula>
    </cfRule>
  </conditionalFormatting>
  <conditionalFormatting sqref="G83">
    <cfRule type="expression" dxfId="409" priority="13" stopIfTrue="1">
      <formula>AND($E$83="Yes",ISNUMBER(G83))</formula>
    </cfRule>
    <cfRule type="expression" dxfId="408" priority="22" stopIfTrue="1">
      <formula>$E$83="Yes"</formula>
    </cfRule>
  </conditionalFormatting>
  <conditionalFormatting sqref="G84">
    <cfRule type="expression" dxfId="407" priority="21" stopIfTrue="1">
      <formula>AND($E$84="Yes",ISNUMBER(G84))</formula>
    </cfRule>
    <cfRule type="expression" dxfId="406" priority="32" stopIfTrue="1">
      <formula>$E$84="Yes"</formula>
    </cfRule>
  </conditionalFormatting>
  <conditionalFormatting sqref="G85">
    <cfRule type="expression" dxfId="405" priority="20" stopIfTrue="1">
      <formula>AND($E$85="Yes",ISNUMBER(G85))</formula>
    </cfRule>
    <cfRule type="expression" dxfId="404" priority="31" stopIfTrue="1">
      <formula>$E$85="Yes"</formula>
    </cfRule>
  </conditionalFormatting>
  <conditionalFormatting sqref="I74">
    <cfRule type="expression" dxfId="403" priority="18" stopIfTrue="1">
      <formula>AND($E$74="Yes",ISNUMBER(I74))</formula>
    </cfRule>
    <cfRule type="expression" dxfId="402" priority="19" stopIfTrue="1">
      <formula>$E$74="Yes"</formula>
    </cfRule>
  </conditionalFormatting>
  <conditionalFormatting sqref="I75">
    <cfRule type="expression" dxfId="401" priority="59" stopIfTrue="1">
      <formula>AND(E75="Yes",ISNUMBER(I75))</formula>
    </cfRule>
    <cfRule type="expression" dxfId="400" priority="60" stopIfTrue="1">
      <formula>E75="Yes"</formula>
    </cfRule>
  </conditionalFormatting>
  <conditionalFormatting sqref="I76">
    <cfRule type="expression" dxfId="399" priority="16" stopIfTrue="1">
      <formula>AND($E$76="Yes",ISNUMBER(I76))</formula>
    </cfRule>
    <cfRule type="expression" dxfId="398" priority="17" stopIfTrue="1">
      <formula>$E$76="Yes"</formula>
    </cfRule>
  </conditionalFormatting>
  <conditionalFormatting sqref="I77">
    <cfRule type="expression" dxfId="397" priority="14" stopIfTrue="1">
      <formula>AND($E$77="Yes",ISNUMBER(I77))</formula>
    </cfRule>
    <cfRule type="expression" dxfId="396" priority="15" stopIfTrue="1">
      <formula>$E$77="Yes"</formula>
    </cfRule>
  </conditionalFormatting>
  <conditionalFormatting sqref="J74">
    <cfRule type="expression" dxfId="395" priority="12">
      <formula>IF(E74="Yes",AND(OR((ISNUMBER(G74)),(ISNUMBER(I74)))))</formula>
    </cfRule>
  </conditionalFormatting>
  <conditionalFormatting sqref="J75">
    <cfRule type="expression" dxfId="394" priority="11">
      <formula>IF(E75="Yes",AND(OR((ISNUMBER(G75)),(ISNUMBER(I75)))))</formula>
    </cfRule>
  </conditionalFormatting>
  <conditionalFormatting sqref="J76">
    <cfRule type="expression" dxfId="393" priority="10">
      <formula>IF(E76="Yes",AND(OR((ISNUMBER(G76)),(ISNUMBER(I76)))))</formula>
    </cfRule>
  </conditionalFormatting>
  <conditionalFormatting sqref="J77">
    <cfRule type="expression" dxfId="392" priority="9">
      <formula>IF(E77="Yes",AND(OR((ISNUMBER(G77)),(ISNUMBER(I77)))))</formula>
    </cfRule>
  </conditionalFormatting>
  <conditionalFormatting sqref="J78">
    <cfRule type="expression" dxfId="391" priority="8">
      <formula>IF(E78="Yes",AND(OR((ISNUMBER(G78)),(ISNUMBER(I78)))))</formula>
    </cfRule>
  </conditionalFormatting>
  <conditionalFormatting sqref="J79">
    <cfRule type="expression" dxfId="390" priority="7">
      <formula>IF(E79="Yes",AND(OR((ISNUMBER(G79)),(ISNUMBER(I79)))))</formula>
    </cfRule>
  </conditionalFormatting>
  <conditionalFormatting sqref="J80">
    <cfRule type="expression" dxfId="389" priority="6">
      <formula>IF(E80="Yes",AND(OR((ISNUMBER(G80)),(ISNUMBER(I80)))))</formula>
    </cfRule>
  </conditionalFormatting>
  <conditionalFormatting sqref="J81">
    <cfRule type="expression" dxfId="388" priority="5">
      <formula>IF(E81="Yes",AND(OR((ISNUMBER(G81)),(ISNUMBER(I81)))))</formula>
    </cfRule>
  </conditionalFormatting>
  <conditionalFormatting sqref="J82">
    <cfRule type="expression" dxfId="387" priority="4">
      <formula>IF(E82="Yes",AND(OR((ISNUMBER(G82)),(ISNUMBER(I82)))))</formula>
    </cfRule>
  </conditionalFormatting>
  <conditionalFormatting sqref="J83">
    <cfRule type="expression" dxfId="386" priority="3">
      <formula>IF(E83="Yes",AND(OR((ISNUMBER(G83)),(ISNUMBER(I83)))))</formula>
    </cfRule>
  </conditionalFormatting>
  <conditionalFormatting sqref="J84">
    <cfRule type="expression" dxfId="385" priority="2">
      <formula>IF(E84="Yes",AND(OR((ISNUMBER(G84)),(ISNUMBER(I84)))))</formula>
    </cfRule>
  </conditionalFormatting>
  <conditionalFormatting sqref="J85">
    <cfRule type="expression" dxfId="384" priority="1">
      <formula>IF(E85="Yes",AND(OR((ISNUMBER(G85)),(ISNUMBER(I85)))))</formula>
    </cfRule>
  </conditionalFormatting>
  <dataValidations count="6">
    <dataValidation type="list" allowBlank="1" showInputMessage="1" showErrorMessage="1" sqref="J40 J42 E74:E85 J58 J56" xr:uid="{00000000-0002-0000-11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1100-000001000000}">
      <formula1>1</formula1>
      <formula2>176</formula2>
    </dataValidation>
    <dataValidation type="list" allowBlank="1" showInputMessage="1" showErrorMessage="1" sqref="E16:I16" xr:uid="{00000000-0002-0000-1100-000002000000}">
      <formula1>DisabilityCodes</formula1>
    </dataValidation>
    <dataValidation type="list" allowBlank="1" showInputMessage="1" showErrorMessage="1" sqref="D75:D86 C74:C86" xr:uid="{00000000-0002-0000-1100-000004000000}">
      <formula1>InstructionalSupport</formula1>
    </dataValidation>
    <dataValidation type="list" allowBlank="1" showInputMessage="1" showErrorMessage="1" sqref="F86" xr:uid="{00000000-0002-0000-1100-000005000000}">
      <formula1>"Yes,No"</formula1>
    </dataValidation>
    <dataValidation type="list" allowBlank="1" showInputMessage="1" showErrorMessage="1" sqref="D8:F8 D11 D13" xr:uid="{00000000-0002-0000-11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2" manualBreakCount="2">
    <brk id="27" max="16383" man="1"/>
    <brk id="136" min="1" max="10" man="1"/>
  </rowBreak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7000000}">
          <x14:formula1>
            <xm:f>DropDownMenuLists!$A$24:$A$35</xm:f>
          </x14:formula1>
          <xm:sqref>D18</xm:sqref>
        </x14:dataValidation>
        <x14:dataValidation type="list" allowBlank="1" showInputMessage="1" showErrorMessage="1" xr:uid="{00000000-0002-0000-1100-000008000000}">
          <x14:formula1>
            <xm:f>DropDownMenuLists!$C$2:$C$67</xm:f>
          </x14:formula1>
          <xm:sqref>F10:I10</xm:sqref>
        </x14:dataValidation>
        <x14:dataValidation type="list" allowBlank="1" showInputMessage="1" showErrorMessage="1" xr:uid="{DB3D7E13-0D4A-421D-BDC9-28B734524317}">
          <x14:formula1>
            <xm:f>DropDownMenuLists!$J$3:$J$37</xm:f>
          </x14:formula1>
          <xm:sqref>E14:H14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43.5"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9"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1.5"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18.5"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10.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853"/>
      <c r="D74" s="854"/>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2"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1486</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1.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855"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856"/>
      <c r="E161" s="856"/>
      <c r="F161" s="856"/>
      <c r="G161" s="856"/>
      <c r="H161" s="856"/>
      <c r="I161" s="856"/>
      <c r="J161" s="856"/>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QJjxP1TJGCUQhSAcmpFQTcFxH/0axy+H4LR3TFIm3Mb3fzuNeI1cyZnoup9ttK7UQ6nJfblxqRg/hicAVn5LIA==" saltValue="7JkdQRAIUsuvZtPiYhieng=="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383" priority="63" stopIfTrue="1">
      <formula>AND(F94="Yes",ISNUMBER(I94))</formula>
    </cfRule>
    <cfRule type="expression" dxfId="382" priority="64" stopIfTrue="1">
      <formula>F94="Yes"</formula>
    </cfRule>
  </conditionalFormatting>
  <conditionalFormatting sqref="I86:J86">
    <cfRule type="expression" dxfId="381" priority="61" stopIfTrue="1">
      <formula>AND(F86="Yes",ISNUMBER(I86))</formula>
    </cfRule>
    <cfRule type="expression" dxfId="380" priority="62" stopIfTrue="1">
      <formula>F86="Yes"</formula>
    </cfRule>
  </conditionalFormatting>
  <conditionalFormatting sqref="I79">
    <cfRule type="expression" dxfId="379" priority="55" stopIfTrue="1">
      <formula>AND(E79="Yes",ISNUMBER(I79))</formula>
    </cfRule>
    <cfRule type="expression" dxfId="378" priority="56" stopIfTrue="1">
      <formula>E79="Yes"</formula>
    </cfRule>
  </conditionalFormatting>
  <conditionalFormatting sqref="I78">
    <cfRule type="expression" dxfId="377" priority="57" stopIfTrue="1">
      <formula>AND(E78="Yes",ISNUMBER(I78))</formula>
    </cfRule>
    <cfRule type="expression" dxfId="376" priority="58" stopIfTrue="1">
      <formula>E78="Yes"</formula>
    </cfRule>
  </conditionalFormatting>
  <conditionalFormatting sqref="I80">
    <cfRule type="expression" dxfId="375" priority="53" stopIfTrue="1">
      <formula>AND(E80="Yes",ISNUMBER(I80))</formula>
    </cfRule>
    <cfRule type="expression" dxfId="374" priority="54" stopIfTrue="1">
      <formula>E80="Yes"</formula>
    </cfRule>
  </conditionalFormatting>
  <conditionalFormatting sqref="I81">
    <cfRule type="expression" dxfId="373" priority="51" stopIfTrue="1">
      <formula>AND(E81="Yes",ISNUMBER(I81))</formula>
    </cfRule>
    <cfRule type="expression" dxfId="372" priority="52" stopIfTrue="1">
      <formula>E81="Yes"</formula>
    </cfRule>
  </conditionalFormatting>
  <conditionalFormatting sqref="I82">
    <cfRule type="expression" dxfId="371" priority="49" stopIfTrue="1">
      <formula>AND(E82="Yes",ISNUMBER(I82))</formula>
    </cfRule>
    <cfRule type="expression" dxfId="370" priority="50">
      <formula>E82="Yes"</formula>
    </cfRule>
  </conditionalFormatting>
  <conditionalFormatting sqref="I83">
    <cfRule type="expression" dxfId="369" priority="47" stopIfTrue="1">
      <formula>AND(E83="Yes",ISNUMBER(I83))</formula>
    </cfRule>
    <cfRule type="expression" dxfId="368" priority="48" stopIfTrue="1">
      <formula>E83="Yes"</formula>
    </cfRule>
  </conditionalFormatting>
  <conditionalFormatting sqref="I84">
    <cfRule type="expression" dxfId="367" priority="45" stopIfTrue="1">
      <formula>AND(E84="Yes",ISNUMBER(I84))</formula>
    </cfRule>
    <cfRule type="expression" dxfId="366" priority="46" stopIfTrue="1">
      <formula>E84="Yes"</formula>
    </cfRule>
  </conditionalFormatting>
  <conditionalFormatting sqref="I85">
    <cfRule type="expression" dxfId="365" priority="43" stopIfTrue="1">
      <formula>AND(E85="Yes",ISNUMBER(I85))</formula>
    </cfRule>
    <cfRule type="expression" dxfId="364" priority="44" stopIfTrue="1">
      <formula>E85="Yes"</formula>
    </cfRule>
  </conditionalFormatting>
  <conditionalFormatting sqref="G74">
    <cfRule type="expression" dxfId="363" priority="41" stopIfTrue="1">
      <formula>AND($E$74="Yes",ISNUMBER(G74))</formula>
    </cfRule>
    <cfRule type="expression" dxfId="362" priority="42" stopIfTrue="1">
      <formula>$E$74="Yes"</formula>
    </cfRule>
  </conditionalFormatting>
  <conditionalFormatting sqref="G75">
    <cfRule type="expression" dxfId="361" priority="30" stopIfTrue="1">
      <formula>AND($E$75="Yes",ISNUMBER(G75))</formula>
    </cfRule>
    <cfRule type="expression" dxfId="360" priority="40" stopIfTrue="1">
      <formula>$E$75="Yes"</formula>
    </cfRule>
  </conditionalFormatting>
  <conditionalFormatting sqref="G76">
    <cfRule type="expression" dxfId="359" priority="29" stopIfTrue="1">
      <formula>AND($E$76="Yes",ISNUMBER(G76))</formula>
    </cfRule>
    <cfRule type="expression" dxfId="358" priority="39" stopIfTrue="1">
      <formula>$E$76="Yes"</formula>
    </cfRule>
  </conditionalFormatting>
  <conditionalFormatting sqref="G77">
    <cfRule type="expression" dxfId="357" priority="28" stopIfTrue="1">
      <formula>AND($E$77="Yes",ISNUMBER(G77))</formula>
    </cfRule>
    <cfRule type="expression" dxfId="356" priority="38" stopIfTrue="1">
      <formula>$E$77="Yes"</formula>
    </cfRule>
  </conditionalFormatting>
  <conditionalFormatting sqref="G78">
    <cfRule type="expression" dxfId="355" priority="27" stopIfTrue="1">
      <formula>AND($E$78="Yes",ISNUMBER(G78))</formula>
    </cfRule>
    <cfRule type="expression" dxfId="354" priority="37" stopIfTrue="1">
      <formula>$E$78="Yes"</formula>
    </cfRule>
  </conditionalFormatting>
  <conditionalFormatting sqref="G79">
    <cfRule type="expression" dxfId="353" priority="26" stopIfTrue="1">
      <formula>AND($E$79="Yes",ISNUMBER(G79))</formula>
    </cfRule>
    <cfRule type="expression" dxfId="352" priority="36" stopIfTrue="1">
      <formula>$E$79="Yes"</formula>
    </cfRule>
  </conditionalFormatting>
  <conditionalFormatting sqref="G80">
    <cfRule type="expression" dxfId="351" priority="25" stopIfTrue="1">
      <formula>AND($E$80="Yes",ISNUMBER(G80))</formula>
    </cfRule>
    <cfRule type="expression" dxfId="350" priority="35" stopIfTrue="1">
      <formula>$E$80="Yes"</formula>
    </cfRule>
  </conditionalFormatting>
  <conditionalFormatting sqref="G81">
    <cfRule type="expression" dxfId="349" priority="24" stopIfTrue="1">
      <formula>AND($E$81="Yes",ISNUMBER(G81))</formula>
    </cfRule>
    <cfRule type="expression" dxfId="348" priority="34" stopIfTrue="1">
      <formula>$E$81="Yes"</formula>
    </cfRule>
  </conditionalFormatting>
  <conditionalFormatting sqref="G82">
    <cfRule type="expression" dxfId="347" priority="23" stopIfTrue="1">
      <formula>AND($E$82="Yes",ISNUMBER(G82))</formula>
    </cfRule>
    <cfRule type="expression" dxfId="346" priority="33" stopIfTrue="1">
      <formula>$E$82="Yes"</formula>
    </cfRule>
  </conditionalFormatting>
  <conditionalFormatting sqref="G83">
    <cfRule type="expression" dxfId="345" priority="13" stopIfTrue="1">
      <formula>AND($E$83="Yes",ISNUMBER(G83))</formula>
    </cfRule>
    <cfRule type="expression" dxfId="344" priority="22" stopIfTrue="1">
      <formula>$E$83="Yes"</formula>
    </cfRule>
  </conditionalFormatting>
  <conditionalFormatting sqref="G84">
    <cfRule type="expression" dxfId="343" priority="21" stopIfTrue="1">
      <formula>AND($E$84="Yes",ISNUMBER(G84))</formula>
    </cfRule>
    <cfRule type="expression" dxfId="342" priority="32" stopIfTrue="1">
      <formula>$E$84="Yes"</formula>
    </cfRule>
  </conditionalFormatting>
  <conditionalFormatting sqref="G85">
    <cfRule type="expression" dxfId="341" priority="20" stopIfTrue="1">
      <formula>AND($E$85="Yes",ISNUMBER(G85))</formula>
    </cfRule>
    <cfRule type="expression" dxfId="340" priority="31" stopIfTrue="1">
      <formula>$E$85="Yes"</formula>
    </cfRule>
  </conditionalFormatting>
  <conditionalFormatting sqref="I74">
    <cfRule type="expression" dxfId="339" priority="18" stopIfTrue="1">
      <formula>AND($E$74="Yes",ISNUMBER(I74))</formula>
    </cfRule>
    <cfRule type="expression" dxfId="338" priority="19" stopIfTrue="1">
      <formula>$E$74="Yes"</formula>
    </cfRule>
  </conditionalFormatting>
  <conditionalFormatting sqref="I75">
    <cfRule type="expression" dxfId="337" priority="59" stopIfTrue="1">
      <formula>AND(E75="Yes",ISNUMBER(I75))</formula>
    </cfRule>
    <cfRule type="expression" dxfId="336" priority="60" stopIfTrue="1">
      <formula>E75="Yes"</formula>
    </cfRule>
  </conditionalFormatting>
  <conditionalFormatting sqref="I76">
    <cfRule type="expression" dxfId="335" priority="16" stopIfTrue="1">
      <formula>AND($E$76="Yes",ISNUMBER(I76))</formula>
    </cfRule>
    <cfRule type="expression" dxfId="334" priority="17" stopIfTrue="1">
      <formula>$E$76="Yes"</formula>
    </cfRule>
  </conditionalFormatting>
  <conditionalFormatting sqref="I77">
    <cfRule type="expression" dxfId="333" priority="14" stopIfTrue="1">
      <formula>AND($E$77="Yes",ISNUMBER(I77))</formula>
    </cfRule>
    <cfRule type="expression" dxfId="332" priority="15" stopIfTrue="1">
      <formula>$E$77="Yes"</formula>
    </cfRule>
  </conditionalFormatting>
  <conditionalFormatting sqref="J74">
    <cfRule type="expression" dxfId="331" priority="12">
      <formula>IF(E74="Yes",AND(OR((ISNUMBER(G74)),(ISNUMBER(I74)))))</formula>
    </cfRule>
  </conditionalFormatting>
  <conditionalFormatting sqref="J75">
    <cfRule type="expression" dxfId="330" priority="11">
      <formula>IF(E75="Yes",AND(OR((ISNUMBER(G75)),(ISNUMBER(I75)))))</formula>
    </cfRule>
  </conditionalFormatting>
  <conditionalFormatting sqref="J76">
    <cfRule type="expression" dxfId="329" priority="10">
      <formula>IF(E76="Yes",AND(OR((ISNUMBER(G76)),(ISNUMBER(I76)))))</formula>
    </cfRule>
  </conditionalFormatting>
  <conditionalFormatting sqref="J77">
    <cfRule type="expression" dxfId="328" priority="9">
      <formula>IF(E77="Yes",AND(OR((ISNUMBER(G77)),(ISNUMBER(I77)))))</formula>
    </cfRule>
  </conditionalFormatting>
  <conditionalFormatting sqref="J78">
    <cfRule type="expression" dxfId="327" priority="8">
      <formula>IF(E78="Yes",AND(OR((ISNUMBER(G78)),(ISNUMBER(I78)))))</formula>
    </cfRule>
  </conditionalFormatting>
  <conditionalFormatting sqref="J79">
    <cfRule type="expression" dxfId="326" priority="7">
      <formula>IF(E79="Yes",AND(OR((ISNUMBER(G79)),(ISNUMBER(I79)))))</formula>
    </cfRule>
  </conditionalFormatting>
  <conditionalFormatting sqref="J80">
    <cfRule type="expression" dxfId="325" priority="6">
      <formula>IF(E80="Yes",AND(OR((ISNUMBER(G80)),(ISNUMBER(I80)))))</formula>
    </cfRule>
  </conditionalFormatting>
  <conditionalFormatting sqref="J81">
    <cfRule type="expression" dxfId="324" priority="5">
      <formula>IF(E81="Yes",AND(OR((ISNUMBER(G81)),(ISNUMBER(I81)))))</formula>
    </cfRule>
  </conditionalFormatting>
  <conditionalFormatting sqref="J82">
    <cfRule type="expression" dxfId="323" priority="4">
      <formula>IF(E82="Yes",AND(OR((ISNUMBER(G82)),(ISNUMBER(I82)))))</formula>
    </cfRule>
  </conditionalFormatting>
  <conditionalFormatting sqref="J83">
    <cfRule type="expression" dxfId="322" priority="3">
      <formula>IF(E83="Yes",AND(OR((ISNUMBER(G83)),(ISNUMBER(I83)))))</formula>
    </cfRule>
  </conditionalFormatting>
  <conditionalFormatting sqref="J84">
    <cfRule type="expression" dxfId="321" priority="2">
      <formula>IF(E84="Yes",AND(OR((ISNUMBER(G84)),(ISNUMBER(I84)))))</formula>
    </cfRule>
  </conditionalFormatting>
  <conditionalFormatting sqref="J85">
    <cfRule type="expression" dxfId="320" priority="1">
      <formula>IF(E85="Yes",AND(OR((ISNUMBER(G85)),(ISNUMBER(I85)))))</formula>
    </cfRule>
  </conditionalFormatting>
  <dataValidations count="5">
    <dataValidation type="list" allowBlank="1" showInputMessage="1" showErrorMessage="1" sqref="J40 J42 E74:E85 J58 J56" xr:uid="{00000000-0002-0000-12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1200-000001000000}">
      <formula1>1</formula1>
      <formula2>176</formula2>
    </dataValidation>
    <dataValidation type="list" allowBlank="1" showInputMessage="1" showErrorMessage="1" sqref="E16:I16" xr:uid="{00000000-0002-0000-1200-000002000000}">
      <formula1>DisabilityCodes</formula1>
    </dataValidation>
    <dataValidation type="list" allowBlank="1" showInputMessage="1" showErrorMessage="1" sqref="F86" xr:uid="{00000000-0002-0000-1200-000004000000}">
      <formula1>"Yes,No"</formula1>
    </dataValidation>
    <dataValidation type="list" allowBlank="1" showInputMessage="1" showErrorMessage="1" sqref="D8:F8 D11 D13" xr:uid="{00000000-0002-0000-1200-000005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200-000006000000}">
          <x14:formula1>
            <xm:f>DropDownMenuLists!$A$24:$A$35</xm:f>
          </x14:formula1>
          <xm:sqref>D18</xm:sqref>
        </x14:dataValidation>
        <x14:dataValidation type="list" allowBlank="1" showInputMessage="1" showErrorMessage="1" xr:uid="{00000000-0002-0000-1200-000007000000}">
          <x14:formula1>
            <xm:f>DropDownMenuLists!$H$3:$H$118</xm:f>
          </x14:formula1>
          <xm:sqref>D75:D86 C74:C86</xm:sqref>
        </x14:dataValidation>
        <x14:dataValidation type="list" allowBlank="1" showInputMessage="1" showErrorMessage="1" xr:uid="{00000000-0002-0000-1200-000008000000}">
          <x14:formula1>
            <xm:f>DropDownMenuLists!$C$2:$C$67</xm:f>
          </x14:formula1>
          <xm:sqref>F10:I10</xm:sqref>
        </x14:dataValidation>
        <x14:dataValidation type="list" allowBlank="1" showInputMessage="1" showErrorMessage="1" xr:uid="{658DDA9C-517C-4743-814F-A175A0CAD12C}">
          <x14:formula1>
            <xm:f>DropDownMenuLists!$J$3:$J$37</xm:f>
          </x14:formula1>
          <xm:sqref>E14:H14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M273"/>
  <sheetViews>
    <sheetView topLeftCell="G1" zoomScale="80" zoomScaleNormal="80" workbookViewId="0">
      <selection activeCell="J2" sqref="J2:O37"/>
    </sheetView>
  </sheetViews>
  <sheetFormatPr defaultColWidth="8.88671875" defaultRowHeight="13.8" x14ac:dyDescent="0.25"/>
  <cols>
    <col min="1" max="1" width="58.109375" style="8" customWidth="1"/>
    <col min="2" max="2" width="2.6640625" style="331" customWidth="1"/>
    <col min="3" max="3" width="56" style="343" bestFit="1" customWidth="1"/>
    <col min="4" max="4" width="12.109375" style="344" bestFit="1" customWidth="1"/>
    <col min="5" max="5" width="17.44140625" style="344" customWidth="1"/>
    <col min="6" max="6" width="40.44140625" style="343" customWidth="1"/>
    <col min="7" max="7" width="2" style="331" customWidth="1"/>
    <col min="8" max="8" width="51" style="8" customWidth="1"/>
    <col min="9" max="9" width="2.6640625" style="331" customWidth="1"/>
    <col min="10" max="10" width="43.109375" style="8" customWidth="1"/>
    <col min="11" max="11" width="13.33203125" style="342" customWidth="1"/>
    <col min="12" max="12" width="18" style="65" customWidth="1"/>
    <col min="13" max="13" width="9.6640625" style="65" customWidth="1"/>
    <col min="14" max="14" width="13" style="65" customWidth="1"/>
    <col min="15" max="15" width="12.6640625" style="65" customWidth="1"/>
    <col min="16" max="16" width="12.88671875" style="65" customWidth="1"/>
    <col min="17" max="17" width="11.33203125" style="65" customWidth="1"/>
    <col min="18" max="18" width="26.6640625" style="8" customWidth="1"/>
    <col min="19" max="19" width="17.88671875" style="65" bestFit="1" customWidth="1"/>
    <col min="20" max="20" width="19.33203125" style="65" bestFit="1" customWidth="1"/>
    <col min="21" max="21" width="28.33203125" style="8" customWidth="1"/>
    <col min="22" max="22" width="2.6640625" style="331" customWidth="1"/>
    <col min="23" max="23" width="39.109375" style="8" customWidth="1"/>
    <col min="24" max="24" width="20.109375" style="65" customWidth="1"/>
    <col min="25" max="25" width="39.44140625" style="8" customWidth="1"/>
    <col min="26" max="26" width="20.109375" style="65" customWidth="1"/>
    <col min="27" max="27" width="2.6640625" style="331" customWidth="1"/>
    <col min="28" max="28" width="36.5546875" style="147" bestFit="1" customWidth="1"/>
    <col min="29" max="29" width="6.5546875" style="147" bestFit="1" customWidth="1"/>
    <col min="30" max="30" width="18" style="147" bestFit="1" customWidth="1"/>
    <col min="31" max="31" width="43.109375" style="147" bestFit="1" customWidth="1"/>
    <col min="32" max="32" width="9" style="147" bestFit="1" customWidth="1"/>
    <col min="33" max="33" width="17.33203125" style="147" customWidth="1"/>
    <col min="34" max="34" width="16.6640625" style="147" bestFit="1" customWidth="1"/>
    <col min="35" max="35" width="15.33203125" style="147" bestFit="1" customWidth="1"/>
    <col min="36" max="36" width="18.109375" style="147" bestFit="1" customWidth="1"/>
    <col min="37" max="37" width="15.88671875" style="147" bestFit="1" customWidth="1"/>
    <col min="38" max="38" width="18.5546875" style="147" customWidth="1"/>
    <col min="39" max="39" width="21.109375" style="147" bestFit="1" customWidth="1"/>
    <col min="40" max="40" width="15.6640625" style="147" bestFit="1" customWidth="1"/>
    <col min="41" max="16384" width="8.88671875" style="147"/>
  </cols>
  <sheetData>
    <row r="1" spans="1:38" ht="55.8" customHeight="1" x14ac:dyDescent="0.3">
      <c r="A1" s="330" t="s">
        <v>1188</v>
      </c>
      <c r="C1" s="393" t="s">
        <v>1438</v>
      </c>
      <c r="D1" s="394" t="s">
        <v>349</v>
      </c>
      <c r="E1" s="394" t="s">
        <v>350</v>
      </c>
      <c r="F1" s="395" t="s">
        <v>351</v>
      </c>
      <c r="H1" s="396" t="s">
        <v>1439</v>
      </c>
      <c r="J1" s="397" t="s">
        <v>1440</v>
      </c>
      <c r="K1" s="383" t="s">
        <v>1429</v>
      </c>
      <c r="L1" s="383" t="s">
        <v>1430</v>
      </c>
      <c r="M1" s="383" t="s">
        <v>1431</v>
      </c>
      <c r="N1" s="383" t="s">
        <v>1432</v>
      </c>
      <c r="O1" s="383" t="s">
        <v>1433</v>
      </c>
      <c r="P1" s="332" t="s">
        <v>1189</v>
      </c>
      <c r="Q1" s="332" t="s">
        <v>322</v>
      </c>
      <c r="R1" s="332" t="s">
        <v>612</v>
      </c>
      <c r="S1" s="332" t="s">
        <v>323</v>
      </c>
      <c r="T1" s="332" t="s">
        <v>324</v>
      </c>
      <c r="U1" s="332" t="s">
        <v>611</v>
      </c>
      <c r="W1" s="398" t="s">
        <v>1441</v>
      </c>
      <c r="X1" s="399" t="s">
        <v>352</v>
      </c>
      <c r="Y1" s="395" t="s">
        <v>353</v>
      </c>
      <c r="Z1" s="399" t="s">
        <v>354</v>
      </c>
      <c r="AB1" s="365" t="s">
        <v>1057</v>
      </c>
      <c r="AC1" s="366" t="s">
        <v>1058</v>
      </c>
      <c r="AD1" s="400" t="s">
        <v>1442</v>
      </c>
      <c r="AE1" s="365" t="s">
        <v>1059</v>
      </c>
      <c r="AF1" s="401" t="s">
        <v>1443</v>
      </c>
      <c r="AG1" s="402" t="s">
        <v>1444</v>
      </c>
      <c r="AH1" s="402" t="s">
        <v>1445</v>
      </c>
      <c r="AI1" s="367" t="s">
        <v>1368</v>
      </c>
      <c r="AJ1" s="367" t="s">
        <v>1369</v>
      </c>
      <c r="AK1" s="368" t="s">
        <v>1370</v>
      </c>
      <c r="AL1" s="368" t="s">
        <v>1371</v>
      </c>
    </row>
    <row r="2" spans="1:38" ht="15" customHeight="1" x14ac:dyDescent="0.3">
      <c r="A2" s="333">
        <v>0</v>
      </c>
      <c r="C2" s="334">
        <v>0</v>
      </c>
      <c r="D2" s="403" t="s">
        <v>1190</v>
      </c>
      <c r="E2" s="403" t="s">
        <v>1190</v>
      </c>
      <c r="F2" s="404">
        <v>0</v>
      </c>
      <c r="H2" s="335">
        <v>0</v>
      </c>
      <c r="J2" s="190">
        <v>0</v>
      </c>
      <c r="K2" s="190">
        <v>0</v>
      </c>
      <c r="L2" s="190">
        <v>0</v>
      </c>
      <c r="M2" s="190">
        <v>0</v>
      </c>
      <c r="N2" s="190">
        <v>0</v>
      </c>
      <c r="O2" s="190">
        <v>0</v>
      </c>
      <c r="P2" s="190">
        <v>0</v>
      </c>
      <c r="Q2" s="190">
        <v>0</v>
      </c>
      <c r="R2" s="190">
        <v>0</v>
      </c>
      <c r="S2" s="190">
        <v>0</v>
      </c>
      <c r="T2" s="190">
        <v>0</v>
      </c>
      <c r="U2" s="190">
        <v>0</v>
      </c>
      <c r="W2" s="405">
        <v>0</v>
      </c>
      <c r="X2" s="406">
        <v>0</v>
      </c>
      <c r="Y2" s="405">
        <v>0</v>
      </c>
      <c r="Z2" s="406">
        <v>0</v>
      </c>
      <c r="AB2" s="407" t="s">
        <v>357</v>
      </c>
      <c r="AC2" s="379" t="s">
        <v>196</v>
      </c>
      <c r="AD2" s="380">
        <v>106563206.78</v>
      </c>
      <c r="AE2" s="381" t="s">
        <v>866</v>
      </c>
      <c r="AF2" s="408">
        <v>998</v>
      </c>
      <c r="AG2" s="382">
        <v>1789507.02</v>
      </c>
      <c r="AH2" s="382">
        <v>1793.0932064128256</v>
      </c>
      <c r="AI2" s="370">
        <v>1445383</v>
      </c>
      <c r="AJ2" s="370">
        <v>1473.3771661569826</v>
      </c>
      <c r="AK2" s="370">
        <v>8448.7531446292651</v>
      </c>
      <c r="AL2" s="370">
        <v>11711.045703242926</v>
      </c>
    </row>
    <row r="3" spans="1:38" ht="15" customHeight="1" x14ac:dyDescent="0.3">
      <c r="A3" s="336" t="s">
        <v>857</v>
      </c>
      <c r="C3" s="336" t="s">
        <v>866</v>
      </c>
      <c r="D3" s="336" t="s">
        <v>355</v>
      </c>
      <c r="E3" s="336" t="s">
        <v>196</v>
      </c>
      <c r="F3" s="336" t="s">
        <v>357</v>
      </c>
      <c r="H3" s="335" t="s">
        <v>1191</v>
      </c>
      <c r="J3" s="190" t="s">
        <v>1446</v>
      </c>
      <c r="K3" s="409">
        <v>44.16</v>
      </c>
      <c r="L3" s="409">
        <v>22.04</v>
      </c>
      <c r="M3" s="410">
        <v>176</v>
      </c>
      <c r="N3" s="411">
        <v>44424</v>
      </c>
      <c r="O3" s="411">
        <v>44707</v>
      </c>
      <c r="P3" s="190" t="s">
        <v>941</v>
      </c>
      <c r="Q3" s="190" t="s">
        <v>325</v>
      </c>
      <c r="R3" s="190" t="s">
        <v>448</v>
      </c>
      <c r="S3" s="190" t="s">
        <v>306</v>
      </c>
      <c r="T3" s="190" t="s">
        <v>60</v>
      </c>
      <c r="U3" s="190" t="s">
        <v>449</v>
      </c>
      <c r="W3" s="412" t="s">
        <v>357</v>
      </c>
      <c r="X3" s="413" t="s">
        <v>355</v>
      </c>
      <c r="Y3" s="413" t="s">
        <v>356</v>
      </c>
      <c r="Z3" s="414" t="s">
        <v>196</v>
      </c>
      <c r="AB3" s="407" t="s">
        <v>1372</v>
      </c>
      <c r="AC3" s="381" t="s">
        <v>197</v>
      </c>
      <c r="AD3" s="380">
        <v>435964728.530002</v>
      </c>
      <c r="AE3" s="381" t="s">
        <v>867</v>
      </c>
      <c r="AF3" s="408">
        <v>4357</v>
      </c>
      <c r="AG3" s="382">
        <v>8678090.2400000002</v>
      </c>
      <c r="AH3" s="382">
        <v>1991.7581455129678</v>
      </c>
      <c r="AI3" s="370">
        <v>6465779</v>
      </c>
      <c r="AJ3" s="370">
        <v>1429.8494029190624</v>
      </c>
      <c r="AK3" s="370">
        <v>8309.7129329896179</v>
      </c>
      <c r="AL3" s="370">
        <v>11648.032260720711</v>
      </c>
    </row>
    <row r="4" spans="1:38" ht="15" customHeight="1" x14ac:dyDescent="0.3">
      <c r="A4" s="336" t="s">
        <v>858</v>
      </c>
      <c r="C4" s="336" t="s">
        <v>867</v>
      </c>
      <c r="D4" s="336" t="s">
        <v>326</v>
      </c>
      <c r="E4" s="336" t="s">
        <v>197</v>
      </c>
      <c r="F4" s="336" t="s">
        <v>1279</v>
      </c>
      <c r="H4" s="335" t="s">
        <v>1192</v>
      </c>
      <c r="J4" s="337" t="s">
        <v>308</v>
      </c>
      <c r="K4" s="415">
        <v>84.33</v>
      </c>
      <c r="L4" s="415">
        <v>69.88</v>
      </c>
      <c r="M4" s="410">
        <v>176</v>
      </c>
      <c r="N4" s="416">
        <v>44425</v>
      </c>
      <c r="O4" s="416">
        <v>44708</v>
      </c>
      <c r="P4" s="190" t="s">
        <v>942</v>
      </c>
      <c r="Q4" s="190" t="s">
        <v>326</v>
      </c>
      <c r="R4" s="190" t="s">
        <v>358</v>
      </c>
      <c r="S4" s="190" t="s">
        <v>185</v>
      </c>
      <c r="T4" s="190" t="s">
        <v>197</v>
      </c>
      <c r="U4" s="190" t="s">
        <v>359</v>
      </c>
      <c r="W4" s="412" t="s">
        <v>359</v>
      </c>
      <c r="X4" s="413" t="s">
        <v>326</v>
      </c>
      <c r="Y4" s="413" t="s">
        <v>358</v>
      </c>
      <c r="Z4" s="413" t="s">
        <v>197</v>
      </c>
      <c r="AB4" s="407" t="s">
        <v>1373</v>
      </c>
      <c r="AC4" s="381" t="s">
        <v>198</v>
      </c>
      <c r="AD4" s="380">
        <v>83589603.079999849</v>
      </c>
      <c r="AE4" s="381" t="s">
        <v>868</v>
      </c>
      <c r="AF4" s="408">
        <v>866</v>
      </c>
      <c r="AG4" s="382">
        <v>1552478.2</v>
      </c>
      <c r="AH4" s="382">
        <v>1792.7</v>
      </c>
      <c r="AI4" s="370">
        <v>1404409</v>
      </c>
      <c r="AJ4" s="370">
        <v>1634.9348079161816</v>
      </c>
      <c r="AK4" s="370">
        <v>8748.7233996913183</v>
      </c>
      <c r="AL4" s="370">
        <v>12165.07613543055</v>
      </c>
    </row>
    <row r="5" spans="1:38" ht="15" customHeight="1" x14ac:dyDescent="0.3">
      <c r="A5" s="336" t="s">
        <v>859</v>
      </c>
      <c r="C5" s="336" t="s">
        <v>868</v>
      </c>
      <c r="D5" s="336" t="s">
        <v>343</v>
      </c>
      <c r="E5" s="336" t="s">
        <v>198</v>
      </c>
      <c r="F5" s="336" t="s">
        <v>361</v>
      </c>
      <c r="H5" s="335" t="s">
        <v>1193</v>
      </c>
      <c r="J5" s="337" t="s">
        <v>1280</v>
      </c>
      <c r="K5" s="415">
        <v>76.84</v>
      </c>
      <c r="L5" s="415">
        <v>32.880000000000003</v>
      </c>
      <c r="M5" s="410">
        <v>176</v>
      </c>
      <c r="N5" s="416">
        <v>44431</v>
      </c>
      <c r="O5" s="416">
        <v>44708</v>
      </c>
      <c r="P5" s="190" t="s">
        <v>943</v>
      </c>
      <c r="Q5" s="190" t="s">
        <v>327</v>
      </c>
      <c r="R5" s="190" t="s">
        <v>372</v>
      </c>
      <c r="S5" s="190" t="s">
        <v>186</v>
      </c>
      <c r="T5" s="190" t="s">
        <v>210</v>
      </c>
      <c r="U5" s="190" t="s">
        <v>373</v>
      </c>
      <c r="W5" s="412" t="s">
        <v>361</v>
      </c>
      <c r="X5" s="413" t="s">
        <v>343</v>
      </c>
      <c r="Y5" s="413" t="s">
        <v>360</v>
      </c>
      <c r="Z5" s="413" t="s">
        <v>198</v>
      </c>
      <c r="AB5" s="407" t="s">
        <v>1374</v>
      </c>
      <c r="AC5" s="381" t="s">
        <v>199</v>
      </c>
      <c r="AD5" s="380">
        <v>194763234.79000035</v>
      </c>
      <c r="AE5" s="381" t="s">
        <v>1421</v>
      </c>
      <c r="AF5" s="408">
        <v>2209</v>
      </c>
      <c r="AG5" s="382">
        <v>3903812.64</v>
      </c>
      <c r="AH5" s="382">
        <v>1767.2307107288366</v>
      </c>
      <c r="AI5" s="370">
        <v>2542345</v>
      </c>
      <c r="AJ5" s="370">
        <v>1150.9031235853327</v>
      </c>
      <c r="AK5" s="370">
        <v>8216.8197874377347</v>
      </c>
      <c r="AL5" s="370">
        <v>11087.950615866888</v>
      </c>
    </row>
    <row r="6" spans="1:38" ht="15" customHeight="1" x14ac:dyDescent="0.3">
      <c r="A6" s="336" t="s">
        <v>860</v>
      </c>
      <c r="C6" s="336" t="s">
        <v>1276</v>
      </c>
      <c r="D6" s="336" t="s">
        <v>341</v>
      </c>
      <c r="E6" s="336" t="s">
        <v>199</v>
      </c>
      <c r="F6" s="336" t="s">
        <v>970</v>
      </c>
      <c r="H6" s="335" t="s">
        <v>1194</v>
      </c>
      <c r="J6" s="337" t="s">
        <v>1281</v>
      </c>
      <c r="K6" s="409">
        <v>140.72</v>
      </c>
      <c r="L6" s="409">
        <v>54.63</v>
      </c>
      <c r="M6" s="410">
        <v>176</v>
      </c>
      <c r="N6" s="416">
        <v>44431</v>
      </c>
      <c r="O6" s="416">
        <v>44708</v>
      </c>
      <c r="P6" s="190" t="s">
        <v>943</v>
      </c>
      <c r="Q6" s="190" t="s">
        <v>328</v>
      </c>
      <c r="R6" s="190" t="s">
        <v>368</v>
      </c>
      <c r="S6" s="190" t="s">
        <v>307</v>
      </c>
      <c r="T6" s="190" t="s">
        <v>207</v>
      </c>
      <c r="U6" s="190" t="s">
        <v>369</v>
      </c>
      <c r="W6" s="412" t="s">
        <v>970</v>
      </c>
      <c r="X6" s="413" t="s">
        <v>341</v>
      </c>
      <c r="Y6" s="413" t="s">
        <v>970</v>
      </c>
      <c r="Z6" s="413" t="s">
        <v>199</v>
      </c>
      <c r="AB6" s="417" t="s">
        <v>1375</v>
      </c>
      <c r="AC6" s="381" t="s">
        <v>202</v>
      </c>
      <c r="AD6" s="380">
        <v>123023278.01999986</v>
      </c>
      <c r="AE6" s="381" t="s">
        <v>1422</v>
      </c>
      <c r="AF6" s="408">
        <v>1158</v>
      </c>
      <c r="AG6" s="382">
        <v>2189337.9700000002</v>
      </c>
      <c r="AH6" s="382">
        <v>1890.6200086355789</v>
      </c>
      <c r="AI6" s="370">
        <v>1987233</v>
      </c>
      <c r="AJ6" s="370">
        <v>1714.6100086281276</v>
      </c>
      <c r="AK6" s="370">
        <v>8707.5277653272024</v>
      </c>
      <c r="AL6" s="370">
        <v>12367.326729951877</v>
      </c>
    </row>
    <row r="7" spans="1:38" ht="15" customHeight="1" x14ac:dyDescent="0.3">
      <c r="A7" s="336" t="s">
        <v>861</v>
      </c>
      <c r="C7" s="336" t="s">
        <v>1277</v>
      </c>
      <c r="D7" s="336" t="s">
        <v>362</v>
      </c>
      <c r="E7" s="336" t="s">
        <v>202</v>
      </c>
      <c r="F7" s="336" t="s">
        <v>1278</v>
      </c>
      <c r="H7" s="335" t="s">
        <v>1195</v>
      </c>
      <c r="J7" s="337" t="s">
        <v>1282</v>
      </c>
      <c r="K7" s="418">
        <v>73.239999999999995</v>
      </c>
      <c r="L7" s="418">
        <v>63.9</v>
      </c>
      <c r="M7" s="410">
        <v>176</v>
      </c>
      <c r="N7" s="416">
        <v>44426</v>
      </c>
      <c r="O7" s="416">
        <v>44708</v>
      </c>
      <c r="P7" s="190" t="s">
        <v>945</v>
      </c>
      <c r="Q7" s="190" t="s">
        <v>331</v>
      </c>
      <c r="R7" s="190" t="s">
        <v>380</v>
      </c>
      <c r="S7" s="190" t="s">
        <v>310</v>
      </c>
      <c r="T7" s="190" t="s">
        <v>235</v>
      </c>
      <c r="U7" s="190" t="s">
        <v>381</v>
      </c>
      <c r="W7" s="412" t="s">
        <v>1278</v>
      </c>
      <c r="X7" s="413" t="s">
        <v>362</v>
      </c>
      <c r="Y7" s="413" t="s">
        <v>1447</v>
      </c>
      <c r="Z7" s="413" t="s">
        <v>202</v>
      </c>
      <c r="AB7" s="417" t="s">
        <v>364</v>
      </c>
      <c r="AC7" s="381" t="s">
        <v>205</v>
      </c>
      <c r="AD7" s="380">
        <v>40397434.63000001</v>
      </c>
      <c r="AE7" s="381" t="s">
        <v>869</v>
      </c>
      <c r="AF7" s="408">
        <v>412</v>
      </c>
      <c r="AG7" s="382">
        <v>771941.31</v>
      </c>
      <c r="AH7" s="382">
        <v>1873.6439563106796</v>
      </c>
      <c r="AI7" s="370">
        <v>693827</v>
      </c>
      <c r="AJ7" s="370">
        <v>1632.5341176470588</v>
      </c>
      <c r="AK7" s="370">
        <v>8827.0535305780068</v>
      </c>
      <c r="AL7" s="370">
        <v>12226.865295283889</v>
      </c>
    </row>
    <row r="8" spans="1:38" ht="15" customHeight="1" x14ac:dyDescent="0.3">
      <c r="A8" s="336" t="s">
        <v>108</v>
      </c>
      <c r="C8" s="336" t="s">
        <v>869</v>
      </c>
      <c r="D8" s="336" t="s">
        <v>329</v>
      </c>
      <c r="E8" s="336" t="s">
        <v>205</v>
      </c>
      <c r="F8" s="336" t="s">
        <v>364</v>
      </c>
      <c r="H8" s="335" t="s">
        <v>1196</v>
      </c>
      <c r="J8" s="337" t="s">
        <v>1323</v>
      </c>
      <c r="K8" s="415">
        <v>201.7</v>
      </c>
      <c r="L8" s="415">
        <v>30.4</v>
      </c>
      <c r="M8" s="410">
        <v>176</v>
      </c>
      <c r="N8" s="416">
        <v>44420</v>
      </c>
      <c r="O8" s="416">
        <v>44708</v>
      </c>
      <c r="P8" s="190"/>
      <c r="Q8" s="190" t="s">
        <v>332</v>
      </c>
      <c r="R8" s="190" t="s">
        <v>416</v>
      </c>
      <c r="S8" s="190" t="s">
        <v>782</v>
      </c>
      <c r="T8" s="190" t="s">
        <v>273</v>
      </c>
      <c r="U8" s="190" t="s">
        <v>417</v>
      </c>
      <c r="W8" s="412" t="s">
        <v>364</v>
      </c>
      <c r="X8" s="413" t="s">
        <v>329</v>
      </c>
      <c r="Y8" s="413" t="s">
        <v>363</v>
      </c>
      <c r="Z8" s="413" t="s">
        <v>205</v>
      </c>
      <c r="AB8" s="407" t="s">
        <v>367</v>
      </c>
      <c r="AC8" s="381" t="s">
        <v>206</v>
      </c>
      <c r="AD8" s="380">
        <v>24643941.369999986</v>
      </c>
      <c r="AE8" s="381" t="s">
        <v>870</v>
      </c>
      <c r="AF8" s="408">
        <v>176</v>
      </c>
      <c r="AG8" s="382">
        <v>297699.65999999997</v>
      </c>
      <c r="AH8" s="382">
        <v>1691.4753409090908</v>
      </c>
      <c r="AI8" s="370">
        <v>335723</v>
      </c>
      <c r="AJ8" s="370">
        <v>1854.8232044198894</v>
      </c>
      <c r="AK8" s="370">
        <v>9924.4878700627523</v>
      </c>
      <c r="AL8" s="370">
        <v>13572.570742990929</v>
      </c>
    </row>
    <row r="9" spans="1:38" ht="15" customHeight="1" x14ac:dyDescent="0.3">
      <c r="A9" s="336" t="s">
        <v>862</v>
      </c>
      <c r="C9" s="336" t="s">
        <v>870</v>
      </c>
      <c r="D9" s="336" t="s">
        <v>365</v>
      </c>
      <c r="E9" s="336" t="s">
        <v>206</v>
      </c>
      <c r="F9" s="336" t="s">
        <v>367</v>
      </c>
      <c r="H9" s="335" t="s">
        <v>1197</v>
      </c>
      <c r="J9" s="337" t="s">
        <v>1448</v>
      </c>
      <c r="K9" s="415">
        <v>127.71</v>
      </c>
      <c r="L9" s="415">
        <v>60.25</v>
      </c>
      <c r="M9" s="410">
        <v>147</v>
      </c>
      <c r="N9" s="411">
        <v>44477</v>
      </c>
      <c r="O9" s="411">
        <v>44721</v>
      </c>
      <c r="P9" s="190" t="s">
        <v>660</v>
      </c>
      <c r="Q9" s="190" t="s">
        <v>339</v>
      </c>
      <c r="R9" s="190" t="s">
        <v>385</v>
      </c>
      <c r="S9" s="190" t="s">
        <v>316</v>
      </c>
      <c r="T9" s="190" t="s">
        <v>245</v>
      </c>
      <c r="U9" s="190" t="s">
        <v>386</v>
      </c>
      <c r="W9" s="412" t="s">
        <v>367</v>
      </c>
      <c r="X9" s="413" t="s">
        <v>365</v>
      </c>
      <c r="Y9" s="413" t="s">
        <v>366</v>
      </c>
      <c r="Z9" s="413" t="s">
        <v>206</v>
      </c>
      <c r="AB9" s="417" t="s">
        <v>369</v>
      </c>
      <c r="AC9" s="381" t="s">
        <v>207</v>
      </c>
      <c r="AD9" s="380">
        <v>660810073.40999746</v>
      </c>
      <c r="AE9" s="381" t="s">
        <v>871</v>
      </c>
      <c r="AF9" s="408">
        <v>7294</v>
      </c>
      <c r="AG9" s="382">
        <v>14253179.43</v>
      </c>
      <c r="AH9" s="382">
        <v>1954.0964395393473</v>
      </c>
      <c r="AI9" s="370">
        <v>9400105</v>
      </c>
      <c r="AJ9" s="370">
        <v>1244.0583642138697</v>
      </c>
      <c r="AK9" s="370">
        <v>8463.8196365576568</v>
      </c>
      <c r="AL9" s="370">
        <v>11563.580356515307</v>
      </c>
    </row>
    <row r="10" spans="1:38" ht="15" customHeight="1" x14ac:dyDescent="0.3">
      <c r="A10" s="336" t="s">
        <v>642</v>
      </c>
      <c r="C10" s="336" t="s">
        <v>871</v>
      </c>
      <c r="D10" s="336" t="s">
        <v>328</v>
      </c>
      <c r="E10" s="336" t="s">
        <v>207</v>
      </c>
      <c r="F10" s="336" t="s">
        <v>369</v>
      </c>
      <c r="H10" s="335" t="s">
        <v>1198</v>
      </c>
      <c r="J10" s="337" t="s">
        <v>1434</v>
      </c>
      <c r="K10" s="418">
        <v>98.13</v>
      </c>
      <c r="L10" s="418">
        <v>35.409999999999997</v>
      </c>
      <c r="M10" s="410">
        <v>176</v>
      </c>
      <c r="N10" s="411">
        <v>44424</v>
      </c>
      <c r="O10" s="411">
        <v>44708</v>
      </c>
      <c r="P10" s="190" t="s">
        <v>944</v>
      </c>
      <c r="Q10" s="190" t="s">
        <v>326</v>
      </c>
      <c r="R10" s="190" t="s">
        <v>358</v>
      </c>
      <c r="S10" s="190" t="s">
        <v>309</v>
      </c>
      <c r="T10" s="190" t="s">
        <v>197</v>
      </c>
      <c r="U10" s="190" t="s">
        <v>359</v>
      </c>
      <c r="W10" s="412" t="s">
        <v>369</v>
      </c>
      <c r="X10" s="413" t="s">
        <v>328</v>
      </c>
      <c r="Y10" s="413" t="s">
        <v>368</v>
      </c>
      <c r="Z10" s="413" t="s">
        <v>207</v>
      </c>
      <c r="AB10" s="417" t="s">
        <v>371</v>
      </c>
      <c r="AC10" s="381" t="s">
        <v>208</v>
      </c>
      <c r="AD10" s="380">
        <v>164434773.83999965</v>
      </c>
      <c r="AE10" s="381" t="s">
        <v>872</v>
      </c>
      <c r="AF10" s="408">
        <v>1665</v>
      </c>
      <c r="AG10" s="382">
        <v>3363072.71</v>
      </c>
      <c r="AH10" s="382">
        <v>2019.8634894894894</v>
      </c>
      <c r="AI10" s="370">
        <v>2659053</v>
      </c>
      <c r="AJ10" s="370">
        <v>1535.25</v>
      </c>
      <c r="AK10" s="370">
        <v>8182.1525307427601</v>
      </c>
      <c r="AL10" s="370">
        <v>11625.209690096108</v>
      </c>
    </row>
    <row r="11" spans="1:38" ht="15" customHeight="1" x14ac:dyDescent="0.3">
      <c r="A11" s="336" t="s">
        <v>863</v>
      </c>
      <c r="C11" s="336" t="s">
        <v>872</v>
      </c>
      <c r="D11" s="336" t="s">
        <v>338</v>
      </c>
      <c r="E11" s="336" t="s">
        <v>208</v>
      </c>
      <c r="F11" s="336" t="s">
        <v>371</v>
      </c>
      <c r="H11" s="335" t="s">
        <v>1199</v>
      </c>
      <c r="J11" s="337" t="s">
        <v>1435</v>
      </c>
      <c r="K11" s="415">
        <v>78.7</v>
      </c>
      <c r="L11" s="415">
        <v>33.090000000000003</v>
      </c>
      <c r="M11" s="410">
        <v>176</v>
      </c>
      <c r="N11" s="411">
        <v>44424</v>
      </c>
      <c r="O11" s="411">
        <v>44708</v>
      </c>
      <c r="P11" s="190"/>
      <c r="Q11" s="190" t="s">
        <v>438</v>
      </c>
      <c r="R11" s="190" t="s">
        <v>439</v>
      </c>
      <c r="S11" s="190" t="s">
        <v>783</v>
      </c>
      <c r="T11" s="190" t="s">
        <v>9</v>
      </c>
      <c r="U11" s="190" t="s">
        <v>440</v>
      </c>
      <c r="W11" s="412" t="s">
        <v>371</v>
      </c>
      <c r="X11" s="413" t="s">
        <v>338</v>
      </c>
      <c r="Y11" s="413" t="s">
        <v>370</v>
      </c>
      <c r="Z11" s="413" t="s">
        <v>208</v>
      </c>
      <c r="AB11" s="407" t="s">
        <v>373</v>
      </c>
      <c r="AC11" s="381" t="s">
        <v>210</v>
      </c>
      <c r="AD11" s="380">
        <v>585132612.81000006</v>
      </c>
      <c r="AE11" s="381" t="s">
        <v>873</v>
      </c>
      <c r="AF11" s="408">
        <v>5282</v>
      </c>
      <c r="AG11" s="382">
        <v>9575919.3200000003</v>
      </c>
      <c r="AH11" s="382">
        <v>1812.9343657705415</v>
      </c>
      <c r="AI11" s="370">
        <v>7353943</v>
      </c>
      <c r="AJ11" s="370">
        <v>1370.214831376933</v>
      </c>
      <c r="AK11" s="370">
        <v>9016.421176525635</v>
      </c>
      <c r="AL11" s="370">
        <v>12132.875247701339</v>
      </c>
    </row>
    <row r="12" spans="1:38" ht="15" customHeight="1" x14ac:dyDescent="0.3">
      <c r="A12" s="336" t="s">
        <v>109</v>
      </c>
      <c r="C12" s="336" t="s">
        <v>873</v>
      </c>
      <c r="D12" s="336" t="s">
        <v>327</v>
      </c>
      <c r="E12" s="336" t="s">
        <v>210</v>
      </c>
      <c r="F12" s="336" t="s">
        <v>373</v>
      </c>
      <c r="H12" s="335" t="s">
        <v>1201</v>
      </c>
      <c r="J12" s="337" t="s">
        <v>1324</v>
      </c>
      <c r="K12" s="418">
        <v>104.64</v>
      </c>
      <c r="L12" s="418">
        <v>77.81</v>
      </c>
      <c r="M12" s="410">
        <v>176</v>
      </c>
      <c r="N12" s="416">
        <v>44417</v>
      </c>
      <c r="O12" s="416">
        <v>44701</v>
      </c>
      <c r="P12" s="190" t="s">
        <v>945</v>
      </c>
      <c r="Q12" s="190" t="s">
        <v>331</v>
      </c>
      <c r="R12" s="190" t="s">
        <v>380</v>
      </c>
      <c r="S12" s="190" t="s">
        <v>310</v>
      </c>
      <c r="T12" s="190" t="s">
        <v>235</v>
      </c>
      <c r="U12" s="190" t="s">
        <v>381</v>
      </c>
      <c r="W12" s="412" t="s">
        <v>373</v>
      </c>
      <c r="X12" s="413" t="s">
        <v>327</v>
      </c>
      <c r="Y12" s="413" t="s">
        <v>372</v>
      </c>
      <c r="Z12" s="413" t="s">
        <v>210</v>
      </c>
      <c r="AB12" s="407" t="s">
        <v>1376</v>
      </c>
      <c r="AC12" s="381" t="s">
        <v>220</v>
      </c>
      <c r="AD12" s="380">
        <v>379011316.99000043</v>
      </c>
      <c r="AE12" s="381" t="s">
        <v>874</v>
      </c>
      <c r="AF12" s="408">
        <v>3970</v>
      </c>
      <c r="AG12" s="382">
        <v>7970104.4699999997</v>
      </c>
      <c r="AH12" s="382">
        <v>2007.5829899244332</v>
      </c>
      <c r="AI12" s="370">
        <v>4612667</v>
      </c>
      <c r="AJ12" s="370">
        <v>1107.4830732292917</v>
      </c>
      <c r="AK12" s="370">
        <v>8292.4162529392215</v>
      </c>
      <c r="AL12" s="370">
        <v>11283.801847176917</v>
      </c>
    </row>
    <row r="13" spans="1:38" ht="15" customHeight="1" x14ac:dyDescent="0.3">
      <c r="A13" s="336" t="s">
        <v>864</v>
      </c>
      <c r="C13" s="336" t="s">
        <v>874</v>
      </c>
      <c r="D13" s="336" t="s">
        <v>344</v>
      </c>
      <c r="E13" s="336" t="s">
        <v>220</v>
      </c>
      <c r="F13" s="336" t="s">
        <v>375</v>
      </c>
      <c r="H13" s="335" t="s">
        <v>1203</v>
      </c>
      <c r="J13" s="337" t="s">
        <v>1436</v>
      </c>
      <c r="K13" s="415">
        <v>54.72</v>
      </c>
      <c r="L13" s="415">
        <v>32.86</v>
      </c>
      <c r="M13" s="410">
        <v>176</v>
      </c>
      <c r="N13" s="411">
        <v>44424</v>
      </c>
      <c r="O13" s="411">
        <v>44708</v>
      </c>
      <c r="P13" s="190" t="s">
        <v>945</v>
      </c>
      <c r="Q13" s="190" t="s">
        <v>331</v>
      </c>
      <c r="R13" s="190" t="s">
        <v>380</v>
      </c>
      <c r="S13" s="190" t="s">
        <v>310</v>
      </c>
      <c r="T13" s="190" t="s">
        <v>235</v>
      </c>
      <c r="U13" s="190" t="s">
        <v>381</v>
      </c>
      <c r="W13" s="412" t="s">
        <v>375</v>
      </c>
      <c r="X13" s="413" t="s">
        <v>344</v>
      </c>
      <c r="Y13" s="413" t="s">
        <v>374</v>
      </c>
      <c r="Z13" s="413" t="s">
        <v>220</v>
      </c>
      <c r="AB13" s="407" t="s">
        <v>1377</v>
      </c>
      <c r="AC13" s="381" t="s">
        <v>221</v>
      </c>
      <c r="AD13" s="380">
        <v>372036955.91999918</v>
      </c>
      <c r="AE13" s="381" t="s">
        <v>875</v>
      </c>
      <c r="AF13" s="408">
        <v>3636</v>
      </c>
      <c r="AG13" s="382">
        <v>7219035.2800000003</v>
      </c>
      <c r="AH13" s="382">
        <v>1985.4332453245324</v>
      </c>
      <c r="AI13" s="370">
        <v>5454770</v>
      </c>
      <c r="AJ13" s="370">
        <v>1415.3528801245459</v>
      </c>
      <c r="AK13" s="370">
        <v>8424.4124217883709</v>
      </c>
      <c r="AL13" s="370">
        <v>11718.368311772803</v>
      </c>
    </row>
    <row r="14" spans="1:38" ht="15" customHeight="1" x14ac:dyDescent="0.3">
      <c r="A14" s="336" t="s">
        <v>643</v>
      </c>
      <c r="C14" s="336" t="s">
        <v>875</v>
      </c>
      <c r="D14" s="336" t="s">
        <v>330</v>
      </c>
      <c r="E14" s="336" t="s">
        <v>221</v>
      </c>
      <c r="F14" s="336" t="s">
        <v>377</v>
      </c>
      <c r="H14" s="335" t="s">
        <v>1204</v>
      </c>
      <c r="J14" s="337" t="s">
        <v>1325</v>
      </c>
      <c r="K14" s="415">
        <v>139.53</v>
      </c>
      <c r="L14" s="415">
        <v>55.93</v>
      </c>
      <c r="M14" s="410">
        <v>176</v>
      </c>
      <c r="N14" s="416">
        <v>44425</v>
      </c>
      <c r="O14" s="416">
        <v>44707</v>
      </c>
      <c r="P14" s="190" t="s">
        <v>946</v>
      </c>
      <c r="Q14" s="190" t="s">
        <v>332</v>
      </c>
      <c r="R14" s="190" t="s">
        <v>416</v>
      </c>
      <c r="S14" s="190" t="s">
        <v>311</v>
      </c>
      <c r="T14" s="190" t="s">
        <v>273</v>
      </c>
      <c r="U14" s="190" t="s">
        <v>417</v>
      </c>
      <c r="W14" s="412" t="s">
        <v>377</v>
      </c>
      <c r="X14" s="413" t="s">
        <v>330</v>
      </c>
      <c r="Y14" s="413" t="s">
        <v>376</v>
      </c>
      <c r="Z14" s="413" t="s">
        <v>221</v>
      </c>
      <c r="AB14" s="407" t="s">
        <v>379</v>
      </c>
      <c r="AC14" s="381" t="s">
        <v>234</v>
      </c>
      <c r="AD14" s="380">
        <v>50021070.730000004</v>
      </c>
      <c r="AE14" s="381" t="s">
        <v>876</v>
      </c>
      <c r="AF14" s="408">
        <v>738</v>
      </c>
      <c r="AG14" s="382">
        <v>1316592.1399999999</v>
      </c>
      <c r="AH14" s="382">
        <v>1784.0001897018969</v>
      </c>
      <c r="AI14" s="370">
        <v>925526</v>
      </c>
      <c r="AJ14" s="370">
        <v>1167.1197982345523</v>
      </c>
      <c r="AK14" s="370">
        <v>8261.8899600732002</v>
      </c>
      <c r="AL14" s="370">
        <v>11060.626403957185</v>
      </c>
    </row>
    <row r="15" spans="1:38" ht="15" customHeight="1" x14ac:dyDescent="0.3">
      <c r="A15" s="336" t="s">
        <v>644</v>
      </c>
      <c r="C15" s="336" t="s">
        <v>876</v>
      </c>
      <c r="D15" s="336" t="s">
        <v>334</v>
      </c>
      <c r="E15" s="336" t="s">
        <v>234</v>
      </c>
      <c r="F15" s="336" t="s">
        <v>379</v>
      </c>
      <c r="H15" s="335" t="s">
        <v>1205</v>
      </c>
      <c r="J15" s="337" t="s">
        <v>1326</v>
      </c>
      <c r="K15" s="415">
        <v>74.989999999999995</v>
      </c>
      <c r="L15" s="415">
        <v>38.950000000000003</v>
      </c>
      <c r="M15" s="410">
        <v>176</v>
      </c>
      <c r="N15" s="416">
        <v>44425</v>
      </c>
      <c r="O15" s="416">
        <v>44707</v>
      </c>
      <c r="P15" s="337"/>
      <c r="Q15" s="337"/>
      <c r="R15" s="337"/>
      <c r="S15" s="337"/>
      <c r="T15" s="338"/>
      <c r="U15" s="338"/>
      <c r="W15" s="412" t="s">
        <v>379</v>
      </c>
      <c r="X15" s="413" t="s">
        <v>334</v>
      </c>
      <c r="Y15" s="413" t="s">
        <v>378</v>
      </c>
      <c r="Z15" s="413" t="s">
        <v>234</v>
      </c>
      <c r="AB15" s="417" t="s">
        <v>381</v>
      </c>
      <c r="AC15" s="381" t="s">
        <v>235</v>
      </c>
      <c r="AD15" s="380">
        <v>1357276528.0900104</v>
      </c>
      <c r="AE15" s="381" t="s">
        <v>877</v>
      </c>
      <c r="AF15" s="408">
        <v>10474</v>
      </c>
      <c r="AG15" s="382">
        <v>19283213.109999999</v>
      </c>
      <c r="AH15" s="382">
        <v>1841.0552902425052</v>
      </c>
      <c r="AI15" s="370">
        <v>17236549</v>
      </c>
      <c r="AJ15" s="370">
        <v>1624.8632164404223</v>
      </c>
      <c r="AK15" s="370">
        <v>8739.7387592504056</v>
      </c>
      <c r="AL15" s="370">
        <v>12078.644585042261</v>
      </c>
    </row>
    <row r="16" spans="1:38" ht="15" customHeight="1" x14ac:dyDescent="0.3">
      <c r="A16" s="336" t="s">
        <v>865</v>
      </c>
      <c r="C16" s="336" t="s">
        <v>877</v>
      </c>
      <c r="D16" s="336" t="s">
        <v>331</v>
      </c>
      <c r="E16" s="336" t="s">
        <v>235</v>
      </c>
      <c r="F16" s="336" t="s">
        <v>381</v>
      </c>
      <c r="H16" s="335" t="s">
        <v>1206</v>
      </c>
      <c r="J16" s="337" t="s">
        <v>1327</v>
      </c>
      <c r="K16" s="415">
        <v>38.36</v>
      </c>
      <c r="L16" s="415">
        <v>22.54</v>
      </c>
      <c r="M16" s="410">
        <v>176</v>
      </c>
      <c r="N16" s="416">
        <v>44410</v>
      </c>
      <c r="O16" s="416">
        <v>44680</v>
      </c>
      <c r="P16" s="337"/>
      <c r="Q16" s="337"/>
      <c r="R16" s="337"/>
      <c r="S16" s="337"/>
      <c r="T16" s="338"/>
      <c r="U16" s="338"/>
      <c r="W16" s="412" t="s">
        <v>381</v>
      </c>
      <c r="X16" s="413" t="s">
        <v>331</v>
      </c>
      <c r="Y16" s="413" t="s">
        <v>380</v>
      </c>
      <c r="Z16" s="413" t="s">
        <v>235</v>
      </c>
      <c r="AB16" s="407" t="s">
        <v>1378</v>
      </c>
      <c r="AC16" s="381" t="s">
        <v>237</v>
      </c>
      <c r="AD16" s="380">
        <v>681250595.62000191</v>
      </c>
      <c r="AE16" s="381" t="s">
        <v>878</v>
      </c>
      <c r="AF16" s="408">
        <v>7490</v>
      </c>
      <c r="AG16" s="382">
        <v>14485455.199999999</v>
      </c>
      <c r="AH16" s="382">
        <v>1933.9726568758344</v>
      </c>
      <c r="AI16" s="370">
        <v>9134172</v>
      </c>
      <c r="AJ16" s="370">
        <v>1171.4982685648326</v>
      </c>
      <c r="AK16" s="370">
        <v>8208.1226348578493</v>
      </c>
      <c r="AL16" s="370">
        <v>11209.461867896198</v>
      </c>
    </row>
    <row r="17" spans="1:38" ht="15" customHeight="1" x14ac:dyDescent="0.3">
      <c r="C17" s="336" t="s">
        <v>878</v>
      </c>
      <c r="D17" s="336" t="s">
        <v>382</v>
      </c>
      <c r="E17" s="336" t="s">
        <v>237</v>
      </c>
      <c r="F17" s="336" t="s">
        <v>384</v>
      </c>
      <c r="H17" s="335" t="s">
        <v>1207</v>
      </c>
      <c r="J17" s="337" t="s">
        <v>1328</v>
      </c>
      <c r="K17" s="415">
        <v>190.55</v>
      </c>
      <c r="L17" s="415">
        <v>110.14</v>
      </c>
      <c r="M17" s="410">
        <v>176</v>
      </c>
      <c r="N17" s="416">
        <v>44426</v>
      </c>
      <c r="O17" s="416">
        <v>44713</v>
      </c>
      <c r="P17" s="337"/>
      <c r="Q17" s="337"/>
      <c r="R17" s="337"/>
      <c r="S17" s="337"/>
      <c r="T17" s="338"/>
      <c r="U17" s="338"/>
      <c r="W17" s="412" t="s">
        <v>384</v>
      </c>
      <c r="X17" s="413" t="s">
        <v>382</v>
      </c>
      <c r="Y17" s="413" t="s">
        <v>383</v>
      </c>
      <c r="Z17" s="413" t="s">
        <v>237</v>
      </c>
      <c r="AB17" s="417" t="s">
        <v>483</v>
      </c>
      <c r="AC17" s="381" t="s">
        <v>238</v>
      </c>
      <c r="AD17" s="380">
        <v>90119921.709999889</v>
      </c>
      <c r="AE17" s="381" t="s">
        <v>879</v>
      </c>
      <c r="AF17" s="408">
        <v>892</v>
      </c>
      <c r="AG17" s="382">
        <v>1447287.3</v>
      </c>
      <c r="AH17" s="382">
        <v>1622.5193946188342</v>
      </c>
      <c r="AI17" s="370">
        <v>1086943</v>
      </c>
      <c r="AJ17" s="370">
        <v>1225.4148816234499</v>
      </c>
      <c r="AK17" s="370">
        <v>8770.566883153715</v>
      </c>
      <c r="AL17" s="370">
        <v>11543.863388226997</v>
      </c>
    </row>
    <row r="18" spans="1:38" ht="15" customHeight="1" x14ac:dyDescent="0.3">
      <c r="C18" s="336" t="s">
        <v>879</v>
      </c>
      <c r="D18" s="336" t="s">
        <v>844</v>
      </c>
      <c r="E18" s="336" t="s">
        <v>238</v>
      </c>
      <c r="F18" s="336" t="s">
        <v>483</v>
      </c>
      <c r="H18" s="335" t="s">
        <v>1320</v>
      </c>
      <c r="J18" s="337" t="s">
        <v>1283</v>
      </c>
      <c r="K18" s="415">
        <v>120.28</v>
      </c>
      <c r="L18" s="415">
        <v>140.61000000000001</v>
      </c>
      <c r="M18" s="410">
        <v>176</v>
      </c>
      <c r="N18" s="416">
        <v>44424</v>
      </c>
      <c r="O18" s="416">
        <v>44714</v>
      </c>
      <c r="P18" s="190" t="s">
        <v>947</v>
      </c>
      <c r="Q18" s="190" t="s">
        <v>335</v>
      </c>
      <c r="R18" s="190" t="s">
        <v>428</v>
      </c>
      <c r="S18" s="190" t="s">
        <v>312</v>
      </c>
      <c r="T18" s="190" t="s">
        <v>303</v>
      </c>
      <c r="U18" s="190" t="s">
        <v>431</v>
      </c>
      <c r="W18" s="412" t="s">
        <v>483</v>
      </c>
      <c r="X18" s="414" t="s">
        <v>844</v>
      </c>
      <c r="Y18" s="413" t="s">
        <v>483</v>
      </c>
      <c r="Z18" s="414" t="s">
        <v>238</v>
      </c>
      <c r="AB18" s="417" t="s">
        <v>458</v>
      </c>
      <c r="AC18" s="381" t="s">
        <v>239</v>
      </c>
      <c r="AD18" s="380">
        <v>23989884.25999999</v>
      </c>
      <c r="AE18" s="381" t="s">
        <v>880</v>
      </c>
      <c r="AF18" s="408">
        <v>296</v>
      </c>
      <c r="AG18" s="382">
        <v>519143.22</v>
      </c>
      <c r="AH18" s="382">
        <v>1753.8622297297297</v>
      </c>
      <c r="AI18" s="370">
        <v>416637</v>
      </c>
      <c r="AJ18" s="370">
        <v>1477.436170212766</v>
      </c>
      <c r="AK18" s="370">
        <v>8397.7890697372422</v>
      </c>
      <c r="AL18" s="370">
        <v>11686.427367609584</v>
      </c>
    </row>
    <row r="19" spans="1:38" ht="15" customHeight="1" x14ac:dyDescent="0.3">
      <c r="A19" s="339" t="s">
        <v>110</v>
      </c>
      <c r="C19" s="336" t="s">
        <v>880</v>
      </c>
      <c r="D19" s="336" t="s">
        <v>845</v>
      </c>
      <c r="E19" s="336" t="s">
        <v>239</v>
      </c>
      <c r="F19" s="336" t="s">
        <v>458</v>
      </c>
      <c r="H19" s="335" t="s">
        <v>1208</v>
      </c>
      <c r="J19" s="337" t="s">
        <v>1329</v>
      </c>
      <c r="K19" s="415">
        <v>63.41</v>
      </c>
      <c r="L19" s="415">
        <v>20.239999999999998</v>
      </c>
      <c r="M19" s="410">
        <v>176</v>
      </c>
      <c r="N19" s="416">
        <v>44424</v>
      </c>
      <c r="O19" s="416">
        <v>44701</v>
      </c>
      <c r="P19" s="190" t="s">
        <v>948</v>
      </c>
      <c r="Q19" s="190" t="s">
        <v>336</v>
      </c>
      <c r="R19" s="190" t="s">
        <v>393</v>
      </c>
      <c r="S19" s="190" t="s">
        <v>313</v>
      </c>
      <c r="T19" s="190" t="s">
        <v>248</v>
      </c>
      <c r="U19" s="190" t="s">
        <v>394</v>
      </c>
      <c r="W19" s="412" t="s">
        <v>1449</v>
      </c>
      <c r="X19" s="414" t="s">
        <v>845</v>
      </c>
      <c r="Y19" s="413" t="s">
        <v>458</v>
      </c>
      <c r="Z19" s="413" t="s">
        <v>239</v>
      </c>
      <c r="AB19" s="417" t="s">
        <v>386</v>
      </c>
      <c r="AC19" s="381" t="s">
        <v>245</v>
      </c>
      <c r="AD19" s="380">
        <v>131453981.17999998</v>
      </c>
      <c r="AE19" s="381" t="s">
        <v>881</v>
      </c>
      <c r="AF19" s="408">
        <v>1567</v>
      </c>
      <c r="AG19" s="382">
        <v>2932440.76</v>
      </c>
      <c r="AH19" s="382">
        <v>1871.3725335035097</v>
      </c>
      <c r="AI19" s="370">
        <v>2330705</v>
      </c>
      <c r="AJ19" s="370">
        <v>1524.3328973185089</v>
      </c>
      <c r="AK19" s="370">
        <v>8757.9786416980896</v>
      </c>
      <c r="AL19" s="370">
        <v>12308.987143987168</v>
      </c>
    </row>
    <row r="20" spans="1:38" ht="15" customHeight="1" x14ac:dyDescent="0.3">
      <c r="A20" s="336" t="s">
        <v>106</v>
      </c>
      <c r="C20" s="336" t="s">
        <v>881</v>
      </c>
      <c r="D20" s="336" t="s">
        <v>339</v>
      </c>
      <c r="E20" s="336" t="s">
        <v>245</v>
      </c>
      <c r="F20" s="336" t="s">
        <v>386</v>
      </c>
      <c r="H20" s="335" t="s">
        <v>1209</v>
      </c>
      <c r="J20" s="337" t="s">
        <v>1450</v>
      </c>
      <c r="K20" s="419">
        <v>143.38</v>
      </c>
      <c r="L20" s="419">
        <v>80.680000000000007</v>
      </c>
      <c r="M20" s="410">
        <v>176</v>
      </c>
      <c r="N20" s="416">
        <v>44417</v>
      </c>
      <c r="O20" s="416">
        <v>44708</v>
      </c>
      <c r="P20" s="190" t="s">
        <v>949</v>
      </c>
      <c r="Q20" s="190" t="s">
        <v>335</v>
      </c>
      <c r="R20" s="190" t="s">
        <v>428</v>
      </c>
      <c r="S20" s="190" t="s">
        <v>314</v>
      </c>
      <c r="T20" s="190" t="s">
        <v>303</v>
      </c>
      <c r="U20" s="190" t="s">
        <v>431</v>
      </c>
      <c r="W20" s="412" t="s">
        <v>386</v>
      </c>
      <c r="X20" s="413" t="s">
        <v>339</v>
      </c>
      <c r="Y20" s="413" t="s">
        <v>385</v>
      </c>
      <c r="Z20" s="413" t="s">
        <v>245</v>
      </c>
      <c r="AB20" s="417" t="s">
        <v>389</v>
      </c>
      <c r="AC20" s="381" t="s">
        <v>246</v>
      </c>
      <c r="AD20" s="380">
        <v>94557858.589999884</v>
      </c>
      <c r="AE20" s="381" t="s">
        <v>882</v>
      </c>
      <c r="AF20" s="408">
        <v>1158</v>
      </c>
      <c r="AG20" s="382">
        <v>2233482.23</v>
      </c>
      <c r="AH20" s="382">
        <v>1928.7411312607944</v>
      </c>
      <c r="AI20" s="370">
        <v>1759484</v>
      </c>
      <c r="AJ20" s="370">
        <v>1357.6265432098764</v>
      </c>
      <c r="AK20" s="370">
        <v>8064.296984673063</v>
      </c>
      <c r="AL20" s="370">
        <v>11051.103311833556</v>
      </c>
    </row>
    <row r="21" spans="1:38" ht="15" customHeight="1" x14ac:dyDescent="0.3">
      <c r="A21" s="336" t="s">
        <v>107</v>
      </c>
      <c r="C21" s="336" t="s">
        <v>882</v>
      </c>
      <c r="D21" s="336" t="s">
        <v>387</v>
      </c>
      <c r="E21" s="336" t="s">
        <v>246</v>
      </c>
      <c r="F21" s="336" t="s">
        <v>389</v>
      </c>
      <c r="H21" s="335" t="s">
        <v>1210</v>
      </c>
      <c r="J21" s="337" t="s">
        <v>182</v>
      </c>
      <c r="K21" s="415">
        <v>146.76</v>
      </c>
      <c r="L21" s="415">
        <v>67.040000000000006</v>
      </c>
      <c r="M21" s="410">
        <v>176</v>
      </c>
      <c r="N21" s="416">
        <v>44424</v>
      </c>
      <c r="O21" s="416">
        <v>44706</v>
      </c>
      <c r="P21" s="337"/>
      <c r="Q21" s="337"/>
      <c r="R21" s="337"/>
      <c r="S21" s="337"/>
      <c r="T21" s="338"/>
      <c r="U21" s="338"/>
      <c r="W21" s="412" t="s">
        <v>389</v>
      </c>
      <c r="X21" s="413" t="s">
        <v>387</v>
      </c>
      <c r="Y21" s="413" t="s">
        <v>388</v>
      </c>
      <c r="Z21" s="413" t="s">
        <v>246</v>
      </c>
      <c r="AB21" s="417" t="s">
        <v>392</v>
      </c>
      <c r="AC21" s="381" t="s">
        <v>247</v>
      </c>
      <c r="AD21" s="380">
        <v>89439862.589999884</v>
      </c>
      <c r="AE21" s="381" t="s">
        <v>883</v>
      </c>
      <c r="AF21" s="408">
        <v>1540</v>
      </c>
      <c r="AG21" s="382">
        <v>3029231.02</v>
      </c>
      <c r="AH21" s="382">
        <v>1967.0331298701299</v>
      </c>
      <c r="AI21" s="370">
        <v>1298827</v>
      </c>
      <c r="AJ21" s="370">
        <v>845.04033832140533</v>
      </c>
      <c r="AK21" s="370">
        <v>8064.4792048598583</v>
      </c>
      <c r="AL21" s="370">
        <v>10803.929432576189</v>
      </c>
    </row>
    <row r="22" spans="1:38" ht="15" customHeight="1" x14ac:dyDescent="0.3">
      <c r="A22" s="336"/>
      <c r="C22" s="336" t="s">
        <v>883</v>
      </c>
      <c r="D22" s="336" t="s">
        <v>390</v>
      </c>
      <c r="E22" s="336" t="s">
        <v>247</v>
      </c>
      <c r="F22" s="336" t="s">
        <v>392</v>
      </c>
      <c r="H22" s="335" t="s">
        <v>1211</v>
      </c>
      <c r="J22" s="337" t="s">
        <v>183</v>
      </c>
      <c r="K22" s="418">
        <v>178.53</v>
      </c>
      <c r="L22" s="418">
        <v>39.01</v>
      </c>
      <c r="M22" s="410">
        <v>176</v>
      </c>
      <c r="N22" s="416">
        <v>44424</v>
      </c>
      <c r="O22" s="416">
        <v>44713</v>
      </c>
      <c r="P22" s="190" t="s">
        <v>950</v>
      </c>
      <c r="Q22" s="190" t="s">
        <v>327</v>
      </c>
      <c r="R22" s="190" t="s">
        <v>372</v>
      </c>
      <c r="S22" s="190" t="s">
        <v>187</v>
      </c>
      <c r="T22" s="190" t="s">
        <v>210</v>
      </c>
      <c r="U22" s="190" t="s">
        <v>373</v>
      </c>
      <c r="W22" s="412" t="s">
        <v>392</v>
      </c>
      <c r="X22" s="413" t="s">
        <v>390</v>
      </c>
      <c r="Y22" s="413" t="s">
        <v>391</v>
      </c>
      <c r="Z22" s="413" t="s">
        <v>247</v>
      </c>
      <c r="AB22" s="417" t="s">
        <v>394</v>
      </c>
      <c r="AC22" s="381" t="s">
        <v>248</v>
      </c>
      <c r="AD22" s="380">
        <v>291006990.44000047</v>
      </c>
      <c r="AE22" s="381" t="s">
        <v>884</v>
      </c>
      <c r="AF22" s="408">
        <v>2680</v>
      </c>
      <c r="AG22" s="382">
        <v>5135762.88</v>
      </c>
      <c r="AH22" s="382">
        <v>1916.3294328358209</v>
      </c>
      <c r="AI22" s="370">
        <v>5415101</v>
      </c>
      <c r="AJ22" s="370">
        <v>1946.47771387491</v>
      </c>
      <c r="AK22" s="370">
        <v>8371.8579771259574</v>
      </c>
      <c r="AL22" s="370">
        <v>12154.178969217977</v>
      </c>
    </row>
    <row r="23" spans="1:38" ht="15" customHeight="1" x14ac:dyDescent="0.3">
      <c r="A23" s="339" t="s">
        <v>111</v>
      </c>
      <c r="C23" s="336" t="s">
        <v>884</v>
      </c>
      <c r="D23" s="336" t="s">
        <v>336</v>
      </c>
      <c r="E23" s="336" t="s">
        <v>248</v>
      </c>
      <c r="F23" s="336" t="s">
        <v>394</v>
      </c>
      <c r="H23" s="335" t="s">
        <v>1212</v>
      </c>
      <c r="J23" s="337" t="s">
        <v>1284</v>
      </c>
      <c r="K23" s="418">
        <v>97.99</v>
      </c>
      <c r="L23" s="418">
        <v>61.01</v>
      </c>
      <c r="M23" s="410">
        <v>176</v>
      </c>
      <c r="N23" s="416">
        <v>44424</v>
      </c>
      <c r="O23" s="416">
        <v>44708</v>
      </c>
      <c r="P23" s="190" t="s">
        <v>950</v>
      </c>
      <c r="Q23" s="190" t="s">
        <v>332</v>
      </c>
      <c r="R23" s="190" t="s">
        <v>416</v>
      </c>
      <c r="S23" s="190" t="s">
        <v>952</v>
      </c>
      <c r="T23" s="190" t="s">
        <v>273</v>
      </c>
      <c r="U23" s="190" t="s">
        <v>417</v>
      </c>
      <c r="W23" s="412" t="s">
        <v>394</v>
      </c>
      <c r="X23" s="413" t="s">
        <v>336</v>
      </c>
      <c r="Y23" s="413" t="s">
        <v>393</v>
      </c>
      <c r="Z23" s="413" t="s">
        <v>248</v>
      </c>
      <c r="AB23" s="417" t="s">
        <v>397</v>
      </c>
      <c r="AC23" s="381" t="s">
        <v>249</v>
      </c>
      <c r="AD23" s="380">
        <v>52047633.669999972</v>
      </c>
      <c r="AE23" s="381" t="s">
        <v>885</v>
      </c>
      <c r="AF23" s="408">
        <v>433</v>
      </c>
      <c r="AG23" s="382">
        <v>901536.25</v>
      </c>
      <c r="AH23" s="382">
        <v>2082.0698614318708</v>
      </c>
      <c r="AI23" s="370">
        <v>739645</v>
      </c>
      <c r="AJ23" s="370">
        <v>1540.9270833333333</v>
      </c>
      <c r="AK23" s="370">
        <v>8064.5281587540812</v>
      </c>
      <c r="AL23" s="370">
        <v>11518.430242087416</v>
      </c>
    </row>
    <row r="24" spans="1:38" ht="15" customHeight="1" x14ac:dyDescent="0.3">
      <c r="A24" s="336" t="s">
        <v>112</v>
      </c>
      <c r="C24" s="336" t="s">
        <v>885</v>
      </c>
      <c r="D24" s="336" t="s">
        <v>395</v>
      </c>
      <c r="E24" s="336" t="s">
        <v>249</v>
      </c>
      <c r="F24" s="336" t="s">
        <v>397</v>
      </c>
      <c r="H24" s="335" t="s">
        <v>1213</v>
      </c>
      <c r="J24" s="337" t="s">
        <v>1285</v>
      </c>
      <c r="K24" s="418">
        <v>161.63999999999999</v>
      </c>
      <c r="L24" s="418">
        <v>46.32</v>
      </c>
      <c r="M24" s="410">
        <v>176</v>
      </c>
      <c r="N24" s="416">
        <v>44424</v>
      </c>
      <c r="O24" s="416">
        <v>44708</v>
      </c>
      <c r="P24" s="190" t="s">
        <v>951</v>
      </c>
      <c r="Q24" s="190" t="s">
        <v>332</v>
      </c>
      <c r="R24" s="190" t="s">
        <v>416</v>
      </c>
      <c r="S24" s="190" t="s">
        <v>952</v>
      </c>
      <c r="T24" s="190" t="s">
        <v>273</v>
      </c>
      <c r="U24" s="190" t="s">
        <v>417</v>
      </c>
      <c r="W24" s="412" t="s">
        <v>397</v>
      </c>
      <c r="X24" s="413" t="s">
        <v>395</v>
      </c>
      <c r="Y24" s="413" t="s">
        <v>396</v>
      </c>
      <c r="Z24" s="413" t="s">
        <v>249</v>
      </c>
      <c r="AB24" s="417" t="s">
        <v>400</v>
      </c>
      <c r="AC24" s="381" t="s">
        <v>251</v>
      </c>
      <c r="AD24" s="380">
        <v>255622611.05000031</v>
      </c>
      <c r="AE24" s="381" t="s">
        <v>886</v>
      </c>
      <c r="AF24" s="408">
        <v>2100</v>
      </c>
      <c r="AG24" s="382">
        <v>4436702.24</v>
      </c>
      <c r="AH24" s="382">
        <v>2112.7153523809525</v>
      </c>
      <c r="AI24" s="370">
        <v>3515968</v>
      </c>
      <c r="AJ24" s="370">
        <v>1552.303752759382</v>
      </c>
      <c r="AK24" s="370">
        <v>8055.7154188823033</v>
      </c>
      <c r="AL24" s="370">
        <v>11598.977670537934</v>
      </c>
    </row>
    <row r="25" spans="1:38" ht="15" customHeight="1" x14ac:dyDescent="0.3">
      <c r="A25" s="336" t="s">
        <v>113</v>
      </c>
      <c r="C25" s="336" t="s">
        <v>886</v>
      </c>
      <c r="D25" s="336" t="s">
        <v>398</v>
      </c>
      <c r="E25" s="336" t="s">
        <v>251</v>
      </c>
      <c r="F25" s="336" t="s">
        <v>400</v>
      </c>
      <c r="H25" s="335" t="s">
        <v>1317</v>
      </c>
      <c r="J25" s="337" t="s">
        <v>962</v>
      </c>
      <c r="K25" s="415">
        <v>87.32</v>
      </c>
      <c r="L25" s="415">
        <v>24.58</v>
      </c>
      <c r="M25" s="410">
        <v>176</v>
      </c>
      <c r="N25" s="416">
        <v>44424</v>
      </c>
      <c r="O25" s="416">
        <v>44708</v>
      </c>
      <c r="P25" s="190" t="s">
        <v>950</v>
      </c>
      <c r="Q25" s="190" t="s">
        <v>332</v>
      </c>
      <c r="R25" s="190" t="s">
        <v>416</v>
      </c>
      <c r="S25" s="190" t="s">
        <v>952</v>
      </c>
      <c r="T25" s="190" t="s">
        <v>273</v>
      </c>
      <c r="U25" s="190" t="s">
        <v>417</v>
      </c>
      <c r="W25" s="412" t="s">
        <v>400</v>
      </c>
      <c r="X25" s="413" t="s">
        <v>398</v>
      </c>
      <c r="Y25" s="413" t="s">
        <v>399</v>
      </c>
      <c r="Z25" s="413" t="s">
        <v>251</v>
      </c>
      <c r="AB25" s="417" t="s">
        <v>403</v>
      </c>
      <c r="AC25" s="381" t="s">
        <v>255</v>
      </c>
      <c r="AD25" s="380">
        <v>62586415.139999956</v>
      </c>
      <c r="AE25" s="381" t="s">
        <v>887</v>
      </c>
      <c r="AF25" s="408">
        <v>671</v>
      </c>
      <c r="AG25" s="382">
        <v>1265415.24</v>
      </c>
      <c r="AH25" s="382">
        <v>1885.8647391952311</v>
      </c>
      <c r="AI25" s="370">
        <v>992135</v>
      </c>
      <c r="AJ25" s="370">
        <v>1431.6522366522368</v>
      </c>
      <c r="AK25" s="370">
        <v>8078.9183990057081</v>
      </c>
      <c r="AL25" s="370">
        <v>11192.133406220715</v>
      </c>
    </row>
    <row r="26" spans="1:38" ht="15" customHeight="1" x14ac:dyDescent="0.3">
      <c r="A26" s="336" t="s">
        <v>114</v>
      </c>
      <c r="C26" s="336" t="s">
        <v>887</v>
      </c>
      <c r="D26" s="336" t="s">
        <v>401</v>
      </c>
      <c r="E26" s="336" t="s">
        <v>255</v>
      </c>
      <c r="F26" s="336" t="s">
        <v>403</v>
      </c>
      <c r="H26" s="335" t="s">
        <v>1214</v>
      </c>
      <c r="J26" s="337" t="s">
        <v>963</v>
      </c>
      <c r="K26" s="418">
        <v>83.97</v>
      </c>
      <c r="L26" s="418">
        <v>23.34</v>
      </c>
      <c r="M26" s="410">
        <v>176</v>
      </c>
      <c r="N26" s="416">
        <v>44424</v>
      </c>
      <c r="O26" s="416">
        <v>44708</v>
      </c>
      <c r="P26" s="190" t="s">
        <v>953</v>
      </c>
      <c r="Q26" s="190" t="s">
        <v>331</v>
      </c>
      <c r="R26" s="190" t="s">
        <v>380</v>
      </c>
      <c r="S26" s="190" t="s">
        <v>188</v>
      </c>
      <c r="T26" s="190" t="s">
        <v>235</v>
      </c>
      <c r="U26" s="190" t="s">
        <v>381</v>
      </c>
      <c r="W26" s="412" t="s">
        <v>403</v>
      </c>
      <c r="X26" s="413" t="s">
        <v>401</v>
      </c>
      <c r="Y26" s="413" t="s">
        <v>402</v>
      </c>
      <c r="Z26" s="413" t="s">
        <v>255</v>
      </c>
      <c r="AB26" s="407" t="s">
        <v>406</v>
      </c>
      <c r="AC26" s="381" t="s">
        <v>256</v>
      </c>
      <c r="AD26" s="380">
        <v>232548135.21000016</v>
      </c>
      <c r="AE26" s="381" t="s">
        <v>888</v>
      </c>
      <c r="AF26" s="408">
        <v>2425</v>
      </c>
      <c r="AG26" s="382">
        <v>4396406.34</v>
      </c>
      <c r="AH26" s="382">
        <v>1812.951068041237</v>
      </c>
      <c r="AI26" s="370">
        <v>2988218</v>
      </c>
      <c r="AJ26" s="370">
        <v>1225.6841673502872</v>
      </c>
      <c r="AK26" s="370">
        <v>8115.4149201515602</v>
      </c>
      <c r="AL26" s="370">
        <v>11116.439940660173</v>
      </c>
    </row>
    <row r="27" spans="1:38" ht="15" customHeight="1" x14ac:dyDescent="0.3">
      <c r="A27" s="336" t="s">
        <v>115</v>
      </c>
      <c r="C27" s="336" t="s">
        <v>888</v>
      </c>
      <c r="D27" s="336" t="s">
        <v>404</v>
      </c>
      <c r="E27" s="336" t="s">
        <v>256</v>
      </c>
      <c r="F27" s="336" t="s">
        <v>406</v>
      </c>
      <c r="H27" s="335" t="s">
        <v>1215</v>
      </c>
      <c r="J27" s="337" t="s">
        <v>964</v>
      </c>
      <c r="K27" s="415">
        <v>89.69</v>
      </c>
      <c r="L27" s="415">
        <v>46.73</v>
      </c>
      <c r="M27" s="410">
        <v>176</v>
      </c>
      <c r="N27" s="416">
        <v>44424</v>
      </c>
      <c r="O27" s="416">
        <v>44708</v>
      </c>
      <c r="P27" s="190" t="s">
        <v>955</v>
      </c>
      <c r="Q27" s="190" t="s">
        <v>337</v>
      </c>
      <c r="R27" s="190" t="s">
        <v>418</v>
      </c>
      <c r="S27" s="190" t="s">
        <v>190</v>
      </c>
      <c r="T27" s="190" t="s">
        <v>285</v>
      </c>
      <c r="U27" s="190" t="s">
        <v>419</v>
      </c>
      <c r="W27" s="412" t="s">
        <v>1451</v>
      </c>
      <c r="X27" s="413" t="s">
        <v>404</v>
      </c>
      <c r="Y27" s="413" t="s">
        <v>405</v>
      </c>
      <c r="Z27" s="413" t="s">
        <v>256</v>
      </c>
      <c r="AB27" s="407" t="s">
        <v>1379</v>
      </c>
      <c r="AC27" s="381" t="s">
        <v>57</v>
      </c>
      <c r="AD27" s="380">
        <v>28825434.350000028</v>
      </c>
      <c r="AE27" s="381" t="s">
        <v>889</v>
      </c>
      <c r="AF27" s="408" t="s">
        <v>1380</v>
      </c>
      <c r="AG27" s="382" t="s">
        <v>1380</v>
      </c>
      <c r="AH27" s="382">
        <v>0</v>
      </c>
      <c r="AI27" s="370" t="s">
        <v>1380</v>
      </c>
      <c r="AJ27" s="370">
        <v>0</v>
      </c>
      <c r="AK27" s="370">
        <v>8174.3821420210688</v>
      </c>
      <c r="AL27" s="370">
        <v>11571.027711641322</v>
      </c>
    </row>
    <row r="28" spans="1:38" ht="15" customHeight="1" x14ac:dyDescent="0.3">
      <c r="A28" s="336" t="s">
        <v>116</v>
      </c>
      <c r="C28" s="336" t="s">
        <v>889</v>
      </c>
      <c r="D28" s="336" t="s">
        <v>407</v>
      </c>
      <c r="E28" s="336" t="s">
        <v>62</v>
      </c>
      <c r="F28" s="336" t="s">
        <v>409</v>
      </c>
      <c r="H28" s="335" t="s">
        <v>1216</v>
      </c>
      <c r="J28" s="337" t="s">
        <v>1437</v>
      </c>
      <c r="K28" s="415">
        <v>111.34</v>
      </c>
      <c r="L28" s="415">
        <v>54.2</v>
      </c>
      <c r="M28" s="410">
        <v>176</v>
      </c>
      <c r="N28" s="416">
        <v>44424</v>
      </c>
      <c r="O28" s="416">
        <v>44708</v>
      </c>
      <c r="P28" s="190" t="s">
        <v>956</v>
      </c>
      <c r="Q28" s="190" t="s">
        <v>331</v>
      </c>
      <c r="R28" s="190" t="s">
        <v>380</v>
      </c>
      <c r="S28" s="190" t="s">
        <v>315</v>
      </c>
      <c r="T28" s="190" t="s">
        <v>235</v>
      </c>
      <c r="U28" s="190" t="s">
        <v>381</v>
      </c>
      <c r="W28" s="412" t="s">
        <v>1452</v>
      </c>
      <c r="X28" s="413" t="s">
        <v>407</v>
      </c>
      <c r="Y28" s="413" t="s">
        <v>408</v>
      </c>
      <c r="Z28" s="413" t="s">
        <v>57</v>
      </c>
      <c r="AB28" s="417" t="s">
        <v>1381</v>
      </c>
      <c r="AC28" s="381" t="s">
        <v>62</v>
      </c>
      <c r="AD28" s="380">
        <v>28627728.289999992</v>
      </c>
      <c r="AE28" s="381" t="s">
        <v>889</v>
      </c>
      <c r="AF28" s="408">
        <v>541</v>
      </c>
      <c r="AG28" s="382">
        <v>1027127.87</v>
      </c>
      <c r="AH28" s="382">
        <v>1898.5727726432533</v>
      </c>
      <c r="AI28" s="370">
        <v>870173</v>
      </c>
      <c r="AJ28" s="370">
        <v>1573.5497287522603</v>
      </c>
      <c r="AK28" s="370">
        <v>8549.1917254952295</v>
      </c>
      <c r="AL28" s="370">
        <v>11945.837295115482</v>
      </c>
    </row>
    <row r="29" spans="1:38" ht="15" customHeight="1" x14ac:dyDescent="0.3">
      <c r="A29" s="336" t="s">
        <v>117</v>
      </c>
      <c r="C29" s="336" t="s">
        <v>890</v>
      </c>
      <c r="D29" s="336" t="s">
        <v>346</v>
      </c>
      <c r="E29" s="336" t="s">
        <v>259</v>
      </c>
      <c r="F29" s="336" t="s">
        <v>411</v>
      </c>
      <c r="H29" s="335" t="s">
        <v>1217</v>
      </c>
      <c r="J29" s="337" t="s">
        <v>184</v>
      </c>
      <c r="K29" s="415">
        <v>102.34</v>
      </c>
      <c r="L29" s="415">
        <v>120.57</v>
      </c>
      <c r="M29" s="410">
        <v>176</v>
      </c>
      <c r="N29" s="416">
        <v>44432</v>
      </c>
      <c r="O29" s="416">
        <v>44715</v>
      </c>
      <c r="P29" s="190"/>
      <c r="Q29" s="190"/>
      <c r="R29" s="190"/>
      <c r="S29" s="190"/>
      <c r="T29" s="190"/>
      <c r="U29" s="190"/>
      <c r="W29" s="412" t="s">
        <v>1453</v>
      </c>
      <c r="X29" s="413" t="s">
        <v>407</v>
      </c>
      <c r="Y29" s="413" t="s">
        <v>408</v>
      </c>
      <c r="Z29" s="413" t="s">
        <v>62</v>
      </c>
      <c r="AB29" s="417" t="s">
        <v>411</v>
      </c>
      <c r="AC29" s="381" t="s">
        <v>259</v>
      </c>
      <c r="AD29" s="380">
        <v>39192213.149999969</v>
      </c>
      <c r="AE29" s="381" t="s">
        <v>890</v>
      </c>
      <c r="AF29" s="408">
        <v>596</v>
      </c>
      <c r="AG29" s="382">
        <v>1083374.98</v>
      </c>
      <c r="AH29" s="382">
        <v>1817.743255033557</v>
      </c>
      <c r="AI29" s="370">
        <v>745475</v>
      </c>
      <c r="AJ29" s="370">
        <v>1208.2252836304699</v>
      </c>
      <c r="AK29" s="370">
        <v>8078.1997128441844</v>
      </c>
      <c r="AL29" s="370">
        <v>11113.775077511931</v>
      </c>
    </row>
    <row r="30" spans="1:38" ht="15" customHeight="1" x14ac:dyDescent="0.3">
      <c r="A30" s="336" t="s">
        <v>118</v>
      </c>
      <c r="C30" s="336" t="s">
        <v>891</v>
      </c>
      <c r="D30" s="336" t="s">
        <v>412</v>
      </c>
      <c r="E30" s="336" t="s">
        <v>268</v>
      </c>
      <c r="F30" s="336" t="s">
        <v>414</v>
      </c>
      <c r="H30" s="335" t="s">
        <v>1218</v>
      </c>
      <c r="J30" s="337" t="s">
        <v>659</v>
      </c>
      <c r="K30" s="418">
        <v>125.32</v>
      </c>
      <c r="L30" s="418">
        <v>74.97</v>
      </c>
      <c r="M30" s="410">
        <v>176</v>
      </c>
      <c r="N30" s="416">
        <v>44426</v>
      </c>
      <c r="O30" s="416">
        <v>44708</v>
      </c>
      <c r="P30" s="190"/>
      <c r="Q30" s="190"/>
      <c r="R30" s="190"/>
      <c r="S30" s="190"/>
      <c r="T30" s="190"/>
      <c r="U30" s="190"/>
      <c r="W30" s="412" t="s">
        <v>411</v>
      </c>
      <c r="X30" s="413" t="s">
        <v>346</v>
      </c>
      <c r="Y30" s="413" t="s">
        <v>410</v>
      </c>
      <c r="Z30" s="413" t="s">
        <v>259</v>
      </c>
      <c r="AB30" s="417" t="s">
        <v>1382</v>
      </c>
      <c r="AC30" s="381" t="s">
        <v>268</v>
      </c>
      <c r="AD30" s="380">
        <v>22434384.749999993</v>
      </c>
      <c r="AE30" s="381" t="s">
        <v>891</v>
      </c>
      <c r="AF30" s="408">
        <v>176</v>
      </c>
      <c r="AG30" s="382">
        <v>356877.85</v>
      </c>
      <c r="AH30" s="382">
        <v>2027.7150568181817</v>
      </c>
      <c r="AI30" s="370">
        <v>324528</v>
      </c>
      <c r="AJ30" s="370">
        <v>1598.6600985221676</v>
      </c>
      <c r="AK30" s="370">
        <v>8368.6729018181813</v>
      </c>
      <c r="AL30" s="370">
        <v>11714.76157176892</v>
      </c>
    </row>
    <row r="31" spans="1:38" ht="15" customHeight="1" x14ac:dyDescent="0.3">
      <c r="A31" s="336" t="s">
        <v>119</v>
      </c>
      <c r="C31" s="336" t="s">
        <v>892</v>
      </c>
      <c r="D31" s="336" t="s">
        <v>332</v>
      </c>
      <c r="E31" s="336" t="s">
        <v>273</v>
      </c>
      <c r="F31" s="336" t="s">
        <v>417</v>
      </c>
      <c r="H31" s="335" t="s">
        <v>1219</v>
      </c>
      <c r="J31" s="337" t="s">
        <v>966</v>
      </c>
      <c r="K31" s="415">
        <v>101.57</v>
      </c>
      <c r="L31" s="415">
        <v>75.650000000000006</v>
      </c>
      <c r="M31" s="410">
        <v>176</v>
      </c>
      <c r="N31" s="416">
        <v>44424</v>
      </c>
      <c r="O31" s="416">
        <v>44707</v>
      </c>
      <c r="P31" s="190"/>
      <c r="Q31" s="190" t="s">
        <v>523</v>
      </c>
      <c r="R31" s="190" t="s">
        <v>524</v>
      </c>
      <c r="S31" s="190" t="s">
        <v>784</v>
      </c>
      <c r="T31" s="190" t="s">
        <v>282</v>
      </c>
      <c r="U31" s="190" t="s">
        <v>526</v>
      </c>
      <c r="W31" s="412" t="s">
        <v>414</v>
      </c>
      <c r="X31" s="413" t="s">
        <v>412</v>
      </c>
      <c r="Y31" s="413" t="s">
        <v>413</v>
      </c>
      <c r="Z31" s="413" t="s">
        <v>268</v>
      </c>
      <c r="AB31" s="417" t="s">
        <v>1383</v>
      </c>
      <c r="AC31" s="381" t="s">
        <v>269</v>
      </c>
      <c r="AD31" s="380">
        <v>1764830.6</v>
      </c>
      <c r="AE31" s="381" t="s">
        <v>891</v>
      </c>
      <c r="AF31" s="408" t="s">
        <v>1380</v>
      </c>
      <c r="AG31" s="382" t="s">
        <v>1380</v>
      </c>
      <c r="AH31" s="382">
        <v>0</v>
      </c>
      <c r="AI31" s="370" t="s">
        <v>1380</v>
      </c>
      <c r="AJ31" s="370">
        <v>0</v>
      </c>
      <c r="AK31" s="370">
        <v>17453.734988713317</v>
      </c>
      <c r="AL31" s="370">
        <v>20799.823658664056</v>
      </c>
    </row>
    <row r="32" spans="1:38" ht="15" customHeight="1" x14ac:dyDescent="0.3">
      <c r="A32" s="336" t="s">
        <v>120</v>
      </c>
      <c r="C32" s="336" t="s">
        <v>1222</v>
      </c>
      <c r="D32" s="336">
        <v>34010</v>
      </c>
      <c r="E32" s="340" t="s">
        <v>282</v>
      </c>
      <c r="F32" s="336" t="s">
        <v>1223</v>
      </c>
      <c r="H32" s="335" t="s">
        <v>1220</v>
      </c>
      <c r="J32" s="337" t="s">
        <v>1286</v>
      </c>
      <c r="K32" s="415">
        <v>183.56</v>
      </c>
      <c r="L32" s="415">
        <v>84.22</v>
      </c>
      <c r="M32" s="410">
        <v>176</v>
      </c>
      <c r="N32" s="416">
        <v>44424</v>
      </c>
      <c r="O32" s="416">
        <v>44707</v>
      </c>
      <c r="P32" s="190"/>
      <c r="Q32" s="190" t="s">
        <v>332</v>
      </c>
      <c r="R32" s="190" t="s">
        <v>416</v>
      </c>
      <c r="S32" s="190" t="s">
        <v>957</v>
      </c>
      <c r="T32" s="190" t="s">
        <v>273</v>
      </c>
      <c r="U32" s="190" t="s">
        <v>417</v>
      </c>
      <c r="W32" s="412" t="s">
        <v>415</v>
      </c>
      <c r="X32" s="413" t="s">
        <v>412</v>
      </c>
      <c r="Y32" s="413" t="s">
        <v>413</v>
      </c>
      <c r="Z32" s="413" t="s">
        <v>269</v>
      </c>
      <c r="AB32" s="417" t="s">
        <v>416</v>
      </c>
      <c r="AC32" s="381" t="s">
        <v>273</v>
      </c>
      <c r="AD32" s="380">
        <v>930885210.98000264</v>
      </c>
      <c r="AE32" s="381" t="s">
        <v>892</v>
      </c>
      <c r="AF32" s="408">
        <v>9276</v>
      </c>
      <c r="AG32" s="382">
        <v>17778093.120000001</v>
      </c>
      <c r="AH32" s="382">
        <v>1916.5689003880984</v>
      </c>
      <c r="AI32" s="370">
        <v>14717162</v>
      </c>
      <c r="AJ32" s="370">
        <v>1560.3437234944868</v>
      </c>
      <c r="AK32" s="370">
        <v>8304.7894857148385</v>
      </c>
      <c r="AL32" s="370">
        <v>11753.612216842914</v>
      </c>
    </row>
    <row r="33" spans="1:38" ht="15" customHeight="1" x14ac:dyDescent="0.3">
      <c r="A33" s="336" t="s">
        <v>121</v>
      </c>
      <c r="C33" s="336" t="s">
        <v>893</v>
      </c>
      <c r="D33" s="336" t="s">
        <v>337</v>
      </c>
      <c r="E33" s="336" t="s">
        <v>285</v>
      </c>
      <c r="F33" s="336" t="s">
        <v>419</v>
      </c>
      <c r="H33" s="335" t="s">
        <v>1221</v>
      </c>
      <c r="J33" s="337" t="s">
        <v>1287</v>
      </c>
      <c r="K33" s="415">
        <v>175.54</v>
      </c>
      <c r="L33" s="415">
        <v>148.82</v>
      </c>
      <c r="M33" s="410">
        <v>176</v>
      </c>
      <c r="N33" s="416">
        <v>44419</v>
      </c>
      <c r="O33" s="416">
        <v>44722</v>
      </c>
      <c r="P33" s="190"/>
      <c r="Q33" s="190" t="s">
        <v>332</v>
      </c>
      <c r="R33" s="190" t="s">
        <v>416</v>
      </c>
      <c r="S33" s="190" t="s">
        <v>957</v>
      </c>
      <c r="T33" s="190" t="s">
        <v>273</v>
      </c>
      <c r="U33" s="190" t="s">
        <v>417</v>
      </c>
      <c r="W33" s="412" t="s">
        <v>417</v>
      </c>
      <c r="X33" s="413" t="s">
        <v>332</v>
      </c>
      <c r="Y33" s="413" t="s">
        <v>416</v>
      </c>
      <c r="Z33" s="413" t="s">
        <v>273</v>
      </c>
      <c r="AB33" s="417" t="s">
        <v>526</v>
      </c>
      <c r="AC33" s="381" t="s">
        <v>282</v>
      </c>
      <c r="AD33" s="380">
        <v>69944355.279999956</v>
      </c>
      <c r="AE33" s="381" t="s">
        <v>1423</v>
      </c>
      <c r="AF33" s="408">
        <v>697</v>
      </c>
      <c r="AG33" s="382">
        <v>1124444.32</v>
      </c>
      <c r="AH33" s="382">
        <v>1613.2630129124821</v>
      </c>
      <c r="AI33" s="370">
        <v>921447</v>
      </c>
      <c r="AJ33" s="370">
        <v>1500.7280130293159</v>
      </c>
      <c r="AK33" s="370">
        <v>8375.1083454071286</v>
      </c>
      <c r="AL33" s="370">
        <v>11552.180006644914</v>
      </c>
    </row>
    <row r="34" spans="1:38" ht="15" customHeight="1" x14ac:dyDescent="0.3">
      <c r="A34" s="336" t="s">
        <v>122</v>
      </c>
      <c r="C34" s="336" t="s">
        <v>894</v>
      </c>
      <c r="D34" s="336" t="s">
        <v>340</v>
      </c>
      <c r="E34" s="336" t="s">
        <v>286</v>
      </c>
      <c r="F34" s="336" t="s">
        <v>421</v>
      </c>
      <c r="H34" s="335" t="s">
        <v>1224</v>
      </c>
      <c r="J34" s="337" t="s">
        <v>1288</v>
      </c>
      <c r="K34" s="415">
        <v>176.64</v>
      </c>
      <c r="L34" s="415">
        <v>110.96</v>
      </c>
      <c r="M34" s="410">
        <v>176</v>
      </c>
      <c r="N34" s="416">
        <v>44419</v>
      </c>
      <c r="O34" s="416">
        <v>44722</v>
      </c>
      <c r="P34" s="190"/>
      <c r="Q34" s="190" t="s">
        <v>332</v>
      </c>
      <c r="R34" s="190" t="s">
        <v>416</v>
      </c>
      <c r="S34" s="190" t="s">
        <v>957</v>
      </c>
      <c r="T34" s="190" t="s">
        <v>273</v>
      </c>
      <c r="U34" s="190" t="s">
        <v>417</v>
      </c>
      <c r="W34" s="412" t="s">
        <v>526</v>
      </c>
      <c r="X34" s="414" t="s">
        <v>1259</v>
      </c>
      <c r="Y34" s="413" t="s">
        <v>526</v>
      </c>
      <c r="Z34" s="413" t="s">
        <v>282</v>
      </c>
      <c r="AB34" s="417" t="s">
        <v>419</v>
      </c>
      <c r="AC34" s="381" t="s">
        <v>285</v>
      </c>
      <c r="AD34" s="380">
        <v>364008651.98000103</v>
      </c>
      <c r="AE34" s="381" t="s">
        <v>893</v>
      </c>
      <c r="AF34" s="408">
        <v>2671</v>
      </c>
      <c r="AG34" s="382">
        <v>5385854.5800000001</v>
      </c>
      <c r="AH34" s="382">
        <v>2016.4187869711718</v>
      </c>
      <c r="AI34" s="370">
        <v>4905828</v>
      </c>
      <c r="AJ34" s="370">
        <v>1741.5079872204474</v>
      </c>
      <c r="AK34" s="370">
        <v>8061.8147679378071</v>
      </c>
      <c r="AL34" s="370">
        <v>11671.219098786227</v>
      </c>
    </row>
    <row r="35" spans="1:38" ht="15" customHeight="1" x14ac:dyDescent="0.3">
      <c r="A35" s="336" t="s">
        <v>123</v>
      </c>
      <c r="C35" s="336" t="s">
        <v>895</v>
      </c>
      <c r="D35" s="336" t="s">
        <v>422</v>
      </c>
      <c r="E35" s="336" t="s">
        <v>287</v>
      </c>
      <c r="F35" s="336" t="s">
        <v>424</v>
      </c>
      <c r="H35" s="335" t="s">
        <v>1225</v>
      </c>
      <c r="J35" s="337" t="s">
        <v>967</v>
      </c>
      <c r="K35" s="418">
        <v>98.57</v>
      </c>
      <c r="L35" s="418">
        <v>35.799999999999997</v>
      </c>
      <c r="M35" s="410">
        <v>176</v>
      </c>
      <c r="N35" s="416">
        <v>44431</v>
      </c>
      <c r="O35" s="416">
        <v>44715</v>
      </c>
      <c r="P35" s="190" t="s">
        <v>610</v>
      </c>
      <c r="Q35" s="190" t="s">
        <v>336</v>
      </c>
      <c r="R35" s="190" t="s">
        <v>393</v>
      </c>
      <c r="S35" s="190" t="s">
        <v>317</v>
      </c>
      <c r="T35" s="190" t="s">
        <v>248</v>
      </c>
      <c r="U35" s="190" t="s">
        <v>394</v>
      </c>
      <c r="W35" s="412" t="s">
        <v>419</v>
      </c>
      <c r="X35" s="413" t="s">
        <v>337</v>
      </c>
      <c r="Y35" s="413" t="s">
        <v>418</v>
      </c>
      <c r="Z35" s="413" t="s">
        <v>285</v>
      </c>
      <c r="AB35" s="417" t="s">
        <v>421</v>
      </c>
      <c r="AC35" s="420" t="s">
        <v>286</v>
      </c>
      <c r="AD35" s="380">
        <v>186239152.89000002</v>
      </c>
      <c r="AE35" s="381" t="s">
        <v>894</v>
      </c>
      <c r="AF35" s="408">
        <v>1879</v>
      </c>
      <c r="AG35" s="382">
        <v>3594246.81</v>
      </c>
      <c r="AH35" s="382">
        <v>1912.8508834486429</v>
      </c>
      <c r="AI35" s="370">
        <v>3004836</v>
      </c>
      <c r="AJ35" s="370">
        <v>1480.9443075406605</v>
      </c>
      <c r="AK35" s="370">
        <v>8064.1354558554858</v>
      </c>
      <c r="AL35" s="370">
        <v>11355.601202528724</v>
      </c>
    </row>
    <row r="36" spans="1:38" ht="15" customHeight="1" x14ac:dyDescent="0.3">
      <c r="C36" s="336" t="s">
        <v>896</v>
      </c>
      <c r="D36" s="336" t="s">
        <v>425</v>
      </c>
      <c r="E36" s="336" t="s">
        <v>297</v>
      </c>
      <c r="F36" s="336" t="s">
        <v>427</v>
      </c>
      <c r="H36" s="335" t="s">
        <v>1226</v>
      </c>
      <c r="J36" s="337" t="s">
        <v>968</v>
      </c>
      <c r="K36" s="409">
        <v>88.09</v>
      </c>
      <c r="L36" s="409">
        <v>25.1</v>
      </c>
      <c r="M36" s="410">
        <v>176</v>
      </c>
      <c r="N36" s="416">
        <v>44431</v>
      </c>
      <c r="O36" s="416">
        <v>44715</v>
      </c>
      <c r="P36" s="190" t="s">
        <v>958</v>
      </c>
      <c r="Q36" s="190" t="s">
        <v>331</v>
      </c>
      <c r="R36" s="190" t="s">
        <v>380</v>
      </c>
      <c r="S36" s="190" t="s">
        <v>318</v>
      </c>
      <c r="T36" s="190" t="s">
        <v>235</v>
      </c>
      <c r="U36" s="190" t="s">
        <v>381</v>
      </c>
      <c r="W36" s="412" t="s">
        <v>421</v>
      </c>
      <c r="X36" s="413" t="s">
        <v>340</v>
      </c>
      <c r="Y36" s="413" t="s">
        <v>420</v>
      </c>
      <c r="Z36" s="413" t="s">
        <v>286</v>
      </c>
      <c r="AB36" s="417" t="s">
        <v>1384</v>
      </c>
      <c r="AC36" s="420" t="s">
        <v>287</v>
      </c>
      <c r="AD36" s="380">
        <v>14144577.920000004</v>
      </c>
      <c r="AE36" s="381" t="s">
        <v>895</v>
      </c>
      <c r="AF36" s="408">
        <v>94</v>
      </c>
      <c r="AG36" s="382">
        <v>185951.37</v>
      </c>
      <c r="AH36" s="382">
        <v>1978.2060638297871</v>
      </c>
      <c r="AI36" s="370">
        <v>233346</v>
      </c>
      <c r="AJ36" s="370">
        <v>2381.0816326530612</v>
      </c>
      <c r="AK36" s="370">
        <v>8907.3851841696378</v>
      </c>
      <c r="AL36" s="370">
        <v>12966.915796414536</v>
      </c>
    </row>
    <row r="37" spans="1:38" ht="15" customHeight="1" x14ac:dyDescent="0.3">
      <c r="C37" s="336" t="s">
        <v>897</v>
      </c>
      <c r="D37" s="336" t="s">
        <v>335</v>
      </c>
      <c r="E37" s="336" t="s">
        <v>303</v>
      </c>
      <c r="F37" s="336" t="s">
        <v>431</v>
      </c>
      <c r="H37" s="335" t="s">
        <v>1227</v>
      </c>
      <c r="J37" s="337" t="s">
        <v>969</v>
      </c>
      <c r="K37" s="415">
        <v>76.97</v>
      </c>
      <c r="L37" s="415">
        <v>66.569999999999993</v>
      </c>
      <c r="M37" s="410">
        <v>176</v>
      </c>
      <c r="N37" s="416">
        <v>44424</v>
      </c>
      <c r="O37" s="416">
        <v>44708</v>
      </c>
      <c r="P37" s="190" t="s">
        <v>959</v>
      </c>
      <c r="Q37" s="190" t="s">
        <v>327</v>
      </c>
      <c r="R37" s="190" t="s">
        <v>372</v>
      </c>
      <c r="S37" s="190" t="s">
        <v>191</v>
      </c>
      <c r="T37" s="190" t="s">
        <v>210</v>
      </c>
      <c r="U37" s="190" t="s">
        <v>373</v>
      </c>
      <c r="W37" s="412" t="s">
        <v>1384</v>
      </c>
      <c r="X37" s="413" t="s">
        <v>422</v>
      </c>
      <c r="Y37" s="413" t="s">
        <v>423</v>
      </c>
      <c r="Z37" s="413" t="s">
        <v>287</v>
      </c>
      <c r="AB37" s="417" t="s">
        <v>427</v>
      </c>
      <c r="AC37" s="420" t="s">
        <v>297</v>
      </c>
      <c r="AD37" s="380">
        <v>23235363.470000029</v>
      </c>
      <c r="AE37" s="381" t="s">
        <v>896</v>
      </c>
      <c r="AF37" s="408">
        <v>358</v>
      </c>
      <c r="AG37" s="382">
        <v>717877.45</v>
      </c>
      <c r="AH37" s="382">
        <v>2005.2442737430167</v>
      </c>
      <c r="AI37" s="370">
        <v>523611</v>
      </c>
      <c r="AJ37" s="370">
        <v>1356.5051813471503</v>
      </c>
      <c r="AK37" s="370">
        <v>8176.9658131772667</v>
      </c>
      <c r="AL37" s="370">
        <v>11403.538352037371</v>
      </c>
    </row>
    <row r="38" spans="1:38" ht="15" customHeight="1" x14ac:dyDescent="0.3">
      <c r="A38" s="330" t="s">
        <v>616</v>
      </c>
      <c r="C38" s="336" t="s">
        <v>898</v>
      </c>
      <c r="D38" s="336" t="s">
        <v>432</v>
      </c>
      <c r="E38" s="336" t="s">
        <v>2</v>
      </c>
      <c r="F38" s="336" t="s">
        <v>434</v>
      </c>
      <c r="H38" s="335" t="s">
        <v>1228</v>
      </c>
      <c r="J38" s="337"/>
      <c r="K38" s="421"/>
      <c r="L38" s="421"/>
      <c r="M38" s="421"/>
      <c r="N38" s="422"/>
      <c r="O38" s="422"/>
      <c r="P38" s="190" t="s">
        <v>960</v>
      </c>
      <c r="Q38" s="190" t="s">
        <v>343</v>
      </c>
      <c r="R38" s="190" t="s">
        <v>360</v>
      </c>
      <c r="S38" s="190" t="s">
        <v>319</v>
      </c>
      <c r="T38" s="190" t="s">
        <v>198</v>
      </c>
      <c r="U38" s="190" t="s">
        <v>361</v>
      </c>
      <c r="W38" s="412" t="s">
        <v>427</v>
      </c>
      <c r="X38" s="413" t="s">
        <v>425</v>
      </c>
      <c r="Y38" s="413" t="s">
        <v>426</v>
      </c>
      <c r="Z38" s="413" t="s">
        <v>297</v>
      </c>
      <c r="AB38" s="417" t="s">
        <v>1385</v>
      </c>
      <c r="AC38" s="381" t="s">
        <v>301</v>
      </c>
      <c r="AD38" s="380">
        <v>2575937.34</v>
      </c>
      <c r="AE38" s="381" t="s">
        <v>897</v>
      </c>
      <c r="AF38" s="408" t="s">
        <v>1380</v>
      </c>
      <c r="AG38" s="382" t="s">
        <v>1380</v>
      </c>
      <c r="AH38" s="382">
        <v>0</v>
      </c>
      <c r="AI38" s="370" t="s">
        <v>1380</v>
      </c>
      <c r="AJ38" s="370">
        <v>0</v>
      </c>
      <c r="AK38" s="370">
        <v>14528.858551430309</v>
      </c>
      <c r="AL38" s="370">
        <v>17607.682475751335</v>
      </c>
    </row>
    <row r="39" spans="1:38" ht="15" customHeight="1" x14ac:dyDescent="0.3">
      <c r="A39" s="8" t="s">
        <v>617</v>
      </c>
      <c r="C39" s="336" t="s">
        <v>899</v>
      </c>
      <c r="D39" s="336" t="s">
        <v>435</v>
      </c>
      <c r="E39" s="336" t="s">
        <v>6</v>
      </c>
      <c r="F39" s="336" t="s">
        <v>437</v>
      </c>
      <c r="H39" s="335" t="s">
        <v>1229</v>
      </c>
      <c r="J39" s="337"/>
      <c r="K39" s="421"/>
      <c r="L39" s="421"/>
      <c r="M39" s="421"/>
      <c r="N39" s="422"/>
      <c r="O39" s="422"/>
      <c r="P39" s="190"/>
      <c r="Q39" s="190" t="s">
        <v>328</v>
      </c>
      <c r="R39" s="190" t="s">
        <v>368</v>
      </c>
      <c r="S39" s="190" t="s">
        <v>961</v>
      </c>
      <c r="T39" s="190" t="s">
        <v>207</v>
      </c>
      <c r="U39" s="190" t="s">
        <v>369</v>
      </c>
      <c r="W39" s="412" t="s">
        <v>429</v>
      </c>
      <c r="X39" s="413" t="s">
        <v>335</v>
      </c>
      <c r="Y39" s="413" t="s">
        <v>428</v>
      </c>
      <c r="Z39" s="413" t="s">
        <v>301</v>
      </c>
      <c r="AB39" s="417" t="s">
        <v>430</v>
      </c>
      <c r="AC39" s="381" t="s">
        <v>302</v>
      </c>
      <c r="AD39" s="380">
        <v>4092986.0200000037</v>
      </c>
      <c r="AE39" s="381" t="s">
        <v>897</v>
      </c>
      <c r="AF39" s="408" t="s">
        <v>1380</v>
      </c>
      <c r="AG39" s="382" t="s">
        <v>1380</v>
      </c>
      <c r="AH39" s="382">
        <v>0</v>
      </c>
      <c r="AI39" s="370" t="s">
        <v>1380</v>
      </c>
      <c r="AJ39" s="370">
        <v>0</v>
      </c>
      <c r="AK39" s="370">
        <v>9594.5784204413467</v>
      </c>
      <c r="AL39" s="370">
        <v>12673.402344762373</v>
      </c>
    </row>
    <row r="40" spans="1:38" ht="15" customHeight="1" x14ac:dyDescent="0.3">
      <c r="A40" s="8" t="s">
        <v>618</v>
      </c>
      <c r="C40" s="336" t="s">
        <v>900</v>
      </c>
      <c r="D40" s="336" t="s">
        <v>438</v>
      </c>
      <c r="E40" s="336" t="s">
        <v>9</v>
      </c>
      <c r="F40" s="336" t="s">
        <v>440</v>
      </c>
      <c r="H40" s="335" t="s">
        <v>1230</v>
      </c>
      <c r="J40" s="337"/>
      <c r="K40" s="421"/>
      <c r="L40" s="421"/>
      <c r="M40" s="421"/>
      <c r="N40" s="422"/>
      <c r="O40" s="422"/>
      <c r="P40" s="190"/>
      <c r="Q40" s="190" t="s">
        <v>328</v>
      </c>
      <c r="R40" s="190" t="s">
        <v>368</v>
      </c>
      <c r="S40" s="190" t="s">
        <v>961</v>
      </c>
      <c r="T40" s="190" t="s">
        <v>207</v>
      </c>
      <c r="U40" s="190" t="s">
        <v>369</v>
      </c>
      <c r="W40" s="412" t="s">
        <v>430</v>
      </c>
      <c r="X40" s="413" t="s">
        <v>335</v>
      </c>
      <c r="Y40" s="413" t="s">
        <v>428</v>
      </c>
      <c r="Z40" s="413" t="s">
        <v>302</v>
      </c>
      <c r="AB40" s="407" t="s">
        <v>431</v>
      </c>
      <c r="AC40" s="381" t="s">
        <v>303</v>
      </c>
      <c r="AD40" s="380">
        <v>237463429.13999969</v>
      </c>
      <c r="AE40" s="381" t="s">
        <v>897</v>
      </c>
      <c r="AF40" s="408">
        <v>3211</v>
      </c>
      <c r="AG40" s="382">
        <v>5894727.7800000003</v>
      </c>
      <c r="AH40" s="382">
        <v>1835.791896605419</v>
      </c>
      <c r="AI40" s="370">
        <v>4262426</v>
      </c>
      <c r="AJ40" s="370">
        <v>1300.7097955447055</v>
      </c>
      <c r="AK40" s="370">
        <v>8064.2306048722858</v>
      </c>
      <c r="AL40" s="370">
        <v>11143.054529193312</v>
      </c>
    </row>
    <row r="41" spans="1:38" ht="15" customHeight="1" x14ac:dyDescent="0.3">
      <c r="A41" s="8" t="s">
        <v>619</v>
      </c>
      <c r="C41" s="336" t="s">
        <v>1083</v>
      </c>
      <c r="D41" s="336" t="s">
        <v>901</v>
      </c>
      <c r="E41" s="336" t="s">
        <v>24</v>
      </c>
      <c r="F41" s="336" t="s">
        <v>489</v>
      </c>
      <c r="H41" s="335" t="s">
        <v>1231</v>
      </c>
      <c r="J41" s="337"/>
      <c r="K41" s="421"/>
      <c r="L41" s="421"/>
      <c r="M41" s="421"/>
      <c r="N41" s="422"/>
      <c r="O41" s="422"/>
      <c r="P41" s="190" t="s">
        <v>960</v>
      </c>
      <c r="Q41" s="190" t="s">
        <v>332</v>
      </c>
      <c r="R41" s="190" t="s">
        <v>416</v>
      </c>
      <c r="S41" s="190" t="s">
        <v>320</v>
      </c>
      <c r="T41" s="190" t="s">
        <v>273</v>
      </c>
      <c r="U41" s="190" t="s">
        <v>417</v>
      </c>
      <c r="W41" s="412" t="s">
        <v>431</v>
      </c>
      <c r="X41" s="413" t="s">
        <v>335</v>
      </c>
      <c r="Y41" s="413" t="s">
        <v>428</v>
      </c>
      <c r="Z41" s="413" t="s">
        <v>303</v>
      </c>
      <c r="AB41" s="407" t="s">
        <v>1386</v>
      </c>
      <c r="AC41" s="381" t="s">
        <v>2</v>
      </c>
      <c r="AD41" s="380">
        <v>21394720.920000006</v>
      </c>
      <c r="AE41" s="381" t="s">
        <v>898</v>
      </c>
      <c r="AF41" s="408">
        <v>293</v>
      </c>
      <c r="AG41" s="382">
        <v>538941.9</v>
      </c>
      <c r="AH41" s="382">
        <v>1839.3921501706486</v>
      </c>
      <c r="AI41" s="370">
        <v>465991</v>
      </c>
      <c r="AJ41" s="370">
        <v>1460.7868338557994</v>
      </c>
      <c r="AK41" s="370">
        <v>8064.5281591482208</v>
      </c>
      <c r="AL41" s="370">
        <v>11264.393362909977</v>
      </c>
    </row>
    <row r="42" spans="1:38" ht="15" customHeight="1" x14ac:dyDescent="0.3">
      <c r="C42" s="336" t="s">
        <v>902</v>
      </c>
      <c r="D42" s="336" t="s">
        <v>441</v>
      </c>
      <c r="E42" s="336" t="s">
        <v>29</v>
      </c>
      <c r="F42" s="336" t="s">
        <v>443</v>
      </c>
      <c r="H42" s="335" t="s">
        <v>1232</v>
      </c>
      <c r="J42" s="337"/>
      <c r="K42" s="421"/>
      <c r="L42" s="421"/>
      <c r="M42" s="421"/>
      <c r="N42" s="422"/>
      <c r="O42" s="422"/>
      <c r="P42" s="190" t="s">
        <v>960</v>
      </c>
      <c r="Q42" s="190" t="s">
        <v>344</v>
      </c>
      <c r="R42" s="190" t="s">
        <v>374</v>
      </c>
      <c r="S42" s="190" t="s">
        <v>321</v>
      </c>
      <c r="T42" s="190" t="s">
        <v>220</v>
      </c>
      <c r="U42" s="190" t="s">
        <v>375</v>
      </c>
      <c r="W42" s="412" t="s">
        <v>1454</v>
      </c>
      <c r="X42" s="413" t="s">
        <v>432</v>
      </c>
      <c r="Y42" s="413" t="s">
        <v>433</v>
      </c>
      <c r="Z42" s="413" t="s">
        <v>2</v>
      </c>
      <c r="AB42" s="417" t="s">
        <v>436</v>
      </c>
      <c r="AC42" s="381" t="s">
        <v>6</v>
      </c>
      <c r="AD42" s="380">
        <v>60294739.390000015</v>
      </c>
      <c r="AE42" s="381" t="s">
        <v>899</v>
      </c>
      <c r="AF42" s="408">
        <v>883</v>
      </c>
      <c r="AG42" s="382">
        <v>1566425.83</v>
      </c>
      <c r="AH42" s="382">
        <v>1773.9816874292187</v>
      </c>
      <c r="AI42" s="370">
        <v>1145924</v>
      </c>
      <c r="AJ42" s="370">
        <v>1244.2171552660152</v>
      </c>
      <c r="AK42" s="370">
        <v>8379.3562119721955</v>
      </c>
      <c r="AL42" s="370">
        <v>11227.762292319643</v>
      </c>
    </row>
    <row r="43" spans="1:38" ht="15" customHeight="1" x14ac:dyDescent="0.3">
      <c r="A43" s="423"/>
      <c r="C43" s="336" t="s">
        <v>903</v>
      </c>
      <c r="D43" s="336" t="s">
        <v>333</v>
      </c>
      <c r="E43" s="336" t="s">
        <v>30</v>
      </c>
      <c r="F43" s="336" t="s">
        <v>904</v>
      </c>
      <c r="H43" s="335" t="s">
        <v>1234</v>
      </c>
      <c r="J43" s="337"/>
      <c r="K43" s="421"/>
      <c r="L43" s="421"/>
      <c r="M43" s="421"/>
      <c r="N43" s="422"/>
      <c r="O43" s="422"/>
      <c r="P43" s="190" t="s">
        <v>960</v>
      </c>
      <c r="Q43" s="190" t="s">
        <v>326</v>
      </c>
      <c r="R43" s="190" t="s">
        <v>358</v>
      </c>
      <c r="S43" s="190" t="s">
        <v>345</v>
      </c>
      <c r="T43" s="190" t="s">
        <v>197</v>
      </c>
      <c r="U43" s="190" t="s">
        <v>359</v>
      </c>
      <c r="W43" s="412" t="s">
        <v>437</v>
      </c>
      <c r="X43" s="413" t="s">
        <v>435</v>
      </c>
      <c r="Y43" s="413" t="s">
        <v>436</v>
      </c>
      <c r="Z43" s="413" t="s">
        <v>6</v>
      </c>
      <c r="AB43" s="407" t="s">
        <v>1387</v>
      </c>
      <c r="AC43" s="381" t="s">
        <v>9</v>
      </c>
      <c r="AD43" s="380">
        <v>32544611.789999988</v>
      </c>
      <c r="AE43" s="381" t="s">
        <v>900</v>
      </c>
      <c r="AF43" s="408">
        <v>423</v>
      </c>
      <c r="AG43" s="382">
        <v>715638.97</v>
      </c>
      <c r="AH43" s="382">
        <v>1691.8178959810873</v>
      </c>
      <c r="AI43" s="370">
        <v>664543</v>
      </c>
      <c r="AJ43" s="370">
        <v>1597.4591346153845</v>
      </c>
      <c r="AK43" s="370">
        <v>8555.1423808808049</v>
      </c>
      <c r="AL43" s="370">
        <v>11781.353919342342</v>
      </c>
    </row>
    <row r="44" spans="1:38" ht="15" customHeight="1" x14ac:dyDescent="0.3">
      <c r="C44" s="336" t="s">
        <v>1428</v>
      </c>
      <c r="D44" s="336">
        <v>54010</v>
      </c>
      <c r="E44" s="336">
        <v>1180</v>
      </c>
      <c r="F44" s="336" t="s">
        <v>484</v>
      </c>
      <c r="H44" s="335" t="s">
        <v>1235</v>
      </c>
      <c r="J44" s="337"/>
      <c r="K44" s="421"/>
      <c r="L44" s="421"/>
      <c r="M44" s="421"/>
      <c r="N44" s="422"/>
      <c r="O44" s="422"/>
      <c r="P44" s="190" t="s">
        <v>954</v>
      </c>
      <c r="Q44" s="190" t="s">
        <v>331</v>
      </c>
      <c r="R44" s="190" t="s">
        <v>380</v>
      </c>
      <c r="S44" s="190" t="s">
        <v>189</v>
      </c>
      <c r="T44" s="190" t="s">
        <v>235</v>
      </c>
      <c r="U44" s="190" t="s">
        <v>381</v>
      </c>
      <c r="W44" s="412" t="s">
        <v>440</v>
      </c>
      <c r="X44" s="413" t="s">
        <v>438</v>
      </c>
      <c r="Y44" s="413" t="s">
        <v>439</v>
      </c>
      <c r="Z44" s="413" t="s">
        <v>9</v>
      </c>
      <c r="AB44" s="417" t="s">
        <v>489</v>
      </c>
      <c r="AC44" s="381" t="s">
        <v>24</v>
      </c>
      <c r="AD44" s="380">
        <v>27207841.410000026</v>
      </c>
      <c r="AE44" s="381" t="s">
        <v>1083</v>
      </c>
      <c r="AF44" s="408">
        <v>187</v>
      </c>
      <c r="AG44" s="382">
        <v>303524.26</v>
      </c>
      <c r="AH44" s="382">
        <v>1623.1243850267381</v>
      </c>
      <c r="AI44" s="370">
        <v>233215</v>
      </c>
      <c r="AJ44" s="370">
        <v>1348.063583815029</v>
      </c>
      <c r="AK44" s="370">
        <v>10980.647920380274</v>
      </c>
      <c r="AL44" s="370">
        <v>14017.035203617268</v>
      </c>
    </row>
    <row r="45" spans="1:38" ht="15" customHeight="1" x14ac:dyDescent="0.3">
      <c r="C45" s="336" t="s">
        <v>1084</v>
      </c>
      <c r="D45" s="336" t="s">
        <v>905</v>
      </c>
      <c r="E45" s="336" t="s">
        <v>47</v>
      </c>
      <c r="F45" s="336" t="s">
        <v>490</v>
      </c>
      <c r="H45" s="335" t="s">
        <v>1239</v>
      </c>
      <c r="J45" s="337"/>
      <c r="K45" s="424"/>
      <c r="L45" s="421"/>
      <c r="M45" s="421"/>
      <c r="N45" s="422"/>
      <c r="O45" s="422"/>
      <c r="P45" s="190" t="s">
        <v>965</v>
      </c>
      <c r="Q45" s="190" t="s">
        <v>346</v>
      </c>
      <c r="R45" s="190" t="s">
        <v>410</v>
      </c>
      <c r="S45" s="190" t="s">
        <v>192</v>
      </c>
      <c r="T45" s="190" t="s">
        <v>259</v>
      </c>
      <c r="U45" s="190" t="s">
        <v>411</v>
      </c>
      <c r="W45" s="412" t="s">
        <v>489</v>
      </c>
      <c r="X45" s="414" t="s">
        <v>901</v>
      </c>
      <c r="Y45" s="413" t="s">
        <v>489</v>
      </c>
      <c r="Z45" s="413" t="s">
        <v>24</v>
      </c>
      <c r="AB45" s="417" t="s">
        <v>443</v>
      </c>
      <c r="AC45" s="381" t="s">
        <v>29</v>
      </c>
      <c r="AD45" s="380">
        <v>164585721.24999997</v>
      </c>
      <c r="AE45" s="381" t="s">
        <v>902</v>
      </c>
      <c r="AF45" s="408">
        <v>2198</v>
      </c>
      <c r="AG45" s="382">
        <v>4350799.0199999996</v>
      </c>
      <c r="AH45" s="382">
        <v>1979.4354049135575</v>
      </c>
      <c r="AI45" s="370">
        <v>3338300</v>
      </c>
      <c r="AJ45" s="370">
        <v>1546.9416126042631</v>
      </c>
      <c r="AK45" s="370">
        <v>8594.2934021994679</v>
      </c>
      <c r="AL45" s="370">
        <v>12251.42500553589</v>
      </c>
    </row>
    <row r="46" spans="1:38" ht="15" customHeight="1" x14ac:dyDescent="0.3">
      <c r="C46" s="336" t="s">
        <v>906</v>
      </c>
      <c r="D46" s="336" t="s">
        <v>445</v>
      </c>
      <c r="E46" s="336" t="s">
        <v>58</v>
      </c>
      <c r="F46" s="336" t="s">
        <v>447</v>
      </c>
      <c r="H46" s="335" t="s">
        <v>1240</v>
      </c>
      <c r="J46" s="337"/>
      <c r="K46" s="337"/>
      <c r="L46" s="337"/>
      <c r="M46" s="337"/>
      <c r="N46" s="338"/>
      <c r="O46" s="338"/>
      <c r="P46" s="190"/>
      <c r="Q46" s="190"/>
      <c r="R46" s="190"/>
      <c r="S46" s="190"/>
      <c r="T46" s="190"/>
      <c r="U46" s="190"/>
      <c r="W46" s="412" t="s">
        <v>1455</v>
      </c>
      <c r="X46" s="413" t="s">
        <v>441</v>
      </c>
      <c r="Y46" s="413" t="s">
        <v>442</v>
      </c>
      <c r="Z46" s="413" t="s">
        <v>29</v>
      </c>
      <c r="AB46" s="417" t="s">
        <v>1388</v>
      </c>
      <c r="AC46" s="381" t="s">
        <v>30</v>
      </c>
      <c r="AD46" s="380">
        <v>116102426.07999977</v>
      </c>
      <c r="AE46" s="381" t="s">
        <v>903</v>
      </c>
      <c r="AF46" s="408">
        <v>1471</v>
      </c>
      <c r="AG46" s="382">
        <v>2658598.04</v>
      </c>
      <c r="AH46" s="382">
        <v>1807.340611828688</v>
      </c>
      <c r="AI46" s="370">
        <v>1530549</v>
      </c>
      <c r="AJ46" s="370">
        <v>1027.2140939597316</v>
      </c>
      <c r="AK46" s="370">
        <v>8058.5233066760075</v>
      </c>
      <c r="AL46" s="370">
        <v>10865.142769763255</v>
      </c>
    </row>
    <row r="47" spans="1:38" ht="15" customHeight="1" x14ac:dyDescent="0.3">
      <c r="C47" s="336" t="s">
        <v>907</v>
      </c>
      <c r="D47" s="336" t="s">
        <v>908</v>
      </c>
      <c r="E47" s="336" t="s">
        <v>59</v>
      </c>
      <c r="F47" s="336" t="s">
        <v>592</v>
      </c>
      <c r="H47" s="335" t="s">
        <v>1241</v>
      </c>
      <c r="J47" s="337"/>
      <c r="K47" s="337"/>
      <c r="L47" s="337"/>
      <c r="M47" s="337"/>
      <c r="N47" s="338"/>
      <c r="O47" s="338"/>
      <c r="P47" s="190"/>
      <c r="Q47" s="190"/>
      <c r="R47" s="190"/>
      <c r="S47" s="190"/>
      <c r="T47" s="190"/>
      <c r="U47" s="190"/>
      <c r="W47" s="412" t="s">
        <v>1456</v>
      </c>
      <c r="X47" s="413" t="s">
        <v>333</v>
      </c>
      <c r="Y47" s="413" t="s">
        <v>444</v>
      </c>
      <c r="Z47" s="413" t="s">
        <v>30</v>
      </c>
      <c r="AB47" s="417" t="s">
        <v>484</v>
      </c>
      <c r="AC47" s="381" t="s">
        <v>262</v>
      </c>
      <c r="AD47" s="380">
        <v>68255194.7700001</v>
      </c>
      <c r="AE47" s="381" t="s">
        <v>1428</v>
      </c>
      <c r="AF47" s="408">
        <v>580</v>
      </c>
      <c r="AG47" s="382">
        <v>1030246.96</v>
      </c>
      <c r="AH47" s="382">
        <v>1776.2878620689655</v>
      </c>
      <c r="AI47" s="370">
        <v>560340</v>
      </c>
      <c r="AJ47" s="370">
        <v>1526.8119891008175</v>
      </c>
      <c r="AK47" s="370">
        <v>8808.5395015665054</v>
      </c>
      <c r="AL47" s="370">
        <v>11992.482280858057</v>
      </c>
    </row>
    <row r="48" spans="1:38" ht="15" customHeight="1" x14ac:dyDescent="0.3">
      <c r="C48" s="336" t="s">
        <v>909</v>
      </c>
      <c r="D48" s="336" t="s">
        <v>325</v>
      </c>
      <c r="E48" s="336" t="s">
        <v>60</v>
      </c>
      <c r="F48" s="336" t="s">
        <v>449</v>
      </c>
      <c r="H48" s="335" t="s">
        <v>1242</v>
      </c>
      <c r="J48" s="337"/>
      <c r="K48" s="337"/>
      <c r="L48" s="337"/>
      <c r="M48" s="337"/>
      <c r="N48" s="338"/>
      <c r="O48" s="338"/>
      <c r="P48" s="190"/>
      <c r="Q48" s="190"/>
      <c r="R48" s="190"/>
      <c r="S48" s="190"/>
      <c r="T48" s="190"/>
      <c r="U48" s="190"/>
      <c r="W48" s="412" t="s">
        <v>484</v>
      </c>
      <c r="X48" s="414" t="s">
        <v>1427</v>
      </c>
      <c r="Y48" s="413" t="s">
        <v>484</v>
      </c>
      <c r="Z48" s="413" t="s">
        <v>262</v>
      </c>
      <c r="AB48" s="417" t="s">
        <v>490</v>
      </c>
      <c r="AC48" s="381" t="s">
        <v>47</v>
      </c>
      <c r="AD48" s="380">
        <v>46955686.869999997</v>
      </c>
      <c r="AE48" s="381" t="s">
        <v>1084</v>
      </c>
      <c r="AF48" s="408">
        <v>365</v>
      </c>
      <c r="AG48" s="382">
        <v>598932.9</v>
      </c>
      <c r="AH48" s="382">
        <v>1640.9120547945206</v>
      </c>
      <c r="AI48" s="370">
        <v>862316</v>
      </c>
      <c r="AJ48" s="370">
        <v>1178.0273224043715</v>
      </c>
      <c r="AK48" s="370">
        <v>8064.5281577101168</v>
      </c>
      <c r="AL48" s="370">
        <v>10796.958485578969</v>
      </c>
    </row>
    <row r="49" spans="1:38" ht="15" customHeight="1" x14ac:dyDescent="0.3">
      <c r="C49" s="377" t="s">
        <v>910</v>
      </c>
      <c r="D49" s="425" t="s">
        <v>450</v>
      </c>
      <c r="E49" s="425" t="s">
        <v>911</v>
      </c>
      <c r="F49" s="426" t="s">
        <v>451</v>
      </c>
      <c r="H49" s="335" t="s">
        <v>1321</v>
      </c>
      <c r="J49" s="427"/>
      <c r="K49" s="427"/>
      <c r="L49" s="427"/>
      <c r="M49" s="427"/>
      <c r="N49" s="428"/>
      <c r="O49" s="428"/>
      <c r="P49" s="429"/>
      <c r="Q49" s="429"/>
      <c r="R49" s="429"/>
      <c r="S49" s="429"/>
      <c r="T49" s="429"/>
      <c r="U49" s="429"/>
      <c r="W49" s="412" t="s">
        <v>490</v>
      </c>
      <c r="X49" s="414" t="s">
        <v>905</v>
      </c>
      <c r="Y49" s="413" t="s">
        <v>490</v>
      </c>
      <c r="Z49" s="413" t="s">
        <v>47</v>
      </c>
      <c r="AB49" s="417" t="s">
        <v>447</v>
      </c>
      <c r="AC49" s="381" t="s">
        <v>58</v>
      </c>
      <c r="AD49" s="380">
        <v>73308083.040000021</v>
      </c>
      <c r="AE49" s="381" t="s">
        <v>906</v>
      </c>
      <c r="AF49" s="408">
        <v>710</v>
      </c>
      <c r="AG49" s="382">
        <v>1311527.8</v>
      </c>
      <c r="AH49" s="382">
        <v>1847.2222535211267</v>
      </c>
      <c r="AI49" s="370">
        <v>614823</v>
      </c>
      <c r="AJ49" s="370">
        <v>1433.1538461538462</v>
      </c>
      <c r="AK49" s="370">
        <v>8064.5281576582356</v>
      </c>
      <c r="AL49" s="370">
        <v>11308.040978171055</v>
      </c>
    </row>
    <row r="50" spans="1:38" ht="15" customHeight="1" x14ac:dyDescent="0.3">
      <c r="C50" s="336" t="s">
        <v>1312</v>
      </c>
      <c r="D50" s="336" t="s">
        <v>1313</v>
      </c>
      <c r="E50" s="336" t="s">
        <v>1314</v>
      </c>
      <c r="F50" s="336" t="s">
        <v>1315</v>
      </c>
      <c r="H50" s="335" t="s">
        <v>1243</v>
      </c>
      <c r="J50" s="337"/>
      <c r="K50" s="337"/>
      <c r="L50" s="337"/>
      <c r="M50" s="337"/>
      <c r="N50" s="338"/>
      <c r="O50" s="338"/>
      <c r="P50" s="337"/>
      <c r="Q50" s="337"/>
      <c r="R50" s="337"/>
      <c r="S50" s="337"/>
      <c r="T50" s="338"/>
      <c r="U50" s="338"/>
      <c r="W50" s="412" t="s">
        <v>1457</v>
      </c>
      <c r="X50" s="413" t="s">
        <v>445</v>
      </c>
      <c r="Y50" s="413" t="s">
        <v>446</v>
      </c>
      <c r="Z50" s="413" t="s">
        <v>58</v>
      </c>
      <c r="AB50" s="417" t="s">
        <v>1389</v>
      </c>
      <c r="AC50" s="381" t="s">
        <v>59</v>
      </c>
      <c r="AD50" s="380">
        <v>35926802.279999986</v>
      </c>
      <c r="AE50" s="381" t="s">
        <v>907</v>
      </c>
      <c r="AF50" s="408">
        <v>434</v>
      </c>
      <c r="AG50" s="382">
        <v>761101.72</v>
      </c>
      <c r="AH50" s="382">
        <v>1753.6905990783409</v>
      </c>
      <c r="AI50" s="370">
        <v>4010407</v>
      </c>
      <c r="AJ50" s="370">
        <v>1491.9668898809523</v>
      </c>
      <c r="AK50" s="370">
        <v>8301.4630446515002</v>
      </c>
      <c r="AL50" s="370">
        <v>11500.810514889596</v>
      </c>
    </row>
    <row r="51" spans="1:38" ht="15" customHeight="1" x14ac:dyDescent="0.3">
      <c r="C51" s="336" t="s">
        <v>1244</v>
      </c>
      <c r="D51" s="336" t="s">
        <v>473</v>
      </c>
      <c r="E51" s="336" t="s">
        <v>912</v>
      </c>
      <c r="F51" s="336" t="s">
        <v>1233</v>
      </c>
      <c r="H51" s="335" t="s">
        <v>1245</v>
      </c>
      <c r="J51" s="337"/>
      <c r="K51" s="337"/>
      <c r="L51" s="337"/>
      <c r="M51" s="337"/>
      <c r="N51" s="338"/>
      <c r="O51" s="338"/>
      <c r="P51" s="337"/>
      <c r="Q51" s="337"/>
      <c r="R51" s="337"/>
      <c r="S51" s="337"/>
      <c r="T51" s="338"/>
      <c r="U51" s="338"/>
      <c r="W51" s="412" t="s">
        <v>592</v>
      </c>
      <c r="X51" s="414" t="s">
        <v>908</v>
      </c>
      <c r="Y51" s="413" t="s">
        <v>972</v>
      </c>
      <c r="Z51" s="414" t="s">
        <v>59</v>
      </c>
      <c r="AB51" s="407" t="s">
        <v>1390</v>
      </c>
      <c r="AC51" s="381" t="s">
        <v>60</v>
      </c>
      <c r="AD51" s="380">
        <v>261176079.82999977</v>
      </c>
      <c r="AE51" s="381" t="s">
        <v>909</v>
      </c>
      <c r="AF51" s="408">
        <v>2652</v>
      </c>
      <c r="AG51" s="382">
        <v>4653435.26</v>
      </c>
      <c r="AH51" s="382">
        <v>1754.689012066365</v>
      </c>
      <c r="AI51" s="370" t="s">
        <v>1380</v>
      </c>
      <c r="AJ51" s="370">
        <v>0</v>
      </c>
      <c r="AK51" s="370">
        <v>8832.9616173752293</v>
      </c>
      <c r="AL51" s="370">
        <v>11646.399598555725</v>
      </c>
    </row>
    <row r="52" spans="1:38" ht="15" customHeight="1" x14ac:dyDescent="0.3">
      <c r="C52" s="336" t="s">
        <v>913</v>
      </c>
      <c r="D52" s="336" t="s">
        <v>347</v>
      </c>
      <c r="E52" s="336" t="s">
        <v>72</v>
      </c>
      <c r="F52" s="336" t="s">
        <v>480</v>
      </c>
      <c r="H52" s="335" t="s">
        <v>1246</v>
      </c>
      <c r="J52" s="337"/>
      <c r="K52" s="337"/>
      <c r="L52" s="337"/>
      <c r="M52" s="337"/>
      <c r="N52" s="338"/>
      <c r="O52" s="338"/>
      <c r="P52" s="190"/>
      <c r="Q52" s="190"/>
      <c r="R52" s="190"/>
      <c r="S52" s="190"/>
      <c r="T52" s="190"/>
      <c r="U52" s="190"/>
      <c r="W52" s="412" t="s">
        <v>449</v>
      </c>
      <c r="X52" s="413" t="s">
        <v>325</v>
      </c>
      <c r="Y52" s="413" t="s">
        <v>448</v>
      </c>
      <c r="Z52" s="413" t="s">
        <v>60</v>
      </c>
      <c r="AB52" s="407" t="s">
        <v>452</v>
      </c>
      <c r="AC52" s="381" t="s">
        <v>200</v>
      </c>
      <c r="AD52" s="380">
        <v>10440780.909999996</v>
      </c>
      <c r="AE52" s="381" t="s">
        <v>910</v>
      </c>
      <c r="AF52" s="408" t="s">
        <v>1380</v>
      </c>
      <c r="AG52" s="382" t="s">
        <v>1380</v>
      </c>
      <c r="AH52" s="382">
        <v>0</v>
      </c>
      <c r="AI52" s="370" t="s">
        <v>1380</v>
      </c>
      <c r="AJ52" s="370">
        <v>0</v>
      </c>
      <c r="AK52" s="370">
        <v>8717.5833850630443</v>
      </c>
      <c r="AL52" s="370">
        <v>11531.02136624354</v>
      </c>
    </row>
    <row r="53" spans="1:38" ht="15" customHeight="1" x14ac:dyDescent="0.3">
      <c r="C53" s="336" t="s">
        <v>914</v>
      </c>
      <c r="D53" s="336" t="s">
        <v>491</v>
      </c>
      <c r="E53" s="336" t="s">
        <v>915</v>
      </c>
      <c r="F53" s="336" t="s">
        <v>492</v>
      </c>
      <c r="H53" s="335" t="s">
        <v>1247</v>
      </c>
      <c r="J53" s="337"/>
      <c r="K53" s="337"/>
      <c r="L53" s="337"/>
      <c r="M53" s="337"/>
      <c r="N53" s="338"/>
      <c r="O53" s="338"/>
      <c r="P53" s="190"/>
      <c r="Q53" s="190"/>
      <c r="R53" s="190"/>
      <c r="S53" s="190"/>
      <c r="T53" s="190"/>
      <c r="U53" s="190"/>
      <c r="W53" s="412" t="s">
        <v>1458</v>
      </c>
      <c r="X53" s="414" t="s">
        <v>1313</v>
      </c>
      <c r="Y53" s="412" t="s">
        <v>1315</v>
      </c>
      <c r="Z53" s="414" t="s">
        <v>1314</v>
      </c>
      <c r="AB53" s="407" t="s">
        <v>453</v>
      </c>
      <c r="AC53" s="381" t="s">
        <v>201</v>
      </c>
      <c r="AD53" s="380">
        <v>10166229.939999992</v>
      </c>
      <c r="AE53" s="381" t="s">
        <v>910</v>
      </c>
      <c r="AF53" s="408" t="s">
        <v>1380</v>
      </c>
      <c r="AG53" s="382" t="s">
        <v>1380</v>
      </c>
      <c r="AH53" s="382">
        <v>0</v>
      </c>
      <c r="AI53" s="370" t="s">
        <v>1380</v>
      </c>
      <c r="AJ53" s="370">
        <v>0</v>
      </c>
      <c r="AK53" s="370">
        <v>13817.365771812081</v>
      </c>
      <c r="AL53" s="370">
        <v>16630.803752992579</v>
      </c>
    </row>
    <row r="54" spans="1:38" ht="15" customHeight="1" x14ac:dyDescent="0.3">
      <c r="C54" s="336" t="s">
        <v>916</v>
      </c>
      <c r="D54" s="336" t="s">
        <v>505</v>
      </c>
      <c r="E54" s="336" t="s">
        <v>75</v>
      </c>
      <c r="F54" s="336" t="s">
        <v>512</v>
      </c>
      <c r="H54" s="335" t="s">
        <v>1248</v>
      </c>
      <c r="J54" s="337"/>
      <c r="K54" s="337"/>
      <c r="L54" s="337"/>
      <c r="M54" s="337"/>
      <c r="N54" s="338"/>
      <c r="O54" s="338"/>
      <c r="P54" s="190"/>
      <c r="Q54" s="190"/>
      <c r="R54" s="190"/>
      <c r="S54" s="190"/>
      <c r="T54" s="190"/>
      <c r="U54" s="190"/>
      <c r="W54" s="412" t="s">
        <v>452</v>
      </c>
      <c r="X54" s="413" t="s">
        <v>450</v>
      </c>
      <c r="Y54" s="413" t="s">
        <v>451</v>
      </c>
      <c r="Z54" s="413" t="s">
        <v>200</v>
      </c>
      <c r="AB54" s="407" t="s">
        <v>454</v>
      </c>
      <c r="AC54" s="381" t="s">
        <v>209</v>
      </c>
      <c r="AD54" s="380">
        <v>3273274.2199999993</v>
      </c>
      <c r="AE54" s="381" t="s">
        <v>910</v>
      </c>
      <c r="AF54" s="408" t="s">
        <v>1380</v>
      </c>
      <c r="AG54" s="382" t="s">
        <v>1380</v>
      </c>
      <c r="AH54" s="382">
        <v>0</v>
      </c>
      <c r="AI54" s="370" t="s">
        <v>1380</v>
      </c>
      <c r="AJ54" s="370">
        <v>0</v>
      </c>
      <c r="AK54" s="370">
        <v>8186.9914696142887</v>
      </c>
      <c r="AL54" s="370">
        <v>11000.429450794785</v>
      </c>
    </row>
    <row r="55" spans="1:38" ht="15" customHeight="1" x14ac:dyDescent="0.3">
      <c r="C55" s="336" t="s">
        <v>917</v>
      </c>
      <c r="D55" s="336" t="s">
        <v>513</v>
      </c>
      <c r="E55" s="336" t="s">
        <v>74</v>
      </c>
      <c r="F55" s="336" t="s">
        <v>514</v>
      </c>
      <c r="H55" s="335" t="s">
        <v>1249</v>
      </c>
      <c r="J55" s="337"/>
      <c r="K55" s="337"/>
      <c r="L55" s="337"/>
      <c r="M55" s="337"/>
      <c r="N55" s="338"/>
      <c r="O55" s="338"/>
      <c r="P55" s="190"/>
      <c r="Q55" s="190"/>
      <c r="R55" s="190"/>
      <c r="S55" s="190"/>
      <c r="T55" s="190"/>
      <c r="U55" s="190"/>
      <c r="W55" s="412" t="s">
        <v>453</v>
      </c>
      <c r="X55" s="413" t="s">
        <v>450</v>
      </c>
      <c r="Y55" s="413" t="s">
        <v>451</v>
      </c>
      <c r="Z55" s="413" t="s">
        <v>201</v>
      </c>
      <c r="AB55" s="407" t="s">
        <v>455</v>
      </c>
      <c r="AC55" s="381" t="s">
        <v>211</v>
      </c>
      <c r="AD55" s="380">
        <v>45504750.150000058</v>
      </c>
      <c r="AE55" s="381" t="s">
        <v>910</v>
      </c>
      <c r="AF55" s="408" t="s">
        <v>1380</v>
      </c>
      <c r="AG55" s="382" t="s">
        <v>1380</v>
      </c>
      <c r="AH55" s="382">
        <v>0</v>
      </c>
      <c r="AI55" s="370" t="s">
        <v>1380</v>
      </c>
      <c r="AJ55" s="370">
        <v>0</v>
      </c>
      <c r="AK55" s="370">
        <v>15311.656669733211</v>
      </c>
      <c r="AL55" s="370">
        <v>18125.094650913707</v>
      </c>
    </row>
    <row r="56" spans="1:38" ht="15" customHeight="1" x14ac:dyDescent="0.3">
      <c r="C56" s="336" t="s">
        <v>1250</v>
      </c>
      <c r="D56" s="336" t="s">
        <v>523</v>
      </c>
      <c r="E56" s="336" t="s">
        <v>918</v>
      </c>
      <c r="F56" s="336" t="s">
        <v>1202</v>
      </c>
      <c r="H56" s="335" t="s">
        <v>1251</v>
      </c>
      <c r="J56" s="190"/>
      <c r="K56" s="190"/>
      <c r="L56" s="190"/>
      <c r="M56" s="190"/>
      <c r="N56" s="341"/>
      <c r="O56" s="341"/>
      <c r="P56" s="190"/>
      <c r="Q56" s="190"/>
      <c r="R56" s="190"/>
      <c r="S56" s="190"/>
      <c r="T56" s="190"/>
      <c r="U56" s="190"/>
      <c r="W56" s="412" t="s">
        <v>454</v>
      </c>
      <c r="X56" s="413" t="s">
        <v>450</v>
      </c>
      <c r="Y56" s="413" t="s">
        <v>451</v>
      </c>
      <c r="Z56" s="413" t="s">
        <v>209</v>
      </c>
      <c r="AB56" s="417" t="s">
        <v>456</v>
      </c>
      <c r="AC56" s="381" t="s">
        <v>224</v>
      </c>
      <c r="AD56" s="380">
        <v>2277669.6300000018</v>
      </c>
      <c r="AE56" s="381" t="s">
        <v>910</v>
      </c>
      <c r="AF56" s="408" t="s">
        <v>1380</v>
      </c>
      <c r="AG56" s="382" t="s">
        <v>1380</v>
      </c>
      <c r="AH56" s="382">
        <v>0</v>
      </c>
      <c r="AI56" s="370" t="s">
        <v>1380</v>
      </c>
      <c r="AJ56" s="370">
        <v>0</v>
      </c>
      <c r="AK56" s="370">
        <v>13709.500916442048</v>
      </c>
      <c r="AL56" s="370">
        <v>16522.938897622545</v>
      </c>
    </row>
    <row r="57" spans="1:38" ht="15" customHeight="1" x14ac:dyDescent="0.3">
      <c r="C57" s="336" t="s">
        <v>1252</v>
      </c>
      <c r="D57" s="336" t="s">
        <v>342</v>
      </c>
      <c r="E57" s="336" t="s">
        <v>919</v>
      </c>
      <c r="F57" s="336" t="s">
        <v>1200</v>
      </c>
      <c r="H57" s="335" t="s">
        <v>1253</v>
      </c>
      <c r="J57" s="190"/>
      <c r="K57" s="190"/>
      <c r="L57" s="190"/>
      <c r="M57" s="190"/>
      <c r="N57" s="341"/>
      <c r="O57" s="341"/>
      <c r="P57" s="190"/>
      <c r="Q57" s="190"/>
      <c r="R57" s="190"/>
      <c r="S57" s="190"/>
      <c r="T57" s="190"/>
      <c r="U57" s="190"/>
      <c r="W57" s="412" t="s">
        <v>455</v>
      </c>
      <c r="X57" s="413" t="s">
        <v>450</v>
      </c>
      <c r="Y57" s="413" t="s">
        <v>451</v>
      </c>
      <c r="Z57" s="413" t="s">
        <v>211</v>
      </c>
      <c r="AB57" s="407" t="s">
        <v>1391</v>
      </c>
      <c r="AC57" s="381" t="s">
        <v>225</v>
      </c>
      <c r="AD57" s="380">
        <v>3515348.300000004</v>
      </c>
      <c r="AE57" s="381" t="s">
        <v>910</v>
      </c>
      <c r="AF57" s="408" t="s">
        <v>1380</v>
      </c>
      <c r="AG57" s="382" t="s">
        <v>1380</v>
      </c>
      <c r="AH57" s="382">
        <v>0</v>
      </c>
      <c r="AI57" s="370" t="s">
        <v>1380</v>
      </c>
      <c r="AJ57" s="370">
        <v>0</v>
      </c>
      <c r="AK57" s="370">
        <v>12695.474478961856</v>
      </c>
      <c r="AL57" s="370">
        <v>15508.912460142352</v>
      </c>
    </row>
    <row r="58" spans="1:38" ht="15" customHeight="1" x14ac:dyDescent="0.3">
      <c r="C58" s="336" t="s">
        <v>920</v>
      </c>
      <c r="D58" s="336" t="s">
        <v>543</v>
      </c>
      <c r="E58" s="336" t="s">
        <v>921</v>
      </c>
      <c r="F58" s="336" t="s">
        <v>544</v>
      </c>
      <c r="H58" s="335" t="s">
        <v>1254</v>
      </c>
      <c r="J58" s="190"/>
      <c r="K58" s="190"/>
      <c r="L58" s="190"/>
      <c r="M58" s="190"/>
      <c r="N58" s="190"/>
      <c r="O58" s="190"/>
      <c r="P58" s="190"/>
      <c r="Q58" s="190"/>
      <c r="R58" s="190"/>
      <c r="S58" s="190"/>
      <c r="T58" s="190"/>
      <c r="U58" s="190"/>
      <c r="W58" s="412" t="s">
        <v>456</v>
      </c>
      <c r="X58" s="413" t="s">
        <v>450</v>
      </c>
      <c r="Y58" s="413" t="s">
        <v>451</v>
      </c>
      <c r="Z58" s="413" t="s">
        <v>224</v>
      </c>
      <c r="AB58" s="417" t="s">
        <v>459</v>
      </c>
      <c r="AC58" s="381" t="s">
        <v>240</v>
      </c>
      <c r="AD58" s="380">
        <v>3668106.790000001</v>
      </c>
      <c r="AE58" s="381" t="s">
        <v>910</v>
      </c>
      <c r="AF58" s="408" t="s">
        <v>1380</v>
      </c>
      <c r="AG58" s="382" t="s">
        <v>1380</v>
      </c>
      <c r="AH58" s="382">
        <v>0</v>
      </c>
      <c r="AI58" s="370" t="s">
        <v>1380</v>
      </c>
      <c r="AJ58" s="370">
        <v>0</v>
      </c>
      <c r="AK58" s="370">
        <v>18445.6348</v>
      </c>
      <c r="AL58" s="370">
        <v>21259.072781180497</v>
      </c>
    </row>
    <row r="59" spans="1:38" ht="15" customHeight="1" x14ac:dyDescent="0.3">
      <c r="A59" s="147"/>
      <c r="C59" s="336" t="s">
        <v>922</v>
      </c>
      <c r="D59" s="336" t="s">
        <v>550</v>
      </c>
      <c r="E59" s="336" t="s">
        <v>923</v>
      </c>
      <c r="F59" s="336" t="s">
        <v>551</v>
      </c>
      <c r="H59" s="335" t="s">
        <v>1256</v>
      </c>
      <c r="J59" s="190"/>
      <c r="K59" s="190"/>
      <c r="L59" s="190"/>
      <c r="M59" s="190"/>
      <c r="N59" s="190"/>
      <c r="O59" s="190"/>
      <c r="P59" s="190"/>
      <c r="Q59" s="190"/>
      <c r="R59" s="190"/>
      <c r="S59" s="190"/>
      <c r="T59" s="190"/>
      <c r="U59" s="190"/>
      <c r="W59" s="412" t="s">
        <v>457</v>
      </c>
      <c r="X59" s="413" t="s">
        <v>450</v>
      </c>
      <c r="Y59" s="413" t="s">
        <v>451</v>
      </c>
      <c r="Z59" s="413" t="s">
        <v>225</v>
      </c>
      <c r="AB59" s="417" t="s">
        <v>460</v>
      </c>
      <c r="AC59" s="381" t="s">
        <v>243</v>
      </c>
      <c r="AD59" s="380">
        <v>1244202.99</v>
      </c>
      <c r="AE59" s="381" t="s">
        <v>910</v>
      </c>
      <c r="AF59" s="408" t="s">
        <v>1380</v>
      </c>
      <c r="AG59" s="382" t="s">
        <v>1380</v>
      </c>
      <c r="AH59" s="382">
        <v>0</v>
      </c>
      <c r="AI59" s="370" t="s">
        <v>1380</v>
      </c>
      <c r="AJ59" s="370">
        <v>0</v>
      </c>
      <c r="AK59" s="370">
        <v>14084.966086956521</v>
      </c>
      <c r="AL59" s="370">
        <v>16898.404068137017</v>
      </c>
    </row>
    <row r="60" spans="1:38" ht="15" customHeight="1" x14ac:dyDescent="0.3">
      <c r="C60" s="336" t="s">
        <v>924</v>
      </c>
      <c r="D60" s="336" t="s">
        <v>565</v>
      </c>
      <c r="E60" s="336" t="s">
        <v>925</v>
      </c>
      <c r="F60" s="336" t="s">
        <v>566</v>
      </c>
      <c r="H60" s="335" t="s">
        <v>1257</v>
      </c>
      <c r="J60" s="430"/>
      <c r="K60" s="431"/>
      <c r="L60" s="432"/>
      <c r="M60" s="431"/>
      <c r="N60" s="433"/>
      <c r="O60" s="433"/>
      <c r="P60" s="434"/>
      <c r="Q60" s="434"/>
      <c r="R60" s="435"/>
      <c r="S60" s="436"/>
      <c r="T60" s="434"/>
      <c r="U60" s="435"/>
      <c r="W60" s="412" t="s">
        <v>459</v>
      </c>
      <c r="X60" s="413" t="s">
        <v>450</v>
      </c>
      <c r="Y60" s="413" t="s">
        <v>451</v>
      </c>
      <c r="Z60" s="413" t="s">
        <v>240</v>
      </c>
      <c r="AB60" s="417" t="s">
        <v>461</v>
      </c>
      <c r="AC60" s="381" t="s">
        <v>276</v>
      </c>
      <c r="AD60" s="380">
        <v>2574394.2000000007</v>
      </c>
      <c r="AE60" s="381" t="s">
        <v>910</v>
      </c>
      <c r="AF60" s="408" t="s">
        <v>1380</v>
      </c>
      <c r="AG60" s="382" t="s">
        <v>1380</v>
      </c>
      <c r="AH60" s="382">
        <v>0</v>
      </c>
      <c r="AI60" s="370" t="s">
        <v>1380</v>
      </c>
      <c r="AJ60" s="370">
        <v>0</v>
      </c>
      <c r="AK60" s="370">
        <v>14859.912217573223</v>
      </c>
      <c r="AL60" s="370">
        <v>17673.35019875372</v>
      </c>
    </row>
    <row r="61" spans="1:38" ht="15" customHeight="1" x14ac:dyDescent="0.3">
      <c r="C61" s="336" t="s">
        <v>1258</v>
      </c>
      <c r="D61" s="336" t="s">
        <v>579</v>
      </c>
      <c r="E61" s="336" t="s">
        <v>926</v>
      </c>
      <c r="F61" s="336" t="s">
        <v>1262</v>
      </c>
      <c r="H61" s="335" t="s">
        <v>973</v>
      </c>
      <c r="J61" s="430"/>
      <c r="K61" s="431"/>
      <c r="L61" s="432"/>
      <c r="M61" s="431"/>
      <c r="N61" s="433"/>
      <c r="O61" s="433"/>
      <c r="P61" s="434"/>
      <c r="Q61" s="434"/>
      <c r="R61" s="435"/>
      <c r="S61" s="436"/>
      <c r="T61" s="434"/>
      <c r="U61" s="435"/>
      <c r="W61" s="412" t="s">
        <v>460</v>
      </c>
      <c r="X61" s="413" t="s">
        <v>450</v>
      </c>
      <c r="Y61" s="413" t="s">
        <v>451</v>
      </c>
      <c r="Z61" s="413" t="s">
        <v>243</v>
      </c>
      <c r="AB61" s="407" t="s">
        <v>1392</v>
      </c>
      <c r="AC61" s="381" t="s">
        <v>277</v>
      </c>
      <c r="AD61" s="380">
        <v>2159915.9200000009</v>
      </c>
      <c r="AE61" s="381" t="s">
        <v>910</v>
      </c>
      <c r="AF61" s="408" t="s">
        <v>1380</v>
      </c>
      <c r="AG61" s="382" t="s">
        <v>1380</v>
      </c>
      <c r="AH61" s="382">
        <v>0</v>
      </c>
      <c r="AI61" s="370" t="s">
        <v>1380</v>
      </c>
      <c r="AJ61" s="370">
        <v>0</v>
      </c>
      <c r="AK61" s="370">
        <v>12502.124636363636</v>
      </c>
      <c r="AL61" s="370">
        <v>15315.562617544132</v>
      </c>
    </row>
    <row r="62" spans="1:38" ht="15" customHeight="1" x14ac:dyDescent="0.3">
      <c r="C62" s="336" t="s">
        <v>927</v>
      </c>
      <c r="D62" s="336" t="s">
        <v>585</v>
      </c>
      <c r="E62" s="336" t="s">
        <v>73</v>
      </c>
      <c r="F62" s="336" t="s">
        <v>586</v>
      </c>
      <c r="H62" s="335" t="s">
        <v>130</v>
      </c>
      <c r="J62" s="430"/>
      <c r="K62" s="431"/>
      <c r="L62" s="432"/>
      <c r="M62" s="431"/>
      <c r="N62" s="433"/>
      <c r="O62" s="433"/>
      <c r="P62" s="434"/>
      <c r="Q62" s="434"/>
      <c r="R62" s="435"/>
      <c r="S62" s="436"/>
      <c r="T62" s="434"/>
      <c r="U62" s="435"/>
      <c r="W62" s="412" t="s">
        <v>461</v>
      </c>
      <c r="X62" s="413" t="s">
        <v>450</v>
      </c>
      <c r="Y62" s="413" t="s">
        <v>451</v>
      </c>
      <c r="Z62" s="413" t="s">
        <v>276</v>
      </c>
      <c r="AB62" s="407" t="s">
        <v>463</v>
      </c>
      <c r="AC62" s="381" t="s">
        <v>278</v>
      </c>
      <c r="AD62" s="380">
        <v>3915086.6999999993</v>
      </c>
      <c r="AE62" s="381" t="s">
        <v>910</v>
      </c>
      <c r="AF62" s="408" t="s">
        <v>1380</v>
      </c>
      <c r="AG62" s="382" t="s">
        <v>1380</v>
      </c>
      <c r="AH62" s="382">
        <v>0</v>
      </c>
      <c r="AI62" s="370" t="s">
        <v>1380</v>
      </c>
      <c r="AJ62" s="370">
        <v>0</v>
      </c>
      <c r="AK62" s="370">
        <v>15580.826609442058</v>
      </c>
      <c r="AL62" s="370">
        <v>18394.264590622555</v>
      </c>
    </row>
    <row r="63" spans="1:38" ht="15" customHeight="1" x14ac:dyDescent="0.3">
      <c r="C63" s="336" t="s">
        <v>928</v>
      </c>
      <c r="D63" s="336" t="s">
        <v>598</v>
      </c>
      <c r="E63" s="336" t="s">
        <v>929</v>
      </c>
      <c r="F63" s="336" t="s">
        <v>599</v>
      </c>
      <c r="H63" s="335" t="s">
        <v>974</v>
      </c>
      <c r="J63" s="430"/>
      <c r="K63" s="431"/>
      <c r="L63" s="432"/>
      <c r="M63" s="431"/>
      <c r="N63" s="433"/>
      <c r="O63" s="433"/>
      <c r="P63" s="434"/>
      <c r="Q63" s="434"/>
      <c r="R63" s="435"/>
      <c r="S63" s="436"/>
      <c r="T63" s="434"/>
      <c r="U63" s="435"/>
      <c r="W63" s="412" t="s">
        <v>462</v>
      </c>
      <c r="X63" s="413" t="s">
        <v>450</v>
      </c>
      <c r="Y63" s="413" t="s">
        <v>451</v>
      </c>
      <c r="Z63" s="413" t="s">
        <v>277</v>
      </c>
      <c r="AB63" s="417" t="s">
        <v>464</v>
      </c>
      <c r="AC63" s="381" t="s">
        <v>279</v>
      </c>
      <c r="AD63" s="380">
        <v>2231386.3399999989</v>
      </c>
      <c r="AE63" s="381" t="s">
        <v>910</v>
      </c>
      <c r="AF63" s="408" t="s">
        <v>1380</v>
      </c>
      <c r="AG63" s="382" t="s">
        <v>1380</v>
      </c>
      <c r="AH63" s="382">
        <v>0</v>
      </c>
      <c r="AI63" s="370" t="s">
        <v>1380</v>
      </c>
      <c r="AJ63" s="370">
        <v>0</v>
      </c>
      <c r="AK63" s="370">
        <v>8692.7687627049745</v>
      </c>
      <c r="AL63" s="370">
        <v>11506.20674388547</v>
      </c>
    </row>
    <row r="64" spans="1:38" ht="15" customHeight="1" x14ac:dyDescent="0.3">
      <c r="C64" s="336" t="s">
        <v>930</v>
      </c>
      <c r="D64" s="340" t="s">
        <v>603</v>
      </c>
      <c r="E64" s="340" t="s">
        <v>931</v>
      </c>
      <c r="F64" s="336" t="s">
        <v>604</v>
      </c>
      <c r="H64" s="335" t="s">
        <v>1015</v>
      </c>
      <c r="J64" s="430"/>
      <c r="K64" s="431"/>
      <c r="L64" s="432"/>
      <c r="M64" s="431"/>
      <c r="N64" s="433"/>
      <c r="O64" s="433"/>
      <c r="P64" s="434"/>
      <c r="Q64" s="434"/>
      <c r="R64" s="435"/>
      <c r="S64" s="436"/>
      <c r="T64" s="434"/>
      <c r="U64" s="435"/>
      <c r="W64" s="412" t="s">
        <v>463</v>
      </c>
      <c r="X64" s="413" t="s">
        <v>450</v>
      </c>
      <c r="Y64" s="413" t="s">
        <v>451</v>
      </c>
      <c r="Z64" s="413" t="s">
        <v>278</v>
      </c>
      <c r="AB64" s="417" t="s">
        <v>465</v>
      </c>
      <c r="AC64" s="381" t="s">
        <v>280</v>
      </c>
      <c r="AD64" s="380">
        <v>7283132.5900000026</v>
      </c>
      <c r="AE64" s="381" t="s">
        <v>910</v>
      </c>
      <c r="AF64" s="408" t="s">
        <v>1380</v>
      </c>
      <c r="AG64" s="382" t="s">
        <v>1380</v>
      </c>
      <c r="AH64" s="382">
        <v>0</v>
      </c>
      <c r="AI64" s="370" t="s">
        <v>1380</v>
      </c>
      <c r="AJ64" s="370">
        <v>0</v>
      </c>
      <c r="AK64" s="370">
        <v>13408.693466334165</v>
      </c>
      <c r="AL64" s="370">
        <v>16222.131447514661</v>
      </c>
    </row>
    <row r="65" spans="3:38" ht="15" customHeight="1" x14ac:dyDescent="0.3">
      <c r="C65" s="336" t="s">
        <v>1260</v>
      </c>
      <c r="D65" s="336" t="s">
        <v>1237</v>
      </c>
      <c r="E65" s="336" t="s">
        <v>1238</v>
      </c>
      <c r="F65" s="336" t="s">
        <v>1236</v>
      </c>
      <c r="H65" s="335" t="s">
        <v>975</v>
      </c>
      <c r="J65" s="430"/>
      <c r="K65" s="431"/>
      <c r="L65" s="432"/>
      <c r="M65" s="431"/>
      <c r="N65" s="433"/>
      <c r="O65" s="433"/>
      <c r="P65" s="434"/>
      <c r="Q65" s="434"/>
      <c r="R65" s="435"/>
      <c r="S65" s="436"/>
      <c r="T65" s="434"/>
      <c r="U65" s="435"/>
      <c r="W65" s="412" t="s">
        <v>464</v>
      </c>
      <c r="X65" s="413" t="s">
        <v>450</v>
      </c>
      <c r="Y65" s="413" t="s">
        <v>451</v>
      </c>
      <c r="Z65" s="413" t="s">
        <v>279</v>
      </c>
      <c r="AB65" s="407" t="s">
        <v>1393</v>
      </c>
      <c r="AC65" s="381" t="s">
        <v>294</v>
      </c>
      <c r="AD65" s="380">
        <v>2769989.82</v>
      </c>
      <c r="AE65" s="381" t="s">
        <v>910</v>
      </c>
      <c r="AF65" s="408" t="s">
        <v>1380</v>
      </c>
      <c r="AG65" s="382" t="s">
        <v>1380</v>
      </c>
      <c r="AH65" s="382">
        <v>0</v>
      </c>
      <c r="AI65" s="370" t="s">
        <v>1380</v>
      </c>
      <c r="AJ65" s="370">
        <v>0</v>
      </c>
      <c r="AK65" s="370">
        <v>9299.1665403032712</v>
      </c>
      <c r="AL65" s="370">
        <v>12112.604521483767</v>
      </c>
    </row>
    <row r="66" spans="3:38" ht="15" customHeight="1" x14ac:dyDescent="0.3">
      <c r="C66" s="336" t="s">
        <v>932</v>
      </c>
      <c r="D66" s="336" t="s">
        <v>608</v>
      </c>
      <c r="E66" s="336" t="s">
        <v>71</v>
      </c>
      <c r="F66" s="336" t="s">
        <v>609</v>
      </c>
      <c r="H66" s="335" t="s">
        <v>976</v>
      </c>
      <c r="W66" s="412" t="s">
        <v>465</v>
      </c>
      <c r="X66" s="413" t="s">
        <v>450</v>
      </c>
      <c r="Y66" s="413" t="s">
        <v>451</v>
      </c>
      <c r="Z66" s="413" t="s">
        <v>280</v>
      </c>
      <c r="AB66" s="417" t="s">
        <v>467</v>
      </c>
      <c r="AC66" s="381" t="s">
        <v>295</v>
      </c>
      <c r="AD66" s="380">
        <v>5559259.0999999968</v>
      </c>
      <c r="AE66" s="381" t="s">
        <v>910</v>
      </c>
      <c r="AF66" s="408" t="s">
        <v>1380</v>
      </c>
      <c r="AG66" s="382" t="s">
        <v>1380</v>
      </c>
      <c r="AH66" s="382">
        <v>0</v>
      </c>
      <c r="AI66" s="370" t="s">
        <v>1380</v>
      </c>
      <c r="AJ66" s="370">
        <v>0</v>
      </c>
      <c r="AK66" s="370">
        <v>17264.706000000002</v>
      </c>
      <c r="AL66" s="370">
        <v>20078.143981180499</v>
      </c>
    </row>
    <row r="67" spans="3:38" ht="15" customHeight="1" x14ac:dyDescent="0.3">
      <c r="C67" s="336" t="s">
        <v>933</v>
      </c>
      <c r="D67" s="336" t="s">
        <v>348</v>
      </c>
      <c r="E67" s="336"/>
      <c r="F67" s="336" t="s">
        <v>607</v>
      </c>
      <c r="H67" s="335" t="s">
        <v>977</v>
      </c>
      <c r="W67" s="412" t="s">
        <v>466</v>
      </c>
      <c r="X67" s="413" t="s">
        <v>450</v>
      </c>
      <c r="Y67" s="413" t="s">
        <v>451</v>
      </c>
      <c r="Z67" s="413" t="s">
        <v>294</v>
      </c>
      <c r="AB67" s="417" t="s">
        <v>468</v>
      </c>
      <c r="AC67" s="381" t="s">
        <v>296</v>
      </c>
      <c r="AD67" s="380">
        <v>1083560.43</v>
      </c>
      <c r="AE67" s="381" t="s">
        <v>910</v>
      </c>
      <c r="AF67" s="408" t="s">
        <v>1380</v>
      </c>
      <c r="AG67" s="382" t="s">
        <v>1380</v>
      </c>
      <c r="AH67" s="382">
        <v>0</v>
      </c>
      <c r="AI67" s="370" t="s">
        <v>1380</v>
      </c>
      <c r="AJ67" s="370">
        <v>0</v>
      </c>
      <c r="AK67" s="370">
        <v>16272.928878504674</v>
      </c>
      <c r="AL67" s="370">
        <v>19086.366859685171</v>
      </c>
    </row>
    <row r="68" spans="3:38" ht="15" customHeight="1" x14ac:dyDescent="0.3">
      <c r="C68" s="336" t="s">
        <v>934</v>
      </c>
      <c r="D68" s="336" t="s">
        <v>935</v>
      </c>
      <c r="E68" s="336"/>
      <c r="F68" s="336" t="s">
        <v>936</v>
      </c>
      <c r="H68" s="335" t="s">
        <v>978</v>
      </c>
      <c r="W68" s="412" t="s">
        <v>467</v>
      </c>
      <c r="X68" s="413" t="s">
        <v>450</v>
      </c>
      <c r="Y68" s="413" t="s">
        <v>451</v>
      </c>
      <c r="Z68" s="413" t="s">
        <v>295</v>
      </c>
      <c r="AB68" s="417" t="s">
        <v>469</v>
      </c>
      <c r="AC68" s="381" t="s">
        <v>51</v>
      </c>
      <c r="AD68" s="380">
        <v>1986426.9800000004</v>
      </c>
      <c r="AE68" s="381" t="s">
        <v>910</v>
      </c>
      <c r="AF68" s="408" t="s">
        <v>1380</v>
      </c>
      <c r="AG68" s="382" t="s">
        <v>1380</v>
      </c>
      <c r="AH68" s="382">
        <v>0</v>
      </c>
      <c r="AI68" s="370" t="s">
        <v>1380</v>
      </c>
      <c r="AJ68" s="370">
        <v>0</v>
      </c>
      <c r="AK68" s="370">
        <v>16514.786311389758</v>
      </c>
      <c r="AL68" s="370">
        <v>19328.224292570256</v>
      </c>
    </row>
    <row r="69" spans="3:38" ht="15" customHeight="1" x14ac:dyDescent="0.3">
      <c r="C69" s="336" t="s">
        <v>937</v>
      </c>
      <c r="D69" s="336" t="s">
        <v>938</v>
      </c>
      <c r="E69" s="336"/>
      <c r="F69" s="336" t="s">
        <v>939</v>
      </c>
      <c r="H69" s="335" t="s">
        <v>979</v>
      </c>
      <c r="W69" s="412" t="s">
        <v>468</v>
      </c>
      <c r="X69" s="413" t="s">
        <v>450</v>
      </c>
      <c r="Y69" s="413" t="s">
        <v>451</v>
      </c>
      <c r="Z69" s="413" t="s">
        <v>296</v>
      </c>
      <c r="AB69" s="417" t="s">
        <v>470</v>
      </c>
      <c r="AC69" s="381" t="s">
        <v>54</v>
      </c>
      <c r="AD69" s="380">
        <v>2073565.5700000008</v>
      </c>
      <c r="AE69" s="381" t="s">
        <v>910</v>
      </c>
      <c r="AF69" s="408" t="s">
        <v>1380</v>
      </c>
      <c r="AG69" s="382" t="s">
        <v>1380</v>
      </c>
      <c r="AH69" s="382">
        <v>0</v>
      </c>
      <c r="AI69" s="370" t="s">
        <v>1380</v>
      </c>
      <c r="AJ69" s="370">
        <v>0</v>
      </c>
      <c r="AK69" s="370">
        <v>13695.647088103533</v>
      </c>
      <c r="AL69" s="370">
        <v>16509.085069284029</v>
      </c>
    </row>
    <row r="70" spans="3:38" ht="15" customHeight="1" x14ac:dyDescent="0.3">
      <c r="C70" s="336" t="s">
        <v>1261</v>
      </c>
      <c r="D70" s="336" t="s">
        <v>940</v>
      </c>
      <c r="F70" s="336" t="s">
        <v>1255</v>
      </c>
      <c r="H70" s="335" t="s">
        <v>980</v>
      </c>
      <c r="W70" s="412" t="s">
        <v>469</v>
      </c>
      <c r="X70" s="413" t="s">
        <v>450</v>
      </c>
      <c r="Y70" s="413" t="s">
        <v>451</v>
      </c>
      <c r="Z70" s="413" t="s">
        <v>51</v>
      </c>
      <c r="AB70" s="417" t="s">
        <v>471</v>
      </c>
      <c r="AC70" s="381" t="s">
        <v>69</v>
      </c>
      <c r="AD70" s="380">
        <v>2973365.0000000005</v>
      </c>
      <c r="AE70" s="381" t="s">
        <v>910</v>
      </c>
      <c r="AF70" s="408" t="s">
        <v>1380</v>
      </c>
      <c r="AG70" s="382" t="s">
        <v>1380</v>
      </c>
      <c r="AH70" s="382">
        <v>0</v>
      </c>
      <c r="AI70" s="370" t="s">
        <v>1380</v>
      </c>
      <c r="AJ70" s="370">
        <v>0</v>
      </c>
      <c r="AK70" s="370">
        <v>18216.128985507243</v>
      </c>
      <c r="AL70" s="370">
        <v>21029.56696668774</v>
      </c>
    </row>
    <row r="71" spans="3:38" ht="15" customHeight="1" x14ac:dyDescent="0.3">
      <c r="H71" s="335" t="s">
        <v>127</v>
      </c>
      <c r="W71" s="412" t="s">
        <v>470</v>
      </c>
      <c r="X71" s="413" t="s">
        <v>450</v>
      </c>
      <c r="Y71" s="413" t="s">
        <v>451</v>
      </c>
      <c r="Z71" s="413" t="s">
        <v>54</v>
      </c>
      <c r="AB71" s="417" t="s">
        <v>472</v>
      </c>
      <c r="AC71" s="381" t="s">
        <v>70</v>
      </c>
      <c r="AD71" s="380">
        <v>1317504.3900000004</v>
      </c>
      <c r="AE71" s="381" t="s">
        <v>910</v>
      </c>
      <c r="AF71" s="408" t="s">
        <v>1380</v>
      </c>
      <c r="AG71" s="382" t="s">
        <v>1380</v>
      </c>
      <c r="AH71" s="382">
        <v>0</v>
      </c>
      <c r="AI71" s="370">
        <v>1395326</v>
      </c>
      <c r="AJ71" s="370">
        <v>1193.606501283148</v>
      </c>
      <c r="AK71" s="370"/>
      <c r="AL71" s="370">
        <v>2813.4379811804961</v>
      </c>
    </row>
    <row r="72" spans="3:38" ht="25.2" customHeight="1" x14ac:dyDescent="0.3">
      <c r="H72" s="335" t="s">
        <v>129</v>
      </c>
      <c r="W72" s="412" t="s">
        <v>471</v>
      </c>
      <c r="X72" s="413" t="s">
        <v>450</v>
      </c>
      <c r="Y72" s="413" t="s">
        <v>451</v>
      </c>
      <c r="Z72" s="413" t="s">
        <v>69</v>
      </c>
      <c r="AB72" s="417" t="s">
        <v>451</v>
      </c>
      <c r="AC72" s="381" t="s">
        <v>911</v>
      </c>
      <c r="AD72" s="380">
        <v>10285440.979999997</v>
      </c>
      <c r="AE72" s="381" t="s">
        <v>910</v>
      </c>
      <c r="AF72" s="408">
        <v>1319</v>
      </c>
      <c r="AG72" s="382">
        <v>2005959</v>
      </c>
      <c r="AH72" s="382">
        <v>1520.8180439727066</v>
      </c>
      <c r="AI72" s="370">
        <v>301541</v>
      </c>
      <c r="AJ72" s="370">
        <v>808.4209115281501</v>
      </c>
      <c r="AK72" s="370"/>
      <c r="AL72" s="370">
        <v>2447.4262734584449</v>
      </c>
    </row>
    <row r="73" spans="3:38" ht="23.4" customHeight="1" x14ac:dyDescent="0.3">
      <c r="C73" s="437"/>
      <c r="D73" s="438"/>
      <c r="E73" s="439"/>
      <c r="F73" s="437"/>
      <c r="H73" s="335" t="s">
        <v>125</v>
      </c>
      <c r="W73" s="412" t="s">
        <v>472</v>
      </c>
      <c r="X73" s="413" t="s">
        <v>450</v>
      </c>
      <c r="Y73" s="413" t="s">
        <v>451</v>
      </c>
      <c r="Z73" s="413" t="s">
        <v>70</v>
      </c>
      <c r="AB73" s="417" t="s">
        <v>1394</v>
      </c>
      <c r="AC73" s="381" t="s">
        <v>1314</v>
      </c>
      <c r="AD73" s="380">
        <v>38441798.389999993</v>
      </c>
      <c r="AE73" s="381" t="s">
        <v>1312</v>
      </c>
      <c r="AF73" s="408">
        <v>595</v>
      </c>
      <c r="AG73" s="382">
        <v>720050.48</v>
      </c>
      <c r="AH73" s="382">
        <v>1210.1688739495798</v>
      </c>
      <c r="AI73" s="370" t="s">
        <v>1380</v>
      </c>
      <c r="AJ73" s="370">
        <v>0</v>
      </c>
      <c r="AK73" s="370">
        <v>9120.9752558139535</v>
      </c>
      <c r="AL73" s="370">
        <v>12763.894796043838</v>
      </c>
    </row>
    <row r="74" spans="3:38" ht="15" customHeight="1" x14ac:dyDescent="0.3">
      <c r="C74" s="440" t="s">
        <v>1057</v>
      </c>
      <c r="D74" s="441" t="s">
        <v>1058</v>
      </c>
      <c r="E74" s="442" t="s">
        <v>1442</v>
      </c>
      <c r="F74" s="443" t="s">
        <v>1059</v>
      </c>
      <c r="H74" s="335" t="s">
        <v>124</v>
      </c>
      <c r="W74" s="412" t="s">
        <v>451</v>
      </c>
      <c r="X74" s="413" t="s">
        <v>450</v>
      </c>
      <c r="Y74" s="413" t="s">
        <v>451</v>
      </c>
      <c r="Z74" s="414" t="s">
        <v>911</v>
      </c>
      <c r="AB74" s="417" t="s">
        <v>474</v>
      </c>
      <c r="AC74" s="381" t="s">
        <v>226</v>
      </c>
      <c r="AD74" s="380">
        <v>11604654.969999995</v>
      </c>
      <c r="AE74" s="381" t="s">
        <v>1424</v>
      </c>
      <c r="AF74" s="408" t="s">
        <v>1380</v>
      </c>
      <c r="AG74" s="382" t="s">
        <v>1380</v>
      </c>
      <c r="AH74" s="382">
        <v>0</v>
      </c>
      <c r="AI74" s="370" t="s">
        <v>1380</v>
      </c>
      <c r="AJ74" s="370">
        <v>0</v>
      </c>
      <c r="AK74" s="370">
        <v>9847.6261822125816</v>
      </c>
      <c r="AL74" s="370">
        <v>13490.545722442466</v>
      </c>
    </row>
    <row r="75" spans="3:38" ht="15" customHeight="1" x14ac:dyDescent="0.3">
      <c r="C75" s="407" t="s">
        <v>357</v>
      </c>
      <c r="D75" s="381" t="s">
        <v>196</v>
      </c>
      <c r="E75" s="380">
        <v>106563206.78</v>
      </c>
      <c r="F75" s="381" t="s">
        <v>866</v>
      </c>
      <c r="H75" s="335" t="s">
        <v>126</v>
      </c>
      <c r="W75" s="412" t="s">
        <v>474</v>
      </c>
      <c r="X75" s="413" t="s">
        <v>473</v>
      </c>
      <c r="Y75" s="444" t="s">
        <v>1459</v>
      </c>
      <c r="Z75" s="413" t="s">
        <v>226</v>
      </c>
      <c r="AB75" s="417" t="s">
        <v>475</v>
      </c>
      <c r="AC75" s="381" t="s">
        <v>265</v>
      </c>
      <c r="AD75" s="380">
        <v>5895997.7299999986</v>
      </c>
      <c r="AE75" s="381" t="s">
        <v>1424</v>
      </c>
      <c r="AF75" s="408" t="s">
        <v>1380</v>
      </c>
      <c r="AG75" s="382" t="s">
        <v>1380</v>
      </c>
      <c r="AH75" s="382">
        <v>0</v>
      </c>
      <c r="AI75" s="370" t="s">
        <v>1380</v>
      </c>
      <c r="AJ75" s="370">
        <v>0</v>
      </c>
      <c r="AK75" s="370">
        <v>9064.9034901873329</v>
      </c>
      <c r="AL75" s="370">
        <v>12707.823030417218</v>
      </c>
    </row>
    <row r="76" spans="3:38" ht="15" customHeight="1" x14ac:dyDescent="0.3">
      <c r="C76" s="407" t="s">
        <v>1372</v>
      </c>
      <c r="D76" s="381" t="s">
        <v>197</v>
      </c>
      <c r="E76" s="380">
        <v>435964728.530002</v>
      </c>
      <c r="F76" s="381" t="s">
        <v>867</v>
      </c>
      <c r="H76" s="335" t="s">
        <v>1319</v>
      </c>
      <c r="W76" s="412" t="s">
        <v>475</v>
      </c>
      <c r="X76" s="413" t="s">
        <v>473</v>
      </c>
      <c r="Y76" s="444" t="s">
        <v>1459</v>
      </c>
      <c r="Z76" s="413" t="s">
        <v>265</v>
      </c>
      <c r="AB76" s="417" t="s">
        <v>1395</v>
      </c>
      <c r="AC76" s="381" t="s">
        <v>20</v>
      </c>
      <c r="AD76" s="380">
        <v>10128428.520000003</v>
      </c>
      <c r="AE76" s="381" t="s">
        <v>1424</v>
      </c>
      <c r="AF76" s="408" t="s">
        <v>1380</v>
      </c>
      <c r="AG76" s="382" t="s">
        <v>1380</v>
      </c>
      <c r="AH76" s="382">
        <v>0</v>
      </c>
      <c r="AI76" s="370">
        <v>441844</v>
      </c>
      <c r="AJ76" s="370">
        <v>1692.8888888888889</v>
      </c>
      <c r="AK76" s="370"/>
      <c r="AL76" s="370">
        <v>3642.9195402298851</v>
      </c>
    </row>
    <row r="77" spans="3:38" ht="15" customHeight="1" x14ac:dyDescent="0.3">
      <c r="C77" s="407" t="s">
        <v>1373</v>
      </c>
      <c r="D77" s="381" t="s">
        <v>198</v>
      </c>
      <c r="E77" s="380">
        <v>83589603.079999849</v>
      </c>
      <c r="F77" s="381" t="s">
        <v>868</v>
      </c>
      <c r="H77" s="335" t="s">
        <v>1016</v>
      </c>
      <c r="W77" s="412" t="s">
        <v>476</v>
      </c>
      <c r="X77" s="413" t="s">
        <v>473</v>
      </c>
      <c r="Y77" s="444" t="s">
        <v>1459</v>
      </c>
      <c r="Z77" s="413" t="s">
        <v>20</v>
      </c>
      <c r="AB77" s="417" t="s">
        <v>1396</v>
      </c>
      <c r="AC77" s="381" t="s">
        <v>912</v>
      </c>
      <c r="AD77" s="380">
        <v>2015970.0699999994</v>
      </c>
      <c r="AE77" s="381" t="s">
        <v>1424</v>
      </c>
      <c r="AF77" s="408">
        <v>224</v>
      </c>
      <c r="AG77" s="382">
        <v>490272.79</v>
      </c>
      <c r="AH77" s="382">
        <v>2188.7178125</v>
      </c>
      <c r="AI77" s="370" t="s">
        <v>1380</v>
      </c>
      <c r="AJ77" s="370">
        <v>0</v>
      </c>
      <c r="AK77" s="370">
        <v>8531.3190535972954</v>
      </c>
      <c r="AL77" s="370">
        <v>11476.143145375498</v>
      </c>
    </row>
    <row r="78" spans="3:38" ht="15" customHeight="1" x14ac:dyDescent="0.3">
      <c r="C78" s="417" t="s">
        <v>1374</v>
      </c>
      <c r="D78" s="381" t="s">
        <v>199</v>
      </c>
      <c r="E78" s="380">
        <v>194763234.79000035</v>
      </c>
      <c r="F78" s="381" t="s">
        <v>1421</v>
      </c>
      <c r="H78" s="335" t="s">
        <v>128</v>
      </c>
      <c r="W78" s="445" t="s">
        <v>1459</v>
      </c>
      <c r="X78" s="413" t="s">
        <v>473</v>
      </c>
      <c r="Y78" s="444" t="s">
        <v>1459</v>
      </c>
      <c r="Z78" s="414" t="s">
        <v>912</v>
      </c>
      <c r="AB78" s="417" t="s">
        <v>481</v>
      </c>
      <c r="AC78" s="381" t="s">
        <v>222</v>
      </c>
      <c r="AD78" s="380">
        <v>13508947.220000003</v>
      </c>
      <c r="AE78" s="381" t="s">
        <v>913</v>
      </c>
      <c r="AF78" s="408" t="s">
        <v>1380</v>
      </c>
      <c r="AG78" s="382" t="s">
        <v>1380</v>
      </c>
      <c r="AH78" s="382">
        <v>0</v>
      </c>
      <c r="AI78" s="370" t="s">
        <v>1380</v>
      </c>
      <c r="AJ78" s="370">
        <v>0</v>
      </c>
      <c r="AK78" s="370">
        <v>8364.2647570703411</v>
      </c>
      <c r="AL78" s="370">
        <v>11309.088848848543</v>
      </c>
    </row>
    <row r="79" spans="3:38" ht="15" customHeight="1" x14ac:dyDescent="0.3">
      <c r="C79" s="407" t="s">
        <v>1375</v>
      </c>
      <c r="D79" s="381" t="s">
        <v>202</v>
      </c>
      <c r="E79" s="380">
        <v>123023278.01999986</v>
      </c>
      <c r="F79" s="381" t="s">
        <v>1422</v>
      </c>
      <c r="H79" s="335" t="s">
        <v>133</v>
      </c>
      <c r="W79" s="412" t="s">
        <v>481</v>
      </c>
      <c r="X79" s="413" t="s">
        <v>347</v>
      </c>
      <c r="Y79" s="413" t="s">
        <v>480</v>
      </c>
      <c r="Z79" s="413" t="s">
        <v>222</v>
      </c>
      <c r="AB79" s="417" t="s">
        <v>1397</v>
      </c>
      <c r="AC79" s="381" t="s">
        <v>223</v>
      </c>
      <c r="AD79" s="380">
        <v>16823615.959999997</v>
      </c>
      <c r="AE79" s="381" t="s">
        <v>913</v>
      </c>
      <c r="AF79" s="408" t="s">
        <v>1380</v>
      </c>
      <c r="AG79" s="382" t="s">
        <v>1380</v>
      </c>
      <c r="AH79" s="382">
        <v>0</v>
      </c>
      <c r="AI79" s="370" t="s">
        <v>1380</v>
      </c>
      <c r="AJ79" s="370">
        <v>0</v>
      </c>
      <c r="AK79" s="370">
        <v>8741.7197416267936</v>
      </c>
      <c r="AL79" s="370">
        <v>11686.543833404996</v>
      </c>
    </row>
    <row r="80" spans="3:38" ht="15" customHeight="1" x14ac:dyDescent="0.3">
      <c r="C80" s="407" t="s">
        <v>364</v>
      </c>
      <c r="D80" s="381" t="s">
        <v>205</v>
      </c>
      <c r="E80" s="380">
        <v>40397434.63000001</v>
      </c>
      <c r="F80" s="381" t="s">
        <v>869</v>
      </c>
      <c r="H80" s="335" t="s">
        <v>155</v>
      </c>
      <c r="W80" s="412" t="s">
        <v>482</v>
      </c>
      <c r="X80" s="413" t="s">
        <v>347</v>
      </c>
      <c r="Y80" s="413" t="s">
        <v>480</v>
      </c>
      <c r="Z80" s="413" t="s">
        <v>223</v>
      </c>
      <c r="AB80" s="417" t="s">
        <v>1398</v>
      </c>
      <c r="AC80" s="381" t="s">
        <v>281</v>
      </c>
      <c r="AD80" s="380">
        <v>13770984.279999996</v>
      </c>
      <c r="AE80" s="381" t="s">
        <v>913</v>
      </c>
      <c r="AF80" s="408" t="s">
        <v>1380</v>
      </c>
      <c r="AG80" s="382" t="s">
        <v>1380</v>
      </c>
      <c r="AH80" s="382">
        <v>0</v>
      </c>
      <c r="AI80" s="370" t="s">
        <v>1380</v>
      </c>
      <c r="AJ80" s="370">
        <v>0</v>
      </c>
      <c r="AK80" s="370">
        <v>9477.1888512993992</v>
      </c>
      <c r="AL80" s="370">
        <v>12422.012943077601</v>
      </c>
    </row>
    <row r="81" spans="3:38" ht="15" customHeight="1" x14ac:dyDescent="0.3">
      <c r="C81" s="417" t="s">
        <v>367</v>
      </c>
      <c r="D81" s="381" t="s">
        <v>206</v>
      </c>
      <c r="E81" s="380">
        <v>24643941.369999986</v>
      </c>
      <c r="F81" s="381" t="s">
        <v>870</v>
      </c>
      <c r="H81" s="335" t="s">
        <v>147</v>
      </c>
      <c r="W81" s="412" t="s">
        <v>487</v>
      </c>
      <c r="X81" s="413" t="s">
        <v>347</v>
      </c>
      <c r="Y81" s="413" t="s">
        <v>480</v>
      </c>
      <c r="Z81" s="413" t="s">
        <v>281</v>
      </c>
      <c r="AB81" s="417" t="s">
        <v>1399</v>
      </c>
      <c r="AC81" s="381" t="s">
        <v>21</v>
      </c>
      <c r="AD81" s="380">
        <v>8710762.6100000013</v>
      </c>
      <c r="AE81" s="381" t="s">
        <v>913</v>
      </c>
      <c r="AF81" s="408" t="s">
        <v>1380</v>
      </c>
      <c r="AG81" s="382" t="s">
        <v>1380</v>
      </c>
      <c r="AH81" s="382">
        <v>0</v>
      </c>
      <c r="AI81" s="370">
        <v>632910</v>
      </c>
      <c r="AJ81" s="370">
        <v>1210.1529636711282</v>
      </c>
      <c r="AK81" s="370"/>
      <c r="AL81" s="370">
        <v>2944.8240917782027</v>
      </c>
    </row>
    <row r="82" spans="3:38" ht="15" customHeight="1" x14ac:dyDescent="0.3">
      <c r="C82" s="417" t="s">
        <v>369</v>
      </c>
      <c r="D82" s="381" t="s">
        <v>207</v>
      </c>
      <c r="E82" s="380">
        <v>660810073.40999746</v>
      </c>
      <c r="F82" s="381" t="s">
        <v>871</v>
      </c>
      <c r="H82" s="335" t="s">
        <v>146</v>
      </c>
      <c r="W82" s="412" t="s">
        <v>488</v>
      </c>
      <c r="X82" s="413" t="s">
        <v>347</v>
      </c>
      <c r="Y82" s="413" t="s">
        <v>480</v>
      </c>
      <c r="Z82" s="413" t="s">
        <v>21</v>
      </c>
      <c r="AB82" s="417" t="s">
        <v>480</v>
      </c>
      <c r="AC82" s="381" t="s">
        <v>72</v>
      </c>
      <c r="AD82" s="380">
        <v>2952231.899999999</v>
      </c>
      <c r="AE82" s="381" t="s">
        <v>913</v>
      </c>
      <c r="AF82" s="408">
        <v>527</v>
      </c>
      <c r="AG82" s="382">
        <v>949935.39</v>
      </c>
      <c r="AH82" s="382">
        <v>1802.5339468690702</v>
      </c>
      <c r="AI82" s="370" t="s">
        <v>1380</v>
      </c>
      <c r="AJ82" s="370">
        <v>0</v>
      </c>
      <c r="AK82" s="370">
        <v>13490.014683544303</v>
      </c>
      <c r="AL82" s="370">
        <v>16305.971826401445</v>
      </c>
    </row>
    <row r="83" spans="3:38" ht="15" customHeight="1" x14ac:dyDescent="0.3">
      <c r="C83" s="417" t="s">
        <v>371</v>
      </c>
      <c r="D83" s="381" t="s">
        <v>208</v>
      </c>
      <c r="E83" s="380">
        <v>164434773.83999965</v>
      </c>
      <c r="F83" s="381" t="s">
        <v>872</v>
      </c>
      <c r="H83" s="335" t="s">
        <v>1318</v>
      </c>
      <c r="W83" s="412" t="s">
        <v>480</v>
      </c>
      <c r="X83" s="413" t="s">
        <v>347</v>
      </c>
      <c r="Y83" s="413" t="s">
        <v>480</v>
      </c>
      <c r="Z83" s="413" t="s">
        <v>72</v>
      </c>
      <c r="AB83" s="417" t="s">
        <v>493</v>
      </c>
      <c r="AC83" s="381" t="s">
        <v>298</v>
      </c>
      <c r="AD83" s="380">
        <v>2819179.1100000017</v>
      </c>
      <c r="AE83" s="381" t="s">
        <v>914</v>
      </c>
      <c r="AF83" s="408" t="s">
        <v>1380</v>
      </c>
      <c r="AG83" s="382" t="s">
        <v>1380</v>
      </c>
      <c r="AH83" s="382">
        <v>0</v>
      </c>
      <c r="AI83" s="370" t="s">
        <v>1380</v>
      </c>
      <c r="AJ83" s="370">
        <v>0</v>
      </c>
      <c r="AK83" s="370">
        <v>11088.751440595663</v>
      </c>
      <c r="AL83" s="370">
        <v>13904.708583452804</v>
      </c>
    </row>
    <row r="84" spans="3:38" ht="15" customHeight="1" x14ac:dyDescent="0.3">
      <c r="C84" s="407" t="s">
        <v>373</v>
      </c>
      <c r="D84" s="381" t="s">
        <v>210</v>
      </c>
      <c r="E84" s="380">
        <v>585132612.81000006</v>
      </c>
      <c r="F84" s="381" t="s">
        <v>873</v>
      </c>
      <c r="H84" s="335" t="s">
        <v>163</v>
      </c>
      <c r="W84" s="412" t="s">
        <v>493</v>
      </c>
      <c r="X84" s="413" t="s">
        <v>491</v>
      </c>
      <c r="Y84" s="413" t="s">
        <v>492</v>
      </c>
      <c r="Z84" s="413" t="s">
        <v>298</v>
      </c>
      <c r="AB84" s="417" t="s">
        <v>494</v>
      </c>
      <c r="AC84" s="381" t="s">
        <v>299</v>
      </c>
      <c r="AD84" s="380">
        <v>5063063.7600000016</v>
      </c>
      <c r="AE84" s="381" t="s">
        <v>914</v>
      </c>
      <c r="AF84" s="408" t="s">
        <v>1380</v>
      </c>
      <c r="AG84" s="382" t="s">
        <v>1380</v>
      </c>
      <c r="AH84" s="382">
        <v>0</v>
      </c>
      <c r="AI84" s="370" t="s">
        <v>1380</v>
      </c>
      <c r="AJ84" s="370">
        <v>0</v>
      </c>
      <c r="AK84" s="370">
        <v>14507.412468354431</v>
      </c>
      <c r="AL84" s="370">
        <v>17323.369611211572</v>
      </c>
    </row>
    <row r="85" spans="3:38" ht="15" customHeight="1" x14ac:dyDescent="0.3">
      <c r="C85" s="417" t="s">
        <v>1376</v>
      </c>
      <c r="D85" s="381" t="s">
        <v>220</v>
      </c>
      <c r="E85" s="380">
        <v>379011316.99000043</v>
      </c>
      <c r="F85" s="381" t="s">
        <v>874</v>
      </c>
      <c r="H85" s="335" t="s">
        <v>159</v>
      </c>
      <c r="W85" s="412" t="s">
        <v>494</v>
      </c>
      <c r="X85" s="413" t="s">
        <v>491</v>
      </c>
      <c r="Y85" s="413" t="s">
        <v>492</v>
      </c>
      <c r="Z85" s="413" t="s">
        <v>299</v>
      </c>
      <c r="AB85" s="417" t="s">
        <v>495</v>
      </c>
      <c r="AC85" s="381" t="s">
        <v>300</v>
      </c>
      <c r="AD85" s="380">
        <v>2941057</v>
      </c>
      <c r="AE85" s="381" t="s">
        <v>914</v>
      </c>
      <c r="AF85" s="408" t="s">
        <v>1380</v>
      </c>
      <c r="AG85" s="382" t="s">
        <v>1380</v>
      </c>
      <c r="AH85" s="382">
        <v>0</v>
      </c>
      <c r="AI85" s="370" t="s">
        <v>1380</v>
      </c>
      <c r="AJ85" s="370">
        <v>0</v>
      </c>
      <c r="AK85" s="370">
        <v>9118.498438783894</v>
      </c>
      <c r="AL85" s="370">
        <v>11934.455581641036</v>
      </c>
    </row>
    <row r="86" spans="3:38" ht="15" customHeight="1" x14ac:dyDescent="0.3">
      <c r="C86" s="417" t="s">
        <v>1377</v>
      </c>
      <c r="D86" s="381" t="s">
        <v>221</v>
      </c>
      <c r="E86" s="380">
        <v>372036955.91999918</v>
      </c>
      <c r="F86" s="381" t="s">
        <v>875</v>
      </c>
      <c r="H86" s="335" t="s">
        <v>138</v>
      </c>
      <c r="W86" s="412" t="s">
        <v>495</v>
      </c>
      <c r="X86" s="413" t="s">
        <v>491</v>
      </c>
      <c r="Y86" s="413" t="s">
        <v>492</v>
      </c>
      <c r="Z86" s="413" t="s">
        <v>300</v>
      </c>
      <c r="AB86" s="417" t="s">
        <v>496</v>
      </c>
      <c r="AC86" s="381" t="s">
        <v>22</v>
      </c>
      <c r="AD86" s="380">
        <v>7999403.9600000028</v>
      </c>
      <c r="AE86" s="381" t="s">
        <v>914</v>
      </c>
      <c r="AF86" s="408" t="s">
        <v>1380</v>
      </c>
      <c r="AG86" s="382" t="s">
        <v>1380</v>
      </c>
      <c r="AH86" s="382">
        <v>0</v>
      </c>
      <c r="AI86" s="370" t="s">
        <v>1380</v>
      </c>
      <c r="AJ86" s="370">
        <v>0</v>
      </c>
      <c r="AK86" s="370">
        <v>10322.30314329738</v>
      </c>
      <c r="AL86" s="370">
        <v>13138.260286154524</v>
      </c>
    </row>
    <row r="87" spans="3:38" ht="15" customHeight="1" x14ac:dyDescent="0.3">
      <c r="C87" s="407" t="s">
        <v>379</v>
      </c>
      <c r="D87" s="381" t="s">
        <v>234</v>
      </c>
      <c r="E87" s="380">
        <v>50021070.730000004</v>
      </c>
      <c r="F87" s="381" t="s">
        <v>876</v>
      </c>
      <c r="H87" s="335" t="s">
        <v>140</v>
      </c>
      <c r="W87" s="412" t="s">
        <v>496</v>
      </c>
      <c r="X87" s="413" t="s">
        <v>491</v>
      </c>
      <c r="Y87" s="413" t="s">
        <v>492</v>
      </c>
      <c r="Z87" s="413" t="s">
        <v>22</v>
      </c>
      <c r="AB87" s="417" t="s">
        <v>497</v>
      </c>
      <c r="AC87" s="381" t="s">
        <v>23</v>
      </c>
      <c r="AD87" s="380">
        <v>3874981.6399999997</v>
      </c>
      <c r="AE87" s="381" t="s">
        <v>914</v>
      </c>
      <c r="AF87" s="408" t="s">
        <v>1380</v>
      </c>
      <c r="AG87" s="382" t="s">
        <v>1380</v>
      </c>
      <c r="AH87" s="382">
        <v>0</v>
      </c>
      <c r="AI87" s="370" t="s">
        <v>1380</v>
      </c>
      <c r="AJ87" s="370">
        <v>0</v>
      </c>
      <c r="AK87" s="370">
        <v>8398.0330301167796</v>
      </c>
      <c r="AL87" s="370">
        <v>11213.990172973921</v>
      </c>
    </row>
    <row r="88" spans="3:38" ht="15" customHeight="1" x14ac:dyDescent="0.3">
      <c r="C88" s="407" t="s">
        <v>381</v>
      </c>
      <c r="D88" s="381" t="s">
        <v>235</v>
      </c>
      <c r="E88" s="380">
        <v>1357276528.0900104</v>
      </c>
      <c r="F88" s="381" t="s">
        <v>877</v>
      </c>
      <c r="H88" s="335" t="s">
        <v>141</v>
      </c>
      <c r="W88" s="412" t="s">
        <v>497</v>
      </c>
      <c r="X88" s="413" t="s">
        <v>491</v>
      </c>
      <c r="Y88" s="413" t="s">
        <v>492</v>
      </c>
      <c r="Z88" s="413" t="s">
        <v>23</v>
      </c>
      <c r="AB88" s="417" t="s">
        <v>498</v>
      </c>
      <c r="AC88" s="381" t="s">
        <v>45</v>
      </c>
      <c r="AD88" s="380">
        <v>8340014.9800000032</v>
      </c>
      <c r="AE88" s="381" t="s">
        <v>914</v>
      </c>
      <c r="AF88" s="408" t="s">
        <v>1380</v>
      </c>
      <c r="AG88" s="382" t="s">
        <v>1380</v>
      </c>
      <c r="AH88" s="382">
        <v>0</v>
      </c>
      <c r="AI88" s="370" t="s">
        <v>1380</v>
      </c>
      <c r="AJ88" s="370">
        <v>0</v>
      </c>
      <c r="AK88" s="370">
        <v>14819.812727272727</v>
      </c>
      <c r="AL88" s="370">
        <v>17635.769870129869</v>
      </c>
    </row>
    <row r="89" spans="3:38" ht="15" customHeight="1" x14ac:dyDescent="0.3">
      <c r="C89" s="407" t="s">
        <v>1378</v>
      </c>
      <c r="D89" s="381" t="s">
        <v>237</v>
      </c>
      <c r="E89" s="380">
        <v>681250595.62000191</v>
      </c>
      <c r="F89" s="381" t="s">
        <v>878</v>
      </c>
      <c r="H89" s="335" t="s">
        <v>160</v>
      </c>
      <c r="W89" s="412" t="s">
        <v>498</v>
      </c>
      <c r="X89" s="413" t="s">
        <v>491</v>
      </c>
      <c r="Y89" s="413" t="s">
        <v>492</v>
      </c>
      <c r="Z89" s="413" t="s">
        <v>45</v>
      </c>
      <c r="AB89" s="417" t="s">
        <v>499</v>
      </c>
      <c r="AC89" s="381" t="s">
        <v>46</v>
      </c>
      <c r="AD89" s="380">
        <v>2322444.5199999991</v>
      </c>
      <c r="AE89" s="381" t="s">
        <v>914</v>
      </c>
      <c r="AF89" s="408" t="s">
        <v>1380</v>
      </c>
      <c r="AG89" s="382" t="s">
        <v>1380</v>
      </c>
      <c r="AH89" s="382">
        <v>0</v>
      </c>
      <c r="AI89" s="370" t="s">
        <v>1380</v>
      </c>
      <c r="AJ89" s="370">
        <v>0</v>
      </c>
      <c r="AK89" s="370">
        <v>10319.883134095633</v>
      </c>
      <c r="AL89" s="370">
        <v>13135.840276952775</v>
      </c>
    </row>
    <row r="90" spans="3:38" ht="15" customHeight="1" x14ac:dyDescent="0.3">
      <c r="C90" s="407" t="s">
        <v>483</v>
      </c>
      <c r="D90" s="381" t="s">
        <v>238</v>
      </c>
      <c r="E90" s="380">
        <v>90119921.709999889</v>
      </c>
      <c r="F90" s="381" t="s">
        <v>879</v>
      </c>
      <c r="H90" s="335" t="s">
        <v>167</v>
      </c>
      <c r="W90" s="412" t="s">
        <v>1460</v>
      </c>
      <c r="X90" s="413" t="s">
        <v>491</v>
      </c>
      <c r="Y90" s="413" t="s">
        <v>492</v>
      </c>
      <c r="Z90" s="413" t="s">
        <v>46</v>
      </c>
      <c r="AB90" s="417" t="s">
        <v>500</v>
      </c>
      <c r="AC90" s="381" t="s">
        <v>50</v>
      </c>
      <c r="AD90" s="380">
        <v>4690370.3500000043</v>
      </c>
      <c r="AE90" s="381" t="s">
        <v>914</v>
      </c>
      <c r="AF90" s="408" t="s">
        <v>1380</v>
      </c>
      <c r="AG90" s="382" t="s">
        <v>1380</v>
      </c>
      <c r="AH90" s="382">
        <v>0</v>
      </c>
      <c r="AI90" s="370" t="s">
        <v>1380</v>
      </c>
      <c r="AJ90" s="370">
        <v>0</v>
      </c>
      <c r="AK90" s="370">
        <v>13032.518838652482</v>
      </c>
      <c r="AL90" s="370">
        <v>15848.475981509626</v>
      </c>
    </row>
    <row r="91" spans="3:38" ht="15" customHeight="1" x14ac:dyDescent="0.3">
      <c r="C91" s="417" t="s">
        <v>458</v>
      </c>
      <c r="D91" s="381" t="s">
        <v>239</v>
      </c>
      <c r="E91" s="380">
        <v>23989884.25999999</v>
      </c>
      <c r="F91" s="381" t="s">
        <v>880</v>
      </c>
      <c r="H91" s="335" t="s">
        <v>142</v>
      </c>
      <c r="W91" s="412" t="s">
        <v>500</v>
      </c>
      <c r="X91" s="413" t="s">
        <v>491</v>
      </c>
      <c r="Y91" s="413" t="s">
        <v>492</v>
      </c>
      <c r="Z91" s="413" t="s">
        <v>50</v>
      </c>
      <c r="AB91" s="417" t="s">
        <v>501</v>
      </c>
      <c r="AC91" s="381" t="s">
        <v>52</v>
      </c>
      <c r="AD91" s="380">
        <v>3029929.1000000006</v>
      </c>
      <c r="AE91" s="381" t="s">
        <v>914</v>
      </c>
      <c r="AF91" s="408" t="s">
        <v>1380</v>
      </c>
      <c r="AG91" s="382" t="s">
        <v>1380</v>
      </c>
      <c r="AH91" s="382">
        <v>0</v>
      </c>
      <c r="AI91" s="370" t="s">
        <v>1380</v>
      </c>
      <c r="AJ91" s="370">
        <v>0</v>
      </c>
      <c r="AK91" s="370">
        <v>15869.693125000002</v>
      </c>
      <c r="AL91" s="370">
        <v>18685.650267857145</v>
      </c>
    </row>
    <row r="92" spans="3:38" ht="15" customHeight="1" x14ac:dyDescent="0.3">
      <c r="C92" s="417" t="s">
        <v>386</v>
      </c>
      <c r="D92" s="381" t="s">
        <v>245</v>
      </c>
      <c r="E92" s="380">
        <v>131453981.17999998</v>
      </c>
      <c r="F92" s="381" t="s">
        <v>881</v>
      </c>
      <c r="H92" s="335" t="s">
        <v>131</v>
      </c>
      <c r="W92" s="412" t="s">
        <v>501</v>
      </c>
      <c r="X92" s="413" t="s">
        <v>491</v>
      </c>
      <c r="Y92" s="413" t="s">
        <v>492</v>
      </c>
      <c r="Z92" s="413" t="s">
        <v>52</v>
      </c>
      <c r="AB92" s="417" t="s">
        <v>502</v>
      </c>
      <c r="AC92" s="381" t="s">
        <v>53</v>
      </c>
      <c r="AD92" s="380">
        <v>2053731.9399999992</v>
      </c>
      <c r="AE92" s="381" t="s">
        <v>914</v>
      </c>
      <c r="AF92" s="408" t="s">
        <v>1380</v>
      </c>
      <c r="AG92" s="382" t="s">
        <v>1380</v>
      </c>
      <c r="AH92" s="382">
        <v>0</v>
      </c>
      <c r="AI92" s="370" t="s">
        <v>1380</v>
      </c>
      <c r="AJ92" s="370">
        <v>0</v>
      </c>
      <c r="AK92" s="370">
        <v>9321.3519444444428</v>
      </c>
      <c r="AL92" s="370">
        <v>12137.309087301586</v>
      </c>
    </row>
    <row r="93" spans="3:38" ht="15" customHeight="1" x14ac:dyDescent="0.3">
      <c r="C93" s="417" t="s">
        <v>389</v>
      </c>
      <c r="D93" s="381" t="s">
        <v>246</v>
      </c>
      <c r="E93" s="380">
        <v>94557858.589999884</v>
      </c>
      <c r="F93" s="381" t="s">
        <v>882</v>
      </c>
      <c r="H93" s="335" t="s">
        <v>144</v>
      </c>
      <c r="W93" s="412" t="s">
        <v>502</v>
      </c>
      <c r="X93" s="413" t="s">
        <v>491</v>
      </c>
      <c r="Y93" s="413" t="s">
        <v>492</v>
      </c>
      <c r="Z93" s="413" t="s">
        <v>53</v>
      </c>
      <c r="AB93" s="417" t="s">
        <v>503</v>
      </c>
      <c r="AC93" s="381" t="s">
        <v>67</v>
      </c>
      <c r="AD93" s="380">
        <v>9599173.3700000029</v>
      </c>
      <c r="AE93" s="381" t="s">
        <v>914</v>
      </c>
      <c r="AF93" s="408" t="s">
        <v>1380</v>
      </c>
      <c r="AG93" s="382" t="s">
        <v>1380</v>
      </c>
      <c r="AH93" s="382">
        <v>0</v>
      </c>
      <c r="AI93" s="370" t="s">
        <v>1380</v>
      </c>
      <c r="AJ93" s="370">
        <v>0</v>
      </c>
      <c r="AK93" s="370">
        <v>8962.4712883435568</v>
      </c>
      <c r="AL93" s="370">
        <v>11778.4284312007</v>
      </c>
    </row>
    <row r="94" spans="3:38" ht="15" customHeight="1" x14ac:dyDescent="0.3">
      <c r="C94" s="417" t="s">
        <v>392</v>
      </c>
      <c r="D94" s="381" t="s">
        <v>247</v>
      </c>
      <c r="E94" s="380">
        <v>89439862.589999884</v>
      </c>
      <c r="F94" s="381" t="s">
        <v>883</v>
      </c>
      <c r="H94" s="335" t="s">
        <v>161</v>
      </c>
      <c r="W94" s="412" t="s">
        <v>503</v>
      </c>
      <c r="X94" s="413" t="s">
        <v>491</v>
      </c>
      <c r="Y94" s="413" t="s">
        <v>492</v>
      </c>
      <c r="Z94" s="413" t="s">
        <v>67</v>
      </c>
      <c r="AB94" s="417" t="s">
        <v>504</v>
      </c>
      <c r="AC94" s="381" t="s">
        <v>68</v>
      </c>
      <c r="AD94" s="380">
        <v>9364867.2200000007</v>
      </c>
      <c r="AE94" s="381" t="s">
        <v>914</v>
      </c>
      <c r="AF94" s="408" t="s">
        <v>1380</v>
      </c>
      <c r="AG94" s="382" t="s">
        <v>1380</v>
      </c>
      <c r="AH94" s="382">
        <v>0</v>
      </c>
      <c r="AI94" s="370">
        <v>923018</v>
      </c>
      <c r="AJ94" s="370">
        <v>1198.7246753246752</v>
      </c>
      <c r="AK94" s="370"/>
      <c r="AL94" s="370">
        <v>2815.9571428571426</v>
      </c>
    </row>
    <row r="95" spans="3:38" ht="15" customHeight="1" x14ac:dyDescent="0.3">
      <c r="C95" s="417" t="s">
        <v>394</v>
      </c>
      <c r="D95" s="381" t="s">
        <v>248</v>
      </c>
      <c r="E95" s="380">
        <v>291006990.44000047</v>
      </c>
      <c r="F95" s="381" t="s">
        <v>884</v>
      </c>
      <c r="H95" s="335" t="s">
        <v>154</v>
      </c>
      <c r="W95" s="412" t="s">
        <v>504</v>
      </c>
      <c r="X95" s="413" t="s">
        <v>491</v>
      </c>
      <c r="Y95" s="413" t="s">
        <v>492</v>
      </c>
      <c r="Z95" s="413" t="s">
        <v>68</v>
      </c>
      <c r="AB95" s="417" t="s">
        <v>492</v>
      </c>
      <c r="AC95" s="381" t="s">
        <v>915</v>
      </c>
      <c r="AD95" s="380">
        <v>6477204.1499999994</v>
      </c>
      <c r="AE95" s="381" t="s">
        <v>914</v>
      </c>
      <c r="AF95" s="408">
        <v>772</v>
      </c>
      <c r="AG95" s="382">
        <v>1396004.85</v>
      </c>
      <c r="AH95" s="382">
        <v>1808.2964378238344</v>
      </c>
      <c r="AI95" s="370" t="s">
        <v>1380</v>
      </c>
      <c r="AJ95" s="370">
        <v>0</v>
      </c>
      <c r="AK95" s="370">
        <v>10025.90758698092</v>
      </c>
      <c r="AL95" s="370">
        <v>13253.758040153127</v>
      </c>
    </row>
    <row r="96" spans="3:38" ht="15" customHeight="1" x14ac:dyDescent="0.3">
      <c r="C96" s="417" t="s">
        <v>397</v>
      </c>
      <c r="D96" s="381" t="s">
        <v>249</v>
      </c>
      <c r="E96" s="380">
        <v>52047633.669999972</v>
      </c>
      <c r="F96" s="381" t="s">
        <v>885</v>
      </c>
      <c r="H96" s="335" t="s">
        <v>153</v>
      </c>
      <c r="W96" s="412" t="s">
        <v>492</v>
      </c>
      <c r="X96" s="413" t="s">
        <v>491</v>
      </c>
      <c r="Y96" s="413" t="s">
        <v>492</v>
      </c>
      <c r="Z96" s="414" t="s">
        <v>915</v>
      </c>
      <c r="AB96" s="417" t="s">
        <v>1400</v>
      </c>
      <c r="AC96" s="381" t="s">
        <v>266</v>
      </c>
      <c r="AD96" s="380">
        <v>5966143.8299999973</v>
      </c>
      <c r="AE96" s="381" t="s">
        <v>916</v>
      </c>
      <c r="AF96" s="408" t="s">
        <v>1380</v>
      </c>
      <c r="AG96" s="382" t="s">
        <v>1380</v>
      </c>
      <c r="AH96" s="382">
        <v>0</v>
      </c>
      <c r="AI96" s="370" t="s">
        <v>1380</v>
      </c>
      <c r="AJ96" s="370">
        <v>0</v>
      </c>
      <c r="AK96" s="370">
        <v>8527.5701916572725</v>
      </c>
      <c r="AL96" s="370">
        <v>11755.420644829479</v>
      </c>
    </row>
    <row r="97" spans="3:38" ht="15" customHeight="1" x14ac:dyDescent="0.3">
      <c r="C97" s="417" t="s">
        <v>400</v>
      </c>
      <c r="D97" s="381" t="s">
        <v>251</v>
      </c>
      <c r="E97" s="380">
        <v>255622611.05000031</v>
      </c>
      <c r="F97" s="381" t="s">
        <v>886</v>
      </c>
      <c r="H97" s="335" t="s">
        <v>143</v>
      </c>
      <c r="W97" s="412" t="s">
        <v>1400</v>
      </c>
      <c r="X97" s="413" t="s">
        <v>505</v>
      </c>
      <c r="Y97" s="413" t="s">
        <v>506</v>
      </c>
      <c r="Z97" s="413" t="s">
        <v>266</v>
      </c>
      <c r="AB97" s="417" t="s">
        <v>507</v>
      </c>
      <c r="AC97" s="381" t="s">
        <v>267</v>
      </c>
      <c r="AD97" s="380">
        <v>16753523.900000008</v>
      </c>
      <c r="AE97" s="381" t="s">
        <v>916</v>
      </c>
      <c r="AF97" s="408" t="s">
        <v>1380</v>
      </c>
      <c r="AG97" s="382" t="s">
        <v>1380</v>
      </c>
      <c r="AH97" s="382">
        <v>0</v>
      </c>
      <c r="AI97" s="370" t="s">
        <v>1380</v>
      </c>
      <c r="AJ97" s="370">
        <v>0</v>
      </c>
      <c r="AK97" s="370">
        <v>14760.847096399537</v>
      </c>
      <c r="AL97" s="370">
        <v>17988.697549571742</v>
      </c>
    </row>
    <row r="98" spans="3:38" ht="15" customHeight="1" x14ac:dyDescent="0.3">
      <c r="C98" s="417" t="s">
        <v>403</v>
      </c>
      <c r="D98" s="381" t="s">
        <v>255</v>
      </c>
      <c r="E98" s="380">
        <v>62586415.139999956</v>
      </c>
      <c r="F98" s="381" t="s">
        <v>887</v>
      </c>
      <c r="H98" s="335" t="s">
        <v>132</v>
      </c>
      <c r="W98" s="412" t="s">
        <v>507</v>
      </c>
      <c r="X98" s="413" t="s">
        <v>505</v>
      </c>
      <c r="Y98" s="413" t="s">
        <v>506</v>
      </c>
      <c r="Z98" s="413" t="s">
        <v>267</v>
      </c>
      <c r="AB98" s="417" t="s">
        <v>1401</v>
      </c>
      <c r="AC98" s="381" t="s">
        <v>272</v>
      </c>
      <c r="AD98" s="380">
        <v>2821852.1700000009</v>
      </c>
      <c r="AE98" s="381" t="s">
        <v>916</v>
      </c>
      <c r="AF98" s="408" t="s">
        <v>1380</v>
      </c>
      <c r="AG98" s="382" t="s">
        <v>1380</v>
      </c>
      <c r="AH98" s="382">
        <v>0</v>
      </c>
      <c r="AI98" s="370" t="s">
        <v>1380</v>
      </c>
      <c r="AJ98" s="370">
        <v>0</v>
      </c>
      <c r="AK98" s="370">
        <v>10580.677056063225</v>
      </c>
      <c r="AL98" s="370">
        <v>13808.527509235431</v>
      </c>
    </row>
    <row r="99" spans="3:38" ht="15" customHeight="1" x14ac:dyDescent="0.3">
      <c r="C99" s="407" t="s">
        <v>406</v>
      </c>
      <c r="D99" s="381" t="s">
        <v>256</v>
      </c>
      <c r="E99" s="380">
        <v>232548135.21000016</v>
      </c>
      <c r="F99" s="381" t="s">
        <v>888</v>
      </c>
      <c r="H99" s="335" t="s">
        <v>134</v>
      </c>
      <c r="W99" s="412" t="s">
        <v>508</v>
      </c>
      <c r="X99" s="413" t="s">
        <v>505</v>
      </c>
      <c r="Y99" s="413" t="s">
        <v>506</v>
      </c>
      <c r="Z99" s="413" t="s">
        <v>272</v>
      </c>
      <c r="AB99" s="417" t="s">
        <v>509</v>
      </c>
      <c r="AC99" s="381" t="s">
        <v>36</v>
      </c>
      <c r="AD99" s="380">
        <v>6041339.6699999962</v>
      </c>
      <c r="AE99" s="381" t="s">
        <v>916</v>
      </c>
      <c r="AF99" s="408" t="s">
        <v>1380</v>
      </c>
      <c r="AG99" s="382" t="s">
        <v>1380</v>
      </c>
      <c r="AH99" s="382">
        <v>0</v>
      </c>
      <c r="AI99" s="370" t="s">
        <v>1380</v>
      </c>
      <c r="AJ99" s="370">
        <v>0</v>
      </c>
      <c r="AK99" s="370">
        <v>8464.3342078888945</v>
      </c>
      <c r="AL99" s="370">
        <v>11692.184661061099</v>
      </c>
    </row>
    <row r="100" spans="3:38" ht="15" customHeight="1" x14ac:dyDescent="0.3">
      <c r="C100" s="407" t="s">
        <v>1379</v>
      </c>
      <c r="D100" s="381" t="s">
        <v>57</v>
      </c>
      <c r="E100" s="380">
        <v>28825434.350000028</v>
      </c>
      <c r="F100" s="381" t="s">
        <v>889</v>
      </c>
      <c r="H100" s="335" t="s">
        <v>164</v>
      </c>
      <c r="W100" s="412" t="s">
        <v>509</v>
      </c>
      <c r="X100" s="413" t="s">
        <v>505</v>
      </c>
      <c r="Y100" s="413" t="s">
        <v>506</v>
      </c>
      <c r="Z100" s="413" t="s">
        <v>36</v>
      </c>
      <c r="AB100" s="417" t="s">
        <v>510</v>
      </c>
      <c r="AC100" s="381" t="s">
        <v>37</v>
      </c>
      <c r="AD100" s="380">
        <v>32939986.92000002</v>
      </c>
      <c r="AE100" s="381" t="s">
        <v>916</v>
      </c>
      <c r="AF100" s="408" t="s">
        <v>1380</v>
      </c>
      <c r="AG100" s="382" t="s">
        <v>1380</v>
      </c>
      <c r="AH100" s="382">
        <v>0</v>
      </c>
      <c r="AI100" s="370" t="s">
        <v>1380</v>
      </c>
      <c r="AJ100" s="370">
        <v>0</v>
      </c>
      <c r="AK100" s="370">
        <v>11734.942474607573</v>
      </c>
      <c r="AL100" s="370">
        <v>14962.792927779778</v>
      </c>
    </row>
    <row r="101" spans="3:38" ht="15" customHeight="1" x14ac:dyDescent="0.3">
      <c r="C101" s="417" t="s">
        <v>1381</v>
      </c>
      <c r="D101" s="381" t="s">
        <v>62</v>
      </c>
      <c r="E101" s="380">
        <v>28627728.289999992</v>
      </c>
      <c r="F101" s="381" t="s">
        <v>889</v>
      </c>
      <c r="H101" s="335" t="s">
        <v>1017</v>
      </c>
      <c r="W101" s="412" t="s">
        <v>510</v>
      </c>
      <c r="X101" s="413" t="s">
        <v>505</v>
      </c>
      <c r="Y101" s="413" t="s">
        <v>506</v>
      </c>
      <c r="Z101" s="413" t="s">
        <v>37</v>
      </c>
      <c r="AB101" s="417" t="s">
        <v>1402</v>
      </c>
      <c r="AC101" s="381" t="s">
        <v>38</v>
      </c>
      <c r="AD101" s="380">
        <v>5504010.8100000033</v>
      </c>
      <c r="AE101" s="381" t="s">
        <v>916</v>
      </c>
      <c r="AF101" s="408" t="s">
        <v>1380</v>
      </c>
      <c r="AG101" s="382" t="s">
        <v>1380</v>
      </c>
      <c r="AH101" s="382">
        <v>0</v>
      </c>
      <c r="AI101" s="370">
        <v>974161</v>
      </c>
      <c r="AJ101" s="370">
        <v>1471.5422960725075</v>
      </c>
      <c r="AK101" s="370"/>
      <c r="AL101" s="370">
        <v>3227.8504531722056</v>
      </c>
    </row>
    <row r="102" spans="3:38" ht="15" customHeight="1" x14ac:dyDescent="0.3">
      <c r="C102" s="417" t="s">
        <v>411</v>
      </c>
      <c r="D102" s="381" t="s">
        <v>259</v>
      </c>
      <c r="E102" s="380">
        <v>39192213.149999969</v>
      </c>
      <c r="F102" s="381" t="s">
        <v>890</v>
      </c>
      <c r="H102" s="335" t="s">
        <v>135</v>
      </c>
      <c r="W102" s="412" t="s">
        <v>511</v>
      </c>
      <c r="X102" s="413" t="s">
        <v>505</v>
      </c>
      <c r="Y102" s="413" t="s">
        <v>506</v>
      </c>
      <c r="Z102" s="413" t="s">
        <v>38</v>
      </c>
      <c r="AB102" s="417" t="s">
        <v>1403</v>
      </c>
      <c r="AC102" s="381" t="s">
        <v>75</v>
      </c>
      <c r="AD102" s="380">
        <v>3227292.9500000011</v>
      </c>
      <c r="AE102" s="381" t="s">
        <v>916</v>
      </c>
      <c r="AF102" s="408">
        <v>663</v>
      </c>
      <c r="AG102" s="382">
        <v>1155425.57</v>
      </c>
      <c r="AH102" s="382">
        <v>1742.7233333333334</v>
      </c>
      <c r="AI102" s="370" t="s">
        <v>1380</v>
      </c>
      <c r="AJ102" s="370">
        <v>0</v>
      </c>
      <c r="AK102" s="370">
        <v>11558.15559375</v>
      </c>
      <c r="AL102" s="370">
        <v>14744.891412226498</v>
      </c>
    </row>
    <row r="103" spans="3:38" ht="15" customHeight="1" x14ac:dyDescent="0.3">
      <c r="C103" s="417" t="s">
        <v>1382</v>
      </c>
      <c r="D103" s="381" t="s">
        <v>268</v>
      </c>
      <c r="E103" s="380">
        <v>22434384.749999993</v>
      </c>
      <c r="F103" s="381" t="s">
        <v>891</v>
      </c>
      <c r="H103" s="335" t="s">
        <v>165</v>
      </c>
      <c r="W103" s="412" t="s">
        <v>512</v>
      </c>
      <c r="X103" s="413" t="s">
        <v>505</v>
      </c>
      <c r="Y103" s="413" t="s">
        <v>506</v>
      </c>
      <c r="Z103" s="413" t="s">
        <v>75</v>
      </c>
      <c r="AB103" s="417" t="s">
        <v>515</v>
      </c>
      <c r="AC103" s="381" t="s">
        <v>241</v>
      </c>
      <c r="AD103" s="380">
        <v>3896809.3500000034</v>
      </c>
      <c r="AE103" s="381" t="s">
        <v>917</v>
      </c>
      <c r="AF103" s="408" t="s">
        <v>1380</v>
      </c>
      <c r="AG103" s="382" t="s">
        <v>1380</v>
      </c>
      <c r="AH103" s="382">
        <v>0</v>
      </c>
      <c r="AI103" s="370" t="s">
        <v>1380</v>
      </c>
      <c r="AJ103" s="370">
        <v>0</v>
      </c>
      <c r="AK103" s="370">
        <v>13287.863311827958</v>
      </c>
      <c r="AL103" s="370">
        <v>16474.599130304458</v>
      </c>
    </row>
    <row r="104" spans="3:38" ht="15" customHeight="1" x14ac:dyDescent="0.3">
      <c r="C104" s="407" t="s">
        <v>1383</v>
      </c>
      <c r="D104" s="381" t="s">
        <v>269</v>
      </c>
      <c r="E104" s="380">
        <v>1764830.6</v>
      </c>
      <c r="F104" s="381" t="s">
        <v>891</v>
      </c>
      <c r="H104" s="335" t="s">
        <v>151</v>
      </c>
      <c r="W104" s="412" t="s">
        <v>515</v>
      </c>
      <c r="X104" s="413" t="s">
        <v>513</v>
      </c>
      <c r="Y104" s="413" t="s">
        <v>514</v>
      </c>
      <c r="Z104" s="413" t="s">
        <v>241</v>
      </c>
      <c r="AB104" s="417" t="s">
        <v>516</v>
      </c>
      <c r="AC104" s="381" t="s">
        <v>242</v>
      </c>
      <c r="AD104" s="380">
        <v>3253890.1399999997</v>
      </c>
      <c r="AE104" s="381" t="s">
        <v>917</v>
      </c>
      <c r="AF104" s="408" t="s">
        <v>1380</v>
      </c>
      <c r="AG104" s="382" t="s">
        <v>1380</v>
      </c>
      <c r="AH104" s="382">
        <v>0</v>
      </c>
      <c r="AI104" s="370" t="s">
        <v>1380</v>
      </c>
      <c r="AJ104" s="370">
        <v>0</v>
      </c>
      <c r="AK104" s="370">
        <v>9776.234226125136</v>
      </c>
      <c r="AL104" s="370">
        <v>12962.970044601636</v>
      </c>
    </row>
    <row r="105" spans="3:38" ht="15" customHeight="1" x14ac:dyDescent="0.3">
      <c r="C105" s="417" t="s">
        <v>416</v>
      </c>
      <c r="D105" s="381" t="s">
        <v>273</v>
      </c>
      <c r="E105" s="380">
        <v>930885210.98000264</v>
      </c>
      <c r="F105" s="381" t="s">
        <v>892</v>
      </c>
      <c r="H105" s="335" t="s">
        <v>136</v>
      </c>
      <c r="W105" s="412" t="s">
        <v>516</v>
      </c>
      <c r="X105" s="413" t="s">
        <v>513</v>
      </c>
      <c r="Y105" s="413" t="s">
        <v>514</v>
      </c>
      <c r="Z105" s="413" t="s">
        <v>242</v>
      </c>
      <c r="AB105" s="417" t="s">
        <v>1404</v>
      </c>
      <c r="AC105" s="381" t="s">
        <v>244</v>
      </c>
      <c r="AD105" s="380">
        <v>5282685.8900000034</v>
      </c>
      <c r="AE105" s="381" t="s">
        <v>917</v>
      </c>
      <c r="AF105" s="408" t="s">
        <v>1380</v>
      </c>
      <c r="AG105" s="382" t="s">
        <v>1380</v>
      </c>
      <c r="AH105" s="382">
        <v>0</v>
      </c>
      <c r="AI105" s="370" t="s">
        <v>1380</v>
      </c>
      <c r="AJ105" s="370">
        <v>0</v>
      </c>
      <c r="AK105" s="370">
        <v>8922.154142528736</v>
      </c>
      <c r="AL105" s="370">
        <v>12108.889961005236</v>
      </c>
    </row>
    <row r="106" spans="3:38" ht="15" customHeight="1" x14ac:dyDescent="0.3">
      <c r="C106" s="417" t="s">
        <v>526</v>
      </c>
      <c r="D106" s="381" t="s">
        <v>282</v>
      </c>
      <c r="E106" s="380">
        <v>69944355.279999956</v>
      </c>
      <c r="F106" s="381" t="s">
        <v>1423</v>
      </c>
      <c r="H106" s="335" t="s">
        <v>156</v>
      </c>
      <c r="W106" s="412" t="s">
        <v>517</v>
      </c>
      <c r="X106" s="413" t="s">
        <v>513</v>
      </c>
      <c r="Y106" s="413" t="s">
        <v>514</v>
      </c>
      <c r="Z106" s="413" t="s">
        <v>244</v>
      </c>
      <c r="AB106" s="417" t="s">
        <v>518</v>
      </c>
      <c r="AC106" s="381" t="s">
        <v>252</v>
      </c>
      <c r="AD106" s="380">
        <v>10654900.06000001</v>
      </c>
      <c r="AE106" s="381" t="s">
        <v>917</v>
      </c>
      <c r="AF106" s="408" t="s">
        <v>1380</v>
      </c>
      <c r="AG106" s="382" t="s">
        <v>1380</v>
      </c>
      <c r="AH106" s="382">
        <v>0</v>
      </c>
      <c r="AI106" s="370" t="s">
        <v>1380</v>
      </c>
      <c r="AJ106" s="370">
        <v>0</v>
      </c>
      <c r="AK106" s="370">
        <v>9265.7834423352997</v>
      </c>
      <c r="AL106" s="370">
        <v>12452.519260811798</v>
      </c>
    </row>
    <row r="107" spans="3:38" ht="15" customHeight="1" x14ac:dyDescent="0.3">
      <c r="C107" s="417" t="s">
        <v>419</v>
      </c>
      <c r="D107" s="381" t="s">
        <v>285</v>
      </c>
      <c r="E107" s="380">
        <v>364008651.98000103</v>
      </c>
      <c r="F107" s="381" t="s">
        <v>893</v>
      </c>
      <c r="H107" s="335" t="s">
        <v>1322</v>
      </c>
      <c r="W107" s="412" t="s">
        <v>518</v>
      </c>
      <c r="X107" s="413" t="s">
        <v>513</v>
      </c>
      <c r="Y107" s="413" t="s">
        <v>514</v>
      </c>
      <c r="Z107" s="413" t="s">
        <v>252</v>
      </c>
      <c r="AB107" s="417" t="s">
        <v>1405</v>
      </c>
      <c r="AC107" s="381" t="s">
        <v>253</v>
      </c>
      <c r="AD107" s="380">
        <v>6997839.7899999982</v>
      </c>
      <c r="AE107" s="381" t="s">
        <v>917</v>
      </c>
      <c r="AF107" s="408" t="s">
        <v>1380</v>
      </c>
      <c r="AG107" s="382" t="s">
        <v>1380</v>
      </c>
      <c r="AH107" s="382">
        <v>0</v>
      </c>
      <c r="AI107" s="370" t="s">
        <v>1380</v>
      </c>
      <c r="AJ107" s="370">
        <v>0</v>
      </c>
      <c r="AK107" s="370">
        <v>12526.208310249307</v>
      </c>
      <c r="AL107" s="370">
        <v>15712.944128725805</v>
      </c>
    </row>
    <row r="108" spans="3:38" ht="15" customHeight="1" x14ac:dyDescent="0.3">
      <c r="C108" s="417" t="s">
        <v>421</v>
      </c>
      <c r="D108" s="381" t="s">
        <v>286</v>
      </c>
      <c r="E108" s="380">
        <v>186239152.89000002</v>
      </c>
      <c r="F108" s="381" t="s">
        <v>894</v>
      </c>
      <c r="H108" s="335" t="s">
        <v>157</v>
      </c>
      <c r="W108" s="412" t="s">
        <v>519</v>
      </c>
      <c r="X108" s="413" t="s">
        <v>513</v>
      </c>
      <c r="Y108" s="413" t="s">
        <v>514</v>
      </c>
      <c r="Z108" s="413" t="s">
        <v>253</v>
      </c>
      <c r="AB108" s="417" t="s">
        <v>520</v>
      </c>
      <c r="AC108" s="381" t="s">
        <v>254</v>
      </c>
      <c r="AD108" s="380">
        <v>3749614.5400000019</v>
      </c>
      <c r="AE108" s="381" t="s">
        <v>917</v>
      </c>
      <c r="AF108" s="408" t="s">
        <v>1380</v>
      </c>
      <c r="AG108" s="382" t="s">
        <v>1380</v>
      </c>
      <c r="AH108" s="382">
        <v>0</v>
      </c>
      <c r="AI108" s="370" t="s">
        <v>1380</v>
      </c>
      <c r="AJ108" s="370">
        <v>0</v>
      </c>
      <c r="AK108" s="370">
        <v>13795.963091787442</v>
      </c>
      <c r="AL108" s="370">
        <v>16982.698910263942</v>
      </c>
    </row>
    <row r="109" spans="3:38" ht="15" customHeight="1" x14ac:dyDescent="0.3">
      <c r="C109" s="417" t="s">
        <v>1384</v>
      </c>
      <c r="D109" s="381" t="s">
        <v>287</v>
      </c>
      <c r="E109" s="380">
        <v>14144577.920000004</v>
      </c>
      <c r="F109" s="381" t="s">
        <v>895</v>
      </c>
      <c r="H109" s="335" t="s">
        <v>139</v>
      </c>
      <c r="W109" s="412" t="s">
        <v>520</v>
      </c>
      <c r="X109" s="413" t="s">
        <v>513</v>
      </c>
      <c r="Y109" s="413" t="s">
        <v>514</v>
      </c>
      <c r="Z109" s="413" t="s">
        <v>254</v>
      </c>
      <c r="AB109" s="417" t="s">
        <v>1406</v>
      </c>
      <c r="AC109" s="381" t="s">
        <v>257</v>
      </c>
      <c r="AD109" s="380">
        <v>2785488.78</v>
      </c>
      <c r="AE109" s="381" t="s">
        <v>917</v>
      </c>
      <c r="AF109" s="408" t="s">
        <v>1380</v>
      </c>
      <c r="AG109" s="382" t="s">
        <v>1380</v>
      </c>
      <c r="AH109" s="382">
        <v>0</v>
      </c>
      <c r="AI109" s="370" t="s">
        <v>1380</v>
      </c>
      <c r="AJ109" s="370">
        <v>0</v>
      </c>
      <c r="AK109" s="370">
        <v>11692.017696629213</v>
      </c>
      <c r="AL109" s="370">
        <v>14878.753515105713</v>
      </c>
    </row>
    <row r="110" spans="3:38" ht="15" customHeight="1" x14ac:dyDescent="0.3">
      <c r="C110" s="417" t="s">
        <v>427</v>
      </c>
      <c r="D110" s="381" t="s">
        <v>297</v>
      </c>
      <c r="E110" s="380">
        <v>23235363.470000029</v>
      </c>
      <c r="F110" s="381" t="s">
        <v>896</v>
      </c>
      <c r="H110" s="335" t="s">
        <v>137</v>
      </c>
      <c r="W110" s="412" t="s">
        <v>521</v>
      </c>
      <c r="X110" s="413" t="s">
        <v>513</v>
      </c>
      <c r="Y110" s="413" t="s">
        <v>514</v>
      </c>
      <c r="Z110" s="413" t="s">
        <v>257</v>
      </c>
      <c r="AB110" s="417" t="s">
        <v>1407</v>
      </c>
      <c r="AC110" s="381" t="s">
        <v>258</v>
      </c>
      <c r="AD110" s="380">
        <v>4656111.5199999986</v>
      </c>
      <c r="AE110" s="381" t="s">
        <v>917</v>
      </c>
      <c r="AF110" s="408" t="s">
        <v>1380</v>
      </c>
      <c r="AG110" s="382" t="s">
        <v>1380</v>
      </c>
      <c r="AH110" s="382">
        <v>0</v>
      </c>
      <c r="AI110" s="370" t="s">
        <v>1380</v>
      </c>
      <c r="AJ110" s="370">
        <v>0</v>
      </c>
      <c r="AK110" s="370">
        <v>8396.5321545514089</v>
      </c>
      <c r="AL110" s="370">
        <v>11583.267973027909</v>
      </c>
    </row>
    <row r="111" spans="3:38" ht="15" customHeight="1" x14ac:dyDescent="0.3">
      <c r="C111" s="417" t="s">
        <v>1385</v>
      </c>
      <c r="D111" s="381" t="s">
        <v>301</v>
      </c>
      <c r="E111" s="380">
        <v>2575937.34</v>
      </c>
      <c r="F111" s="381" t="s">
        <v>897</v>
      </c>
      <c r="H111" s="335" t="s">
        <v>150</v>
      </c>
      <c r="W111" s="412" t="s">
        <v>522</v>
      </c>
      <c r="X111" s="413" t="s">
        <v>513</v>
      </c>
      <c r="Y111" s="413" t="s">
        <v>514</v>
      </c>
      <c r="Z111" s="413" t="s">
        <v>258</v>
      </c>
      <c r="AB111" s="417" t="s">
        <v>554</v>
      </c>
      <c r="AC111" s="381" t="s">
        <v>260</v>
      </c>
      <c r="AD111" s="380">
        <v>12776226.149999989</v>
      </c>
      <c r="AE111" s="381" t="s">
        <v>917</v>
      </c>
      <c r="AF111" s="408" t="s">
        <v>1380</v>
      </c>
      <c r="AG111" s="382" t="s">
        <v>1380</v>
      </c>
      <c r="AH111" s="382">
        <v>0</v>
      </c>
      <c r="AI111" s="370">
        <v>933633</v>
      </c>
      <c r="AJ111" s="370">
        <v>1513.1815235008103</v>
      </c>
      <c r="AK111" s="370"/>
      <c r="AL111" s="370">
        <v>3186.7358184764989</v>
      </c>
    </row>
    <row r="112" spans="3:38" ht="15" customHeight="1" x14ac:dyDescent="0.3">
      <c r="C112" s="417" t="s">
        <v>430</v>
      </c>
      <c r="D112" s="381" t="s">
        <v>302</v>
      </c>
      <c r="E112" s="380">
        <v>4092986.0200000037</v>
      </c>
      <c r="F112" s="381" t="s">
        <v>897</v>
      </c>
      <c r="H112" s="335" t="s">
        <v>152</v>
      </c>
      <c r="W112" s="412" t="s">
        <v>1461</v>
      </c>
      <c r="X112" s="413" t="s">
        <v>513</v>
      </c>
      <c r="Y112" s="413" t="s">
        <v>514</v>
      </c>
      <c r="Z112" s="413" t="s">
        <v>260</v>
      </c>
      <c r="AB112" s="417" t="s">
        <v>514</v>
      </c>
      <c r="AC112" s="381" t="s">
        <v>74</v>
      </c>
      <c r="AD112" s="380">
        <v>12777171.220000004</v>
      </c>
      <c r="AE112" s="381" t="s">
        <v>917</v>
      </c>
      <c r="AF112" s="408">
        <v>590</v>
      </c>
      <c r="AG112" s="382">
        <v>1067443.3899999999</v>
      </c>
      <c r="AH112" s="382">
        <v>1809.2260847457626</v>
      </c>
      <c r="AI112" s="370" t="s">
        <v>1380</v>
      </c>
      <c r="AJ112" s="370">
        <v>0</v>
      </c>
      <c r="AK112" s="370">
        <v>8603.8218027151433</v>
      </c>
      <c r="AL112" s="370">
        <v>11971.710466682754</v>
      </c>
    </row>
    <row r="113" spans="3:38" ht="15" customHeight="1" x14ac:dyDescent="0.3">
      <c r="C113" s="417" t="s">
        <v>431</v>
      </c>
      <c r="D113" s="381" t="s">
        <v>303</v>
      </c>
      <c r="E113" s="380">
        <v>237463429.13999969</v>
      </c>
      <c r="F113" s="381" t="s">
        <v>897</v>
      </c>
      <c r="H113" s="335" t="s">
        <v>166</v>
      </c>
      <c r="W113" s="412" t="s">
        <v>514</v>
      </c>
      <c r="X113" s="413" t="s">
        <v>513</v>
      </c>
      <c r="Y113" s="413" t="s">
        <v>514</v>
      </c>
      <c r="Z113" s="414" t="s">
        <v>74</v>
      </c>
      <c r="AB113" s="417" t="s">
        <v>1408</v>
      </c>
      <c r="AC113" s="381" t="s">
        <v>212</v>
      </c>
      <c r="AD113" s="380">
        <v>19757258.009999987</v>
      </c>
      <c r="AE113" s="381" t="s">
        <v>1425</v>
      </c>
      <c r="AF113" s="408" t="s">
        <v>1380</v>
      </c>
      <c r="AG113" s="382" t="s">
        <v>1380</v>
      </c>
      <c r="AH113" s="382">
        <v>0</v>
      </c>
      <c r="AI113" s="370" t="s">
        <v>1380</v>
      </c>
      <c r="AJ113" s="370">
        <v>0</v>
      </c>
      <c r="AK113" s="370">
        <v>12865.404095277892</v>
      </c>
      <c r="AL113" s="370">
        <v>16233.292759245503</v>
      </c>
    </row>
    <row r="114" spans="3:38" ht="15" customHeight="1" x14ac:dyDescent="0.3">
      <c r="C114" s="407" t="s">
        <v>1386</v>
      </c>
      <c r="D114" s="381" t="s">
        <v>2</v>
      </c>
      <c r="E114" s="380">
        <v>21394720.920000006</v>
      </c>
      <c r="F114" s="381" t="s">
        <v>898</v>
      </c>
      <c r="H114" s="335" t="s">
        <v>145</v>
      </c>
      <c r="W114" s="412" t="s">
        <v>525</v>
      </c>
      <c r="X114" s="413" t="s">
        <v>523</v>
      </c>
      <c r="Y114" s="413" t="s">
        <v>1202</v>
      </c>
      <c r="Z114" s="413" t="s">
        <v>212</v>
      </c>
      <c r="AB114" s="417" t="s">
        <v>1409</v>
      </c>
      <c r="AC114" s="381" t="s">
        <v>236</v>
      </c>
      <c r="AD114" s="380">
        <v>3720722.5700000012</v>
      </c>
      <c r="AE114" s="381" t="s">
        <v>1425</v>
      </c>
      <c r="AF114" s="408" t="s">
        <v>1380</v>
      </c>
      <c r="AG114" s="382" t="s">
        <v>1380</v>
      </c>
      <c r="AH114" s="382">
        <v>0</v>
      </c>
      <c r="AI114" s="370" t="s">
        <v>1380</v>
      </c>
      <c r="AJ114" s="370">
        <v>0</v>
      </c>
      <c r="AK114" s="370">
        <v>8795.1555286578841</v>
      </c>
      <c r="AL114" s="370">
        <v>12163.044192625495</v>
      </c>
    </row>
    <row r="115" spans="3:38" ht="15" customHeight="1" x14ac:dyDescent="0.3">
      <c r="C115" s="417" t="s">
        <v>436</v>
      </c>
      <c r="D115" s="381" t="s">
        <v>6</v>
      </c>
      <c r="E115" s="380">
        <v>60294739.390000015</v>
      </c>
      <c r="F115" s="381" t="s">
        <v>899</v>
      </c>
      <c r="H115" s="335" t="s">
        <v>162</v>
      </c>
      <c r="W115" s="412" t="s">
        <v>1462</v>
      </c>
      <c r="X115" s="413" t="s">
        <v>523</v>
      </c>
      <c r="Y115" s="413" t="s">
        <v>1202</v>
      </c>
      <c r="Z115" s="413" t="s">
        <v>236</v>
      </c>
      <c r="AB115" s="417" t="s">
        <v>1410</v>
      </c>
      <c r="AC115" s="381" t="s">
        <v>283</v>
      </c>
      <c r="AD115" s="380">
        <v>16082481.139999989</v>
      </c>
      <c r="AE115" s="381" t="s">
        <v>1425</v>
      </c>
      <c r="AF115" s="408" t="s">
        <v>1380</v>
      </c>
      <c r="AG115" s="382" t="s">
        <v>1380</v>
      </c>
      <c r="AH115" s="382">
        <v>0</v>
      </c>
      <c r="AI115" s="370" t="s">
        <v>1380</v>
      </c>
      <c r="AJ115" s="370">
        <v>0</v>
      </c>
      <c r="AK115" s="370">
        <v>9301.9276958261871</v>
      </c>
      <c r="AL115" s="370">
        <v>12669.816359793798</v>
      </c>
    </row>
    <row r="116" spans="3:38" ht="15" customHeight="1" x14ac:dyDescent="0.3">
      <c r="C116" s="417" t="s">
        <v>1387</v>
      </c>
      <c r="D116" s="381" t="s">
        <v>9</v>
      </c>
      <c r="E116" s="380">
        <v>32544611.789999988</v>
      </c>
      <c r="F116" s="381" t="s">
        <v>900</v>
      </c>
      <c r="H116" s="335" t="s">
        <v>148</v>
      </c>
      <c r="W116" s="412" t="s">
        <v>527</v>
      </c>
      <c r="X116" s="413" t="s">
        <v>523</v>
      </c>
      <c r="Y116" s="413" t="s">
        <v>1202</v>
      </c>
      <c r="Z116" s="413" t="s">
        <v>283</v>
      </c>
      <c r="AB116" s="417" t="s">
        <v>528</v>
      </c>
      <c r="AC116" s="381" t="s">
        <v>284</v>
      </c>
      <c r="AD116" s="380">
        <v>11858173.510000004</v>
      </c>
      <c r="AE116" s="381" t="s">
        <v>1425</v>
      </c>
      <c r="AF116" s="408" t="s">
        <v>1380</v>
      </c>
      <c r="AG116" s="382" t="s">
        <v>1380</v>
      </c>
      <c r="AH116" s="382">
        <v>0</v>
      </c>
      <c r="AI116" s="370" t="s">
        <v>1380</v>
      </c>
      <c r="AJ116" s="370">
        <v>0</v>
      </c>
      <c r="AK116" s="370">
        <v>8229.2320346946144</v>
      </c>
      <c r="AL116" s="370">
        <v>11597.120698662226</v>
      </c>
    </row>
    <row r="117" spans="3:38" ht="15" customHeight="1" x14ac:dyDescent="0.3">
      <c r="C117" s="417" t="s">
        <v>489</v>
      </c>
      <c r="D117" s="381" t="s">
        <v>24</v>
      </c>
      <c r="E117" s="380">
        <v>27207841.410000026</v>
      </c>
      <c r="F117" s="381" t="s">
        <v>1083</v>
      </c>
      <c r="H117" s="335" t="s">
        <v>158</v>
      </c>
      <c r="W117" s="412" t="s">
        <v>528</v>
      </c>
      <c r="X117" s="413" t="s">
        <v>523</v>
      </c>
      <c r="Y117" s="413" t="s">
        <v>1202</v>
      </c>
      <c r="Z117" s="413" t="s">
        <v>284</v>
      </c>
      <c r="AB117" s="417" t="s">
        <v>477</v>
      </c>
      <c r="AC117" s="381" t="s">
        <v>3</v>
      </c>
      <c r="AD117" s="380">
        <v>27630695.26000002</v>
      </c>
      <c r="AE117" s="381" t="s">
        <v>1425</v>
      </c>
      <c r="AF117" s="408" t="s">
        <v>1380</v>
      </c>
      <c r="AG117" s="382" t="s">
        <v>1380</v>
      </c>
      <c r="AH117" s="382">
        <v>0</v>
      </c>
      <c r="AI117" s="370" t="s">
        <v>1380</v>
      </c>
      <c r="AJ117" s="370">
        <v>0</v>
      </c>
      <c r="AK117" s="370">
        <v>9074.8140849152296</v>
      </c>
      <c r="AL117" s="370">
        <v>12442.702748882841</v>
      </c>
    </row>
    <row r="118" spans="3:38" ht="15" customHeight="1" x14ac:dyDescent="0.3">
      <c r="C118" s="417" t="s">
        <v>443</v>
      </c>
      <c r="D118" s="381" t="s">
        <v>29</v>
      </c>
      <c r="E118" s="380">
        <v>164585721.24999997</v>
      </c>
      <c r="F118" s="381" t="s">
        <v>902</v>
      </c>
      <c r="H118" s="335" t="s">
        <v>149</v>
      </c>
      <c r="W118" s="412" t="s">
        <v>477</v>
      </c>
      <c r="X118" s="413" t="s">
        <v>523</v>
      </c>
      <c r="Y118" s="413" t="s">
        <v>1202</v>
      </c>
      <c r="Z118" s="413" t="s">
        <v>3</v>
      </c>
      <c r="AB118" s="417" t="s">
        <v>478</v>
      </c>
      <c r="AC118" s="381" t="s">
        <v>4</v>
      </c>
      <c r="AD118" s="380">
        <v>7137032.7699999986</v>
      </c>
      <c r="AE118" s="381" t="s">
        <v>1425</v>
      </c>
      <c r="AF118" s="408" t="s">
        <v>1380</v>
      </c>
      <c r="AG118" s="382" t="s">
        <v>1380</v>
      </c>
      <c r="AH118" s="382">
        <v>0</v>
      </c>
      <c r="AI118" s="370" t="s">
        <v>1380</v>
      </c>
      <c r="AJ118" s="370">
        <v>0</v>
      </c>
      <c r="AK118" s="370">
        <v>9467.9019314641755</v>
      </c>
      <c r="AL118" s="370">
        <v>12835.790595431787</v>
      </c>
    </row>
    <row r="119" spans="3:38" ht="15" customHeight="1" x14ac:dyDescent="0.3">
      <c r="C119" s="417" t="s">
        <v>1388</v>
      </c>
      <c r="D119" s="381" t="s">
        <v>30</v>
      </c>
      <c r="E119" s="380">
        <v>116102426.07999977</v>
      </c>
      <c r="F119" s="381" t="s">
        <v>903</v>
      </c>
      <c r="H119" s="335"/>
      <c r="W119" s="412" t="s">
        <v>478</v>
      </c>
      <c r="X119" s="413" t="s">
        <v>523</v>
      </c>
      <c r="Y119" s="413" t="s">
        <v>1202</v>
      </c>
      <c r="Z119" s="413" t="s">
        <v>4</v>
      </c>
      <c r="AB119" s="417" t="s">
        <v>479</v>
      </c>
      <c r="AC119" s="381" t="s">
        <v>5</v>
      </c>
      <c r="AD119" s="380">
        <v>5284766.1199999982</v>
      </c>
      <c r="AE119" s="381" t="s">
        <v>1425</v>
      </c>
      <c r="AF119" s="408" t="s">
        <v>1380</v>
      </c>
      <c r="AG119" s="382" t="s">
        <v>1380</v>
      </c>
      <c r="AH119" s="382">
        <v>0</v>
      </c>
      <c r="AI119" s="370" t="s">
        <v>1380</v>
      </c>
      <c r="AJ119" s="370">
        <v>0</v>
      </c>
      <c r="AK119" s="370">
        <v>17786.894320987652</v>
      </c>
      <c r="AL119" s="370">
        <v>21154.782984955265</v>
      </c>
    </row>
    <row r="120" spans="3:38" ht="15" customHeight="1" x14ac:dyDescent="0.3">
      <c r="C120" s="417" t="s">
        <v>484</v>
      </c>
      <c r="D120" s="381" t="s">
        <v>262</v>
      </c>
      <c r="E120" s="380">
        <v>68255194.7700001</v>
      </c>
      <c r="F120" s="381" t="s">
        <v>1428</v>
      </c>
      <c r="H120" s="446"/>
      <c r="W120" s="412" t="s">
        <v>479</v>
      </c>
      <c r="X120" s="413" t="s">
        <v>523</v>
      </c>
      <c r="Y120" s="413" t="s">
        <v>1202</v>
      </c>
      <c r="Z120" s="413" t="s">
        <v>5</v>
      </c>
      <c r="AB120" s="417" t="s">
        <v>529</v>
      </c>
      <c r="AC120" s="381" t="s">
        <v>42</v>
      </c>
      <c r="AD120" s="380">
        <v>2653170.9800000004</v>
      </c>
      <c r="AE120" s="381" t="s">
        <v>1425</v>
      </c>
      <c r="AF120" s="408" t="s">
        <v>1380</v>
      </c>
      <c r="AG120" s="382" t="s">
        <v>1380</v>
      </c>
      <c r="AH120" s="382">
        <v>0</v>
      </c>
      <c r="AI120" s="370">
        <v>1542106</v>
      </c>
      <c r="AJ120" s="370">
        <v>1560.8360323886641</v>
      </c>
      <c r="AK120" s="370"/>
      <c r="AL120" s="370">
        <v>3367.8886639676111</v>
      </c>
    </row>
    <row r="121" spans="3:38" ht="15" customHeight="1" x14ac:dyDescent="0.3">
      <c r="C121" s="417" t="s">
        <v>490</v>
      </c>
      <c r="D121" s="381" t="s">
        <v>47</v>
      </c>
      <c r="E121" s="380">
        <v>46955686.869999997</v>
      </c>
      <c r="F121" s="381" t="s">
        <v>1084</v>
      </c>
      <c r="H121" s="335"/>
      <c r="I121" s="65"/>
      <c r="W121" s="412" t="s">
        <v>529</v>
      </c>
      <c r="X121" s="413" t="s">
        <v>523</v>
      </c>
      <c r="Y121" s="413" t="s">
        <v>1202</v>
      </c>
      <c r="Z121" s="413" t="s">
        <v>42</v>
      </c>
      <c r="AB121" s="417" t="s">
        <v>1202</v>
      </c>
      <c r="AC121" s="381" t="s">
        <v>918</v>
      </c>
      <c r="AD121" s="380">
        <v>7234777.2500000028</v>
      </c>
      <c r="AE121" s="381" t="s">
        <v>1425</v>
      </c>
      <c r="AF121" s="408">
        <v>1009</v>
      </c>
      <c r="AG121" s="382">
        <v>1843185.37</v>
      </c>
      <c r="AH121" s="382">
        <v>1826.744667988107</v>
      </c>
      <c r="AI121" s="370" t="s">
        <v>1380</v>
      </c>
      <c r="AJ121" s="370">
        <v>0</v>
      </c>
      <c r="AK121" s="370">
        <v>8346.4350841113792</v>
      </c>
      <c r="AL121" s="370">
        <v>11996.411913379672</v>
      </c>
    </row>
    <row r="122" spans="3:38" ht="15" customHeight="1" x14ac:dyDescent="0.3">
      <c r="C122" s="417" t="s">
        <v>447</v>
      </c>
      <c r="D122" s="381" t="s">
        <v>58</v>
      </c>
      <c r="E122" s="380">
        <v>73308083.040000021</v>
      </c>
      <c r="F122" s="381" t="s">
        <v>906</v>
      </c>
      <c r="H122" s="335"/>
      <c r="I122" s="65"/>
      <c r="W122" s="412" t="s">
        <v>1202</v>
      </c>
      <c r="X122" s="413" t="s">
        <v>523</v>
      </c>
      <c r="Y122" s="413" t="s">
        <v>1202</v>
      </c>
      <c r="Z122" s="414" t="s">
        <v>918</v>
      </c>
      <c r="AB122" s="417" t="s">
        <v>530</v>
      </c>
      <c r="AC122" s="381" t="s">
        <v>203</v>
      </c>
      <c r="AD122" s="380">
        <v>23039507.670000002</v>
      </c>
      <c r="AE122" s="381" t="s">
        <v>1426</v>
      </c>
      <c r="AF122" s="408" t="s">
        <v>1380</v>
      </c>
      <c r="AG122" s="382" t="s">
        <v>1380</v>
      </c>
      <c r="AH122" s="382">
        <v>0</v>
      </c>
      <c r="AI122" s="370" t="s">
        <v>1380</v>
      </c>
      <c r="AJ122" s="370">
        <v>0</v>
      </c>
      <c r="AK122" s="370">
        <v>11297.394740460641</v>
      </c>
      <c r="AL122" s="370">
        <v>14947.371569728934</v>
      </c>
    </row>
    <row r="123" spans="3:38" ht="15" customHeight="1" x14ac:dyDescent="0.3">
      <c r="C123" s="417" t="s">
        <v>1389</v>
      </c>
      <c r="D123" s="381" t="s">
        <v>59</v>
      </c>
      <c r="E123" s="380">
        <v>35926802.279999986</v>
      </c>
      <c r="F123" s="381" t="s">
        <v>907</v>
      </c>
      <c r="H123" s="335"/>
      <c r="I123" s="65"/>
      <c r="W123" s="412" t="s">
        <v>530</v>
      </c>
      <c r="X123" s="413" t="s">
        <v>342</v>
      </c>
      <c r="Y123" s="413" t="s">
        <v>1200</v>
      </c>
      <c r="Z123" s="413" t="s">
        <v>203</v>
      </c>
      <c r="AB123" s="417" t="s">
        <v>531</v>
      </c>
      <c r="AC123" s="381" t="s">
        <v>204</v>
      </c>
      <c r="AD123" s="380">
        <v>3967021.7899999982</v>
      </c>
      <c r="AE123" s="381" t="s">
        <v>1426</v>
      </c>
      <c r="AF123" s="408" t="s">
        <v>1380</v>
      </c>
      <c r="AG123" s="382" t="s">
        <v>1380</v>
      </c>
      <c r="AH123" s="382">
        <v>0</v>
      </c>
      <c r="AI123" s="370" t="s">
        <v>1380</v>
      </c>
      <c r="AJ123" s="370">
        <v>0</v>
      </c>
      <c r="AK123" s="370">
        <v>8387.9221619176842</v>
      </c>
      <c r="AL123" s="370">
        <v>12037.898991185977</v>
      </c>
    </row>
    <row r="124" spans="3:38" ht="15" customHeight="1" x14ac:dyDescent="0.3">
      <c r="C124" s="417" t="s">
        <v>1390</v>
      </c>
      <c r="D124" s="381" t="s">
        <v>60</v>
      </c>
      <c r="E124" s="380">
        <v>261176079.82999977</v>
      </c>
      <c r="F124" s="381" t="s">
        <v>909</v>
      </c>
      <c r="H124" s="335"/>
      <c r="I124" s="65"/>
      <c r="W124" s="412" t="s">
        <v>531</v>
      </c>
      <c r="X124" s="413" t="s">
        <v>342</v>
      </c>
      <c r="Y124" s="413" t="s">
        <v>1200</v>
      </c>
      <c r="Z124" s="413" t="s">
        <v>204</v>
      </c>
      <c r="AB124" s="417" t="s">
        <v>532</v>
      </c>
      <c r="AC124" s="381" t="s">
        <v>227</v>
      </c>
      <c r="AD124" s="380">
        <v>9148829.5600000005</v>
      </c>
      <c r="AE124" s="381" t="s">
        <v>1426</v>
      </c>
      <c r="AF124" s="408" t="s">
        <v>1380</v>
      </c>
      <c r="AG124" s="382" t="s">
        <v>1380</v>
      </c>
      <c r="AH124" s="382">
        <v>0</v>
      </c>
      <c r="AI124" s="370" t="s">
        <v>1380</v>
      </c>
      <c r="AJ124" s="370">
        <v>0</v>
      </c>
      <c r="AK124" s="370">
        <v>10246.666740515091</v>
      </c>
      <c r="AL124" s="370">
        <v>13896.643569783384</v>
      </c>
    </row>
    <row r="125" spans="3:38" ht="15" customHeight="1" x14ac:dyDescent="0.3">
      <c r="C125" s="417" t="s">
        <v>452</v>
      </c>
      <c r="D125" s="381" t="s">
        <v>200</v>
      </c>
      <c r="E125" s="380">
        <v>10440780.909999996</v>
      </c>
      <c r="F125" s="381" t="s">
        <v>910</v>
      </c>
      <c r="H125" s="335"/>
      <c r="I125" s="65"/>
      <c r="W125" s="412" t="s">
        <v>532</v>
      </c>
      <c r="X125" s="413" t="s">
        <v>342</v>
      </c>
      <c r="Y125" s="413" t="s">
        <v>1200</v>
      </c>
      <c r="Z125" s="413" t="s">
        <v>227</v>
      </c>
      <c r="AB125" s="417" t="s">
        <v>533</v>
      </c>
      <c r="AC125" s="381" t="s">
        <v>228</v>
      </c>
      <c r="AD125" s="380">
        <v>3806582.7500000009</v>
      </c>
      <c r="AE125" s="381" t="s">
        <v>1426</v>
      </c>
      <c r="AF125" s="408" t="s">
        <v>1380</v>
      </c>
      <c r="AG125" s="382" t="s">
        <v>1380</v>
      </c>
      <c r="AH125" s="382">
        <v>0</v>
      </c>
      <c r="AI125" s="370" t="s">
        <v>1380</v>
      </c>
      <c r="AJ125" s="370">
        <v>0</v>
      </c>
      <c r="AK125" s="370">
        <v>14256.438170865278</v>
      </c>
      <c r="AL125" s="370">
        <v>17906.415000133573</v>
      </c>
    </row>
    <row r="126" spans="3:38" ht="15" customHeight="1" x14ac:dyDescent="0.3">
      <c r="C126" s="417" t="s">
        <v>453</v>
      </c>
      <c r="D126" s="381" t="s">
        <v>201</v>
      </c>
      <c r="E126" s="380">
        <v>10166229.939999992</v>
      </c>
      <c r="F126" s="381" t="s">
        <v>910</v>
      </c>
      <c r="H126" s="335"/>
      <c r="I126" s="65"/>
      <c r="W126" s="412" t="s">
        <v>533</v>
      </c>
      <c r="X126" s="413" t="s">
        <v>342</v>
      </c>
      <c r="Y126" s="413" t="s">
        <v>1200</v>
      </c>
      <c r="Z126" s="413" t="s">
        <v>228</v>
      </c>
      <c r="AB126" s="417" t="s">
        <v>534</v>
      </c>
      <c r="AC126" s="381" t="s">
        <v>229</v>
      </c>
      <c r="AD126" s="380">
        <v>3443172.7600000002</v>
      </c>
      <c r="AE126" s="381" t="s">
        <v>1426</v>
      </c>
      <c r="AF126" s="408" t="s">
        <v>1380</v>
      </c>
      <c r="AG126" s="382" t="s">
        <v>1380</v>
      </c>
      <c r="AH126" s="382">
        <v>0</v>
      </c>
      <c r="AI126" s="370" t="s">
        <v>1380</v>
      </c>
      <c r="AJ126" s="370">
        <v>0</v>
      </c>
      <c r="AK126" s="370">
        <v>12972.253760569649</v>
      </c>
      <c r="AL126" s="370">
        <v>16622.230589837942</v>
      </c>
    </row>
    <row r="127" spans="3:38" ht="15" customHeight="1" x14ac:dyDescent="0.3">
      <c r="C127" s="417" t="s">
        <v>454</v>
      </c>
      <c r="D127" s="381" t="s">
        <v>209</v>
      </c>
      <c r="E127" s="380">
        <v>3273274.2199999993</v>
      </c>
      <c r="F127" s="381" t="s">
        <v>910</v>
      </c>
      <c r="H127" s="335"/>
      <c r="I127" s="65"/>
      <c r="W127" s="412" t="s">
        <v>534</v>
      </c>
      <c r="X127" s="413" t="s">
        <v>342</v>
      </c>
      <c r="Y127" s="413" t="s">
        <v>1200</v>
      </c>
      <c r="Z127" s="413" t="s">
        <v>229</v>
      </c>
      <c r="AB127" s="417" t="s">
        <v>535</v>
      </c>
      <c r="AC127" s="381" t="s">
        <v>230</v>
      </c>
      <c r="AD127" s="380">
        <v>3592809.3000000003</v>
      </c>
      <c r="AE127" s="381" t="s">
        <v>1426</v>
      </c>
      <c r="AF127" s="408" t="s">
        <v>1380</v>
      </c>
      <c r="AG127" s="382" t="s">
        <v>1380</v>
      </c>
      <c r="AH127" s="382">
        <v>0</v>
      </c>
      <c r="AI127" s="370" t="s">
        <v>1380</v>
      </c>
      <c r="AJ127" s="370">
        <v>0</v>
      </c>
      <c r="AK127" s="370">
        <v>11666.874614557189</v>
      </c>
      <c r="AL127" s="370">
        <v>15316.851443825482</v>
      </c>
    </row>
    <row r="128" spans="3:38" ht="15" customHeight="1" x14ac:dyDescent="0.3">
      <c r="C128" s="417" t="s">
        <v>455</v>
      </c>
      <c r="D128" s="381" t="s">
        <v>211</v>
      </c>
      <c r="E128" s="380">
        <v>45504750.150000058</v>
      </c>
      <c r="F128" s="381" t="s">
        <v>910</v>
      </c>
      <c r="H128" s="335"/>
      <c r="I128" s="65"/>
      <c r="W128" s="412" t="s">
        <v>535</v>
      </c>
      <c r="X128" s="413" t="s">
        <v>342</v>
      </c>
      <c r="Y128" s="413" t="s">
        <v>1200</v>
      </c>
      <c r="Z128" s="413" t="s">
        <v>230</v>
      </c>
      <c r="AB128" s="417" t="s">
        <v>536</v>
      </c>
      <c r="AC128" s="381" t="s">
        <v>231</v>
      </c>
      <c r="AD128" s="380">
        <v>4611410.8499999987</v>
      </c>
      <c r="AE128" s="381" t="s">
        <v>1426</v>
      </c>
      <c r="AF128" s="408" t="s">
        <v>1380</v>
      </c>
      <c r="AG128" s="382" t="s">
        <v>1380</v>
      </c>
      <c r="AH128" s="382">
        <v>0</v>
      </c>
      <c r="AI128" s="370" t="s">
        <v>1380</v>
      </c>
      <c r="AJ128" s="370">
        <v>0</v>
      </c>
      <c r="AK128" s="370">
        <v>16778.592741061755</v>
      </c>
      <c r="AL128" s="370">
        <v>20428.569570330048</v>
      </c>
    </row>
    <row r="129" spans="3:38" ht="15" customHeight="1" x14ac:dyDescent="0.3">
      <c r="C129" s="417" t="s">
        <v>456</v>
      </c>
      <c r="D129" s="381" t="s">
        <v>224</v>
      </c>
      <c r="E129" s="380">
        <v>2277669.6300000018</v>
      </c>
      <c r="F129" s="381" t="s">
        <v>910</v>
      </c>
      <c r="H129" s="335"/>
      <c r="I129" s="65"/>
      <c r="W129" s="412" t="s">
        <v>536</v>
      </c>
      <c r="X129" s="413" t="s">
        <v>342</v>
      </c>
      <c r="Y129" s="413" t="s">
        <v>1200</v>
      </c>
      <c r="Z129" s="413" t="s">
        <v>231</v>
      </c>
      <c r="AB129" s="417" t="s">
        <v>1411</v>
      </c>
      <c r="AC129" s="381" t="s">
        <v>1</v>
      </c>
      <c r="AD129" s="380">
        <v>2096559.2399999998</v>
      </c>
      <c r="AE129" s="381" t="s">
        <v>1426</v>
      </c>
      <c r="AF129" s="408" t="s">
        <v>1380</v>
      </c>
      <c r="AG129" s="382" t="s">
        <v>1380</v>
      </c>
      <c r="AH129" s="382">
        <v>0</v>
      </c>
      <c r="AI129" s="370" t="s">
        <v>1380</v>
      </c>
      <c r="AJ129" s="370">
        <v>0</v>
      </c>
      <c r="AK129" s="370">
        <v>9557.297447380206</v>
      </c>
      <c r="AL129" s="370">
        <v>13207.274276648499</v>
      </c>
    </row>
    <row r="130" spans="3:38" ht="15" customHeight="1" x14ac:dyDescent="0.3">
      <c r="C130" s="417" t="s">
        <v>1391</v>
      </c>
      <c r="D130" s="381" t="s">
        <v>225</v>
      </c>
      <c r="E130" s="380">
        <v>3515348.300000004</v>
      </c>
      <c r="F130" s="381" t="s">
        <v>910</v>
      </c>
      <c r="H130" s="335"/>
      <c r="I130" s="65"/>
      <c r="W130" s="412" t="s">
        <v>971</v>
      </c>
      <c r="X130" s="413" t="s">
        <v>342</v>
      </c>
      <c r="Y130" s="413" t="s">
        <v>1200</v>
      </c>
      <c r="Z130" s="413" t="s">
        <v>1</v>
      </c>
      <c r="AB130" s="417" t="s">
        <v>537</v>
      </c>
      <c r="AC130" s="381" t="s">
        <v>33</v>
      </c>
      <c r="AD130" s="380">
        <v>5999250.4300000034</v>
      </c>
      <c r="AE130" s="381" t="s">
        <v>1426</v>
      </c>
      <c r="AF130" s="408" t="s">
        <v>1380</v>
      </c>
      <c r="AG130" s="382" t="s">
        <v>1380</v>
      </c>
      <c r="AH130" s="382">
        <v>0</v>
      </c>
      <c r="AI130" s="370" t="s">
        <v>1380</v>
      </c>
      <c r="AJ130" s="370">
        <v>0</v>
      </c>
      <c r="AK130" s="370">
        <v>8685.4972126360517</v>
      </c>
      <c r="AL130" s="370">
        <v>12335.474041904345</v>
      </c>
    </row>
    <row r="131" spans="3:38" ht="15" customHeight="1" x14ac:dyDescent="0.3">
      <c r="C131" s="417" t="s">
        <v>459</v>
      </c>
      <c r="D131" s="381" t="s">
        <v>240</v>
      </c>
      <c r="E131" s="380">
        <v>3668106.790000001</v>
      </c>
      <c r="F131" s="381" t="s">
        <v>910</v>
      </c>
      <c r="H131" s="335"/>
      <c r="I131" s="65"/>
      <c r="W131" s="412" t="s">
        <v>1463</v>
      </c>
      <c r="X131" s="413" t="s">
        <v>342</v>
      </c>
      <c r="Y131" s="413" t="s">
        <v>1200</v>
      </c>
      <c r="Z131" s="413" t="s">
        <v>33</v>
      </c>
      <c r="AB131" s="417" t="s">
        <v>538</v>
      </c>
      <c r="AC131" s="381" t="s">
        <v>34</v>
      </c>
      <c r="AD131" s="380">
        <v>10713292.050000012</v>
      </c>
      <c r="AE131" s="381" t="s">
        <v>1426</v>
      </c>
      <c r="AF131" s="408" t="s">
        <v>1380</v>
      </c>
      <c r="AG131" s="382" t="s">
        <v>1380</v>
      </c>
      <c r="AH131" s="382">
        <v>0</v>
      </c>
      <c r="AI131" s="370" t="s">
        <v>1380</v>
      </c>
      <c r="AJ131" s="370">
        <v>0</v>
      </c>
      <c r="AK131" s="370">
        <v>9989.8226116303213</v>
      </c>
      <c r="AL131" s="370">
        <v>13639.799440898614</v>
      </c>
    </row>
    <row r="132" spans="3:38" ht="15" customHeight="1" x14ac:dyDescent="0.3">
      <c r="C132" s="417" t="s">
        <v>460</v>
      </c>
      <c r="D132" s="381" t="s">
        <v>243</v>
      </c>
      <c r="E132" s="380">
        <v>1244202.99</v>
      </c>
      <c r="F132" s="381" t="s">
        <v>910</v>
      </c>
      <c r="H132" s="335"/>
      <c r="I132" s="65"/>
      <c r="W132" s="412" t="s">
        <v>538</v>
      </c>
      <c r="X132" s="413" t="s">
        <v>342</v>
      </c>
      <c r="Y132" s="413" t="s">
        <v>1200</v>
      </c>
      <c r="Z132" s="413" t="s">
        <v>34</v>
      </c>
      <c r="AB132" s="417" t="s">
        <v>539</v>
      </c>
      <c r="AC132" s="381" t="s">
        <v>35</v>
      </c>
      <c r="AD132" s="380">
        <v>4017316.2200000007</v>
      </c>
      <c r="AE132" s="381" t="s">
        <v>1426</v>
      </c>
      <c r="AF132" s="408" t="s">
        <v>1380</v>
      </c>
      <c r="AG132" s="382" t="s">
        <v>1380</v>
      </c>
      <c r="AH132" s="382">
        <v>0</v>
      </c>
      <c r="AI132" s="370" t="s">
        <v>1380</v>
      </c>
      <c r="AJ132" s="370">
        <v>0</v>
      </c>
      <c r="AK132" s="370">
        <v>14631.908386683739</v>
      </c>
      <c r="AL132" s="370">
        <v>18281.885215952032</v>
      </c>
    </row>
    <row r="133" spans="3:38" ht="15" customHeight="1" x14ac:dyDescent="0.3">
      <c r="C133" s="417" t="s">
        <v>461</v>
      </c>
      <c r="D133" s="381" t="s">
        <v>276</v>
      </c>
      <c r="E133" s="380">
        <v>2574394.2000000007</v>
      </c>
      <c r="F133" s="381" t="s">
        <v>910</v>
      </c>
      <c r="H133" s="335"/>
      <c r="I133" s="65"/>
      <c r="W133" s="412" t="s">
        <v>539</v>
      </c>
      <c r="X133" s="413" t="s">
        <v>342</v>
      </c>
      <c r="Y133" s="413" t="s">
        <v>1200</v>
      </c>
      <c r="Z133" s="413" t="s">
        <v>35</v>
      </c>
      <c r="AB133" s="417" t="s">
        <v>1412</v>
      </c>
      <c r="AC133" s="381" t="s">
        <v>39</v>
      </c>
      <c r="AD133" s="380">
        <v>2982698.8400000008</v>
      </c>
      <c r="AE133" s="381" t="s">
        <v>1426</v>
      </c>
      <c r="AF133" s="408" t="s">
        <v>1380</v>
      </c>
      <c r="AG133" s="382" t="s">
        <v>1380</v>
      </c>
      <c r="AH133" s="382">
        <v>0</v>
      </c>
      <c r="AI133" s="370" t="s">
        <v>1380</v>
      </c>
      <c r="AJ133" s="370">
        <v>0</v>
      </c>
      <c r="AK133" s="370">
        <v>14844.208520971302</v>
      </c>
      <c r="AL133" s="370">
        <v>18494.185350239597</v>
      </c>
    </row>
    <row r="134" spans="3:38" ht="15" customHeight="1" x14ac:dyDescent="0.3">
      <c r="C134" s="407" t="s">
        <v>1392</v>
      </c>
      <c r="D134" s="381" t="s">
        <v>277</v>
      </c>
      <c r="E134" s="380">
        <v>2159915.9200000009</v>
      </c>
      <c r="F134" s="381" t="s">
        <v>910</v>
      </c>
      <c r="H134" s="335"/>
      <c r="I134" s="65"/>
      <c r="W134" s="412" t="s">
        <v>540</v>
      </c>
      <c r="X134" s="413" t="s">
        <v>342</v>
      </c>
      <c r="Y134" s="413" t="s">
        <v>1200</v>
      </c>
      <c r="Z134" s="413" t="s">
        <v>39</v>
      </c>
      <c r="AB134" s="417" t="s">
        <v>541</v>
      </c>
      <c r="AC134" s="381" t="s">
        <v>40</v>
      </c>
      <c r="AD134" s="380">
        <v>4926955.3499999996</v>
      </c>
      <c r="AE134" s="381" t="s">
        <v>1426</v>
      </c>
      <c r="AF134" s="408" t="s">
        <v>1380</v>
      </c>
      <c r="AG134" s="382" t="s">
        <v>1380</v>
      </c>
      <c r="AH134" s="382">
        <v>0</v>
      </c>
      <c r="AI134" s="370" t="s">
        <v>1380</v>
      </c>
      <c r="AJ134" s="370">
        <v>0</v>
      </c>
      <c r="AK134" s="370">
        <v>9609.4874397637177</v>
      </c>
      <c r="AL134" s="370">
        <v>13259.464269032011</v>
      </c>
    </row>
    <row r="135" spans="3:38" ht="15" customHeight="1" x14ac:dyDescent="0.3">
      <c r="C135" s="407" t="s">
        <v>463</v>
      </c>
      <c r="D135" s="381" t="s">
        <v>278</v>
      </c>
      <c r="E135" s="380">
        <v>3915086.6999999993</v>
      </c>
      <c r="F135" s="381" t="s">
        <v>910</v>
      </c>
      <c r="H135" s="335"/>
      <c r="I135" s="65"/>
      <c r="W135" s="412" t="s">
        <v>541</v>
      </c>
      <c r="X135" s="413" t="s">
        <v>342</v>
      </c>
      <c r="Y135" s="413" t="s">
        <v>1200</v>
      </c>
      <c r="Z135" s="413" t="s">
        <v>40</v>
      </c>
      <c r="AB135" s="417" t="s">
        <v>1413</v>
      </c>
      <c r="AC135" s="381" t="s">
        <v>41</v>
      </c>
      <c r="AD135" s="380">
        <v>10122207.819999997</v>
      </c>
      <c r="AE135" s="381" t="s">
        <v>1426</v>
      </c>
      <c r="AF135" s="408" t="s">
        <v>1380</v>
      </c>
      <c r="AG135" s="382" t="s">
        <v>1380</v>
      </c>
      <c r="AH135" s="382">
        <v>0</v>
      </c>
      <c r="AI135" s="370">
        <v>1517324</v>
      </c>
      <c r="AJ135" s="370">
        <v>1850.3951219512196</v>
      </c>
      <c r="AK135" s="370"/>
      <c r="AL135" s="370">
        <v>3649.9768292682929</v>
      </c>
    </row>
    <row r="136" spans="3:38" ht="15" customHeight="1" x14ac:dyDescent="0.3">
      <c r="C136" s="417" t="s">
        <v>464</v>
      </c>
      <c r="D136" s="381" t="s">
        <v>279</v>
      </c>
      <c r="E136" s="380">
        <v>2231386.3399999989</v>
      </c>
      <c r="F136" s="381" t="s">
        <v>910</v>
      </c>
      <c r="H136" s="335"/>
      <c r="I136" s="65"/>
      <c r="W136" s="412" t="s">
        <v>542</v>
      </c>
      <c r="X136" s="413" t="s">
        <v>342</v>
      </c>
      <c r="Y136" s="413" t="s">
        <v>1200</v>
      </c>
      <c r="Z136" s="413" t="s">
        <v>41</v>
      </c>
      <c r="AB136" s="417" t="s">
        <v>1200</v>
      </c>
      <c r="AC136" s="381" t="s">
        <v>919</v>
      </c>
      <c r="AD136" s="380">
        <v>4688476.7399999974</v>
      </c>
      <c r="AE136" s="381" t="s">
        <v>1426</v>
      </c>
      <c r="AF136" s="408">
        <v>796</v>
      </c>
      <c r="AG136" s="382">
        <v>1324147.82</v>
      </c>
      <c r="AH136" s="382">
        <v>1663.5022864321609</v>
      </c>
      <c r="AI136" s="370" t="s">
        <v>1380</v>
      </c>
      <c r="AJ136" s="370">
        <v>0</v>
      </c>
      <c r="AK136" s="370">
        <v>8468.2567941588495</v>
      </c>
      <c r="AL136" s="370">
        <v>11474.541357917238</v>
      </c>
    </row>
    <row r="137" spans="3:38" ht="15" customHeight="1" x14ac:dyDescent="0.3">
      <c r="C137" s="417" t="s">
        <v>465</v>
      </c>
      <c r="D137" s="381" t="s">
        <v>280</v>
      </c>
      <c r="E137" s="380">
        <v>7283132.5900000026</v>
      </c>
      <c r="F137" s="381" t="s">
        <v>910</v>
      </c>
      <c r="H137" s="335"/>
      <c r="I137" s="65"/>
      <c r="W137" s="412" t="s">
        <v>1200</v>
      </c>
      <c r="X137" s="413" t="s">
        <v>342</v>
      </c>
      <c r="Y137" s="413" t="s">
        <v>1200</v>
      </c>
      <c r="Z137" s="414" t="s">
        <v>919</v>
      </c>
      <c r="AB137" s="417" t="s">
        <v>545</v>
      </c>
      <c r="AC137" s="381" t="s">
        <v>218</v>
      </c>
      <c r="AD137" s="380">
        <v>21309407.530000027</v>
      </c>
      <c r="AE137" s="381" t="s">
        <v>920</v>
      </c>
      <c r="AF137" s="408" t="s">
        <v>1380</v>
      </c>
      <c r="AG137" s="382" t="s">
        <v>1380</v>
      </c>
      <c r="AH137" s="382">
        <v>0</v>
      </c>
      <c r="AI137" s="370" t="s">
        <v>1380</v>
      </c>
      <c r="AJ137" s="370">
        <v>0</v>
      </c>
      <c r="AK137" s="370">
        <v>8990.4065084745762</v>
      </c>
      <c r="AL137" s="370">
        <v>11996.691072232967</v>
      </c>
    </row>
    <row r="138" spans="3:38" ht="15" customHeight="1" x14ac:dyDescent="0.3">
      <c r="C138" s="417" t="s">
        <v>1393</v>
      </c>
      <c r="D138" s="381" t="s">
        <v>294</v>
      </c>
      <c r="E138" s="380">
        <v>2769989.82</v>
      </c>
      <c r="F138" s="381" t="s">
        <v>910</v>
      </c>
      <c r="H138" s="335"/>
      <c r="I138" s="65"/>
      <c r="W138" s="412" t="s">
        <v>545</v>
      </c>
      <c r="X138" s="413" t="s">
        <v>543</v>
      </c>
      <c r="Y138" s="413" t="s">
        <v>544</v>
      </c>
      <c r="Z138" s="413" t="s">
        <v>218</v>
      </c>
      <c r="AB138" s="417" t="s">
        <v>546</v>
      </c>
      <c r="AC138" s="381" t="s">
        <v>12</v>
      </c>
      <c r="AD138" s="380">
        <v>14711981.710000003</v>
      </c>
      <c r="AE138" s="381" t="s">
        <v>920</v>
      </c>
      <c r="AF138" s="408" t="s">
        <v>1380</v>
      </c>
      <c r="AG138" s="382" t="s">
        <v>1380</v>
      </c>
      <c r="AH138" s="382">
        <v>0</v>
      </c>
      <c r="AI138" s="370" t="s">
        <v>1380</v>
      </c>
      <c r="AJ138" s="370">
        <v>0</v>
      </c>
      <c r="AK138" s="370">
        <v>9230.535458901586</v>
      </c>
      <c r="AL138" s="370">
        <v>12236.820022659977</v>
      </c>
    </row>
    <row r="139" spans="3:38" ht="15" customHeight="1" x14ac:dyDescent="0.3">
      <c r="C139" s="417" t="s">
        <v>467</v>
      </c>
      <c r="D139" s="381" t="s">
        <v>295</v>
      </c>
      <c r="E139" s="380">
        <v>5559259.0999999968</v>
      </c>
      <c r="F139" s="381" t="s">
        <v>910</v>
      </c>
      <c r="H139" s="335"/>
      <c r="I139" s="65"/>
      <c r="W139" s="412" t="s">
        <v>546</v>
      </c>
      <c r="X139" s="413" t="s">
        <v>543</v>
      </c>
      <c r="Y139" s="413" t="s">
        <v>544</v>
      </c>
      <c r="Z139" s="413" t="s">
        <v>12</v>
      </c>
      <c r="AB139" s="417" t="s">
        <v>547</v>
      </c>
      <c r="AC139" s="381" t="s">
        <v>13</v>
      </c>
      <c r="AD139" s="380">
        <v>8695182.2400000002</v>
      </c>
      <c r="AE139" s="381" t="s">
        <v>920</v>
      </c>
      <c r="AF139" s="408" t="s">
        <v>1380</v>
      </c>
      <c r="AG139" s="382" t="s">
        <v>1380</v>
      </c>
      <c r="AH139" s="382">
        <v>0</v>
      </c>
      <c r="AI139" s="370" t="s">
        <v>1380</v>
      </c>
      <c r="AJ139" s="370">
        <v>0</v>
      </c>
      <c r="AK139" s="370">
        <v>12795.327191011234</v>
      </c>
      <c r="AL139" s="370">
        <v>15801.611754769623</v>
      </c>
    </row>
    <row r="140" spans="3:38" ht="15" customHeight="1" x14ac:dyDescent="0.3">
      <c r="C140" s="417" t="s">
        <v>468</v>
      </c>
      <c r="D140" s="381" t="s">
        <v>296</v>
      </c>
      <c r="E140" s="380">
        <v>1083560.43</v>
      </c>
      <c r="F140" s="381" t="s">
        <v>910</v>
      </c>
      <c r="H140" s="335"/>
      <c r="I140" s="65"/>
      <c r="W140" s="412" t="s">
        <v>547</v>
      </c>
      <c r="X140" s="413" t="s">
        <v>543</v>
      </c>
      <c r="Y140" s="413" t="s">
        <v>544</v>
      </c>
      <c r="Z140" s="413" t="s">
        <v>13</v>
      </c>
      <c r="AB140" s="417" t="s">
        <v>548</v>
      </c>
      <c r="AC140" s="381" t="s">
        <v>16</v>
      </c>
      <c r="AD140" s="380">
        <v>2868997.95</v>
      </c>
      <c r="AE140" s="381" t="s">
        <v>920</v>
      </c>
      <c r="AF140" s="408" t="s">
        <v>1380</v>
      </c>
      <c r="AG140" s="382" t="s">
        <v>1380</v>
      </c>
      <c r="AH140" s="382">
        <v>0</v>
      </c>
      <c r="AI140" s="370" t="s">
        <v>1380</v>
      </c>
      <c r="AJ140" s="370">
        <v>0</v>
      </c>
      <c r="AK140" s="370">
        <v>10486.684263674613</v>
      </c>
      <c r="AL140" s="370">
        <v>13492.968827433004</v>
      </c>
    </row>
    <row r="141" spans="3:38" ht="15" customHeight="1" x14ac:dyDescent="0.3">
      <c r="C141" s="417" t="s">
        <v>469</v>
      </c>
      <c r="D141" s="381" t="s">
        <v>51</v>
      </c>
      <c r="E141" s="380">
        <v>1986426.9800000004</v>
      </c>
      <c r="F141" s="381" t="s">
        <v>910</v>
      </c>
      <c r="H141" s="335"/>
      <c r="I141" s="65"/>
      <c r="W141" s="412" t="s">
        <v>548</v>
      </c>
      <c r="X141" s="413" t="s">
        <v>543</v>
      </c>
      <c r="Y141" s="413" t="s">
        <v>544</v>
      </c>
      <c r="Z141" s="413" t="s">
        <v>16</v>
      </c>
      <c r="AB141" s="417" t="s">
        <v>549</v>
      </c>
      <c r="AC141" s="381" t="s">
        <v>17</v>
      </c>
      <c r="AD141" s="380">
        <v>3823523.5200000028</v>
      </c>
      <c r="AE141" s="381" t="s">
        <v>920</v>
      </c>
      <c r="AF141" s="408" t="s">
        <v>1380</v>
      </c>
      <c r="AG141" s="382" t="s">
        <v>1380</v>
      </c>
      <c r="AH141" s="382">
        <v>0</v>
      </c>
      <c r="AI141" s="370" t="s">
        <v>1380</v>
      </c>
      <c r="AJ141" s="370">
        <v>0</v>
      </c>
      <c r="AK141" s="370">
        <v>11858.161220225658</v>
      </c>
      <c r="AL141" s="370">
        <v>14864.445783984047</v>
      </c>
    </row>
    <row r="142" spans="3:38" ht="15" customHeight="1" x14ac:dyDescent="0.3">
      <c r="C142" s="417" t="s">
        <v>470</v>
      </c>
      <c r="D142" s="381" t="s">
        <v>54</v>
      </c>
      <c r="E142" s="380">
        <v>2073565.5700000008</v>
      </c>
      <c r="F142" s="381" t="s">
        <v>910</v>
      </c>
      <c r="H142" s="335"/>
      <c r="I142" s="65"/>
      <c r="W142" s="412" t="s">
        <v>549</v>
      </c>
      <c r="X142" s="413" t="s">
        <v>543</v>
      </c>
      <c r="Y142" s="413" t="s">
        <v>544</v>
      </c>
      <c r="Z142" s="413" t="s">
        <v>17</v>
      </c>
      <c r="AB142" s="417" t="s">
        <v>1414</v>
      </c>
      <c r="AC142" s="381" t="s">
        <v>28</v>
      </c>
      <c r="AD142" s="380">
        <v>2986995.9199999981</v>
      </c>
      <c r="AE142" s="381" t="s">
        <v>920</v>
      </c>
      <c r="AF142" s="408" t="s">
        <v>1380</v>
      </c>
      <c r="AG142" s="382" t="s">
        <v>1380</v>
      </c>
      <c r="AH142" s="382">
        <v>0</v>
      </c>
      <c r="AI142" s="370">
        <v>1028404</v>
      </c>
      <c r="AJ142" s="370">
        <v>1380.4080536912752</v>
      </c>
      <c r="AK142" s="370"/>
      <c r="AL142" s="370">
        <v>3006.2845637583896</v>
      </c>
    </row>
    <row r="143" spans="3:38" ht="15" customHeight="1" x14ac:dyDescent="0.3">
      <c r="C143" s="447" t="s">
        <v>471</v>
      </c>
      <c r="D143" s="379" t="s">
        <v>69</v>
      </c>
      <c r="E143" s="380">
        <v>2973365.0000000005</v>
      </c>
      <c r="F143" s="381" t="s">
        <v>910</v>
      </c>
      <c r="H143" s="335"/>
      <c r="I143" s="65"/>
      <c r="W143" s="412" t="s">
        <v>578</v>
      </c>
      <c r="X143" s="414" t="s">
        <v>543</v>
      </c>
      <c r="Y143" s="413" t="s">
        <v>544</v>
      </c>
      <c r="Z143" s="413" t="s">
        <v>28</v>
      </c>
      <c r="AB143" s="417" t="s">
        <v>544</v>
      </c>
      <c r="AC143" s="381" t="s">
        <v>921</v>
      </c>
      <c r="AD143" s="380">
        <v>4157572.4199999981</v>
      </c>
      <c r="AE143" s="381" t="s">
        <v>920</v>
      </c>
      <c r="AF143" s="408">
        <v>769</v>
      </c>
      <c r="AG143" s="382">
        <v>1240684.55</v>
      </c>
      <c r="AH143" s="382">
        <v>1613.3739271781535</v>
      </c>
      <c r="AI143" s="370" t="s">
        <v>1380</v>
      </c>
      <c r="AJ143" s="370">
        <v>0</v>
      </c>
      <c r="AK143" s="370">
        <v>9424.209287115762</v>
      </c>
      <c r="AL143" s="370">
        <v>12697.191493521455</v>
      </c>
    </row>
    <row r="144" spans="3:38" ht="15" customHeight="1" x14ac:dyDescent="0.3">
      <c r="C144" s="417" t="s">
        <v>472</v>
      </c>
      <c r="D144" s="381" t="s">
        <v>70</v>
      </c>
      <c r="E144" s="380">
        <v>1317504.3900000004</v>
      </c>
      <c r="F144" s="381" t="s">
        <v>910</v>
      </c>
      <c r="H144" s="335"/>
      <c r="I144" s="65"/>
      <c r="W144" s="412" t="s">
        <v>544</v>
      </c>
      <c r="X144" s="413" t="s">
        <v>543</v>
      </c>
      <c r="Y144" s="413" t="s">
        <v>544</v>
      </c>
      <c r="Z144" s="414" t="s">
        <v>921</v>
      </c>
      <c r="AB144" s="417" t="s">
        <v>552</v>
      </c>
      <c r="AC144" s="381" t="s">
        <v>232</v>
      </c>
      <c r="AD144" s="380">
        <v>5006136.0900000026</v>
      </c>
      <c r="AE144" s="381" t="s">
        <v>922</v>
      </c>
      <c r="AF144" s="408" t="s">
        <v>1380</v>
      </c>
      <c r="AG144" s="382" t="s">
        <v>1380</v>
      </c>
      <c r="AH144" s="382">
        <v>0</v>
      </c>
      <c r="AI144" s="370" t="s">
        <v>1380</v>
      </c>
      <c r="AJ144" s="370">
        <v>0</v>
      </c>
      <c r="AK144" s="370">
        <v>10549.915448460508</v>
      </c>
      <c r="AL144" s="370">
        <v>13822.897654866203</v>
      </c>
    </row>
    <row r="145" spans="3:38" ht="15" customHeight="1" x14ac:dyDescent="0.3">
      <c r="C145" s="417" t="s">
        <v>451</v>
      </c>
      <c r="D145" s="381" t="s">
        <v>911</v>
      </c>
      <c r="E145" s="380">
        <v>10285440.979999997</v>
      </c>
      <c r="F145" s="381" t="s">
        <v>910</v>
      </c>
      <c r="H145" s="335"/>
      <c r="I145" s="65"/>
      <c r="W145" s="412" t="s">
        <v>552</v>
      </c>
      <c r="X145" s="413" t="s">
        <v>550</v>
      </c>
      <c r="Y145" s="413" t="s">
        <v>551</v>
      </c>
      <c r="Z145" s="413" t="s">
        <v>232</v>
      </c>
      <c r="AB145" s="417" t="s">
        <v>1415</v>
      </c>
      <c r="AC145" s="381" t="s">
        <v>233</v>
      </c>
      <c r="AD145" s="380">
        <v>4753495.5499999989</v>
      </c>
      <c r="AE145" s="381" t="s">
        <v>922</v>
      </c>
      <c r="AF145" s="408" t="s">
        <v>1380</v>
      </c>
      <c r="AG145" s="382" t="s">
        <v>1380</v>
      </c>
      <c r="AH145" s="382">
        <v>0</v>
      </c>
      <c r="AI145" s="370" t="s">
        <v>1380</v>
      </c>
      <c r="AJ145" s="370">
        <v>0</v>
      </c>
      <c r="AK145" s="370">
        <v>13176.782201834863</v>
      </c>
      <c r="AL145" s="370">
        <v>16449.764408240557</v>
      </c>
    </row>
    <row r="146" spans="3:38" ht="15" customHeight="1" x14ac:dyDescent="0.3">
      <c r="C146" s="417" t="s">
        <v>1394</v>
      </c>
      <c r="D146" s="381" t="s">
        <v>1314</v>
      </c>
      <c r="E146" s="380">
        <v>38441798.389999993</v>
      </c>
      <c r="F146" s="381" t="s">
        <v>1312</v>
      </c>
      <c r="H146" s="335"/>
      <c r="I146" s="65"/>
      <c r="W146" s="412" t="s">
        <v>553</v>
      </c>
      <c r="X146" s="413" t="s">
        <v>550</v>
      </c>
      <c r="Y146" s="413" t="s">
        <v>551</v>
      </c>
      <c r="Z146" s="413" t="s">
        <v>233</v>
      </c>
      <c r="AB146" s="417" t="s">
        <v>555</v>
      </c>
      <c r="AC146" s="381" t="s">
        <v>261</v>
      </c>
      <c r="AD146" s="380">
        <v>2911405.7800000012</v>
      </c>
      <c r="AE146" s="381" t="s">
        <v>922</v>
      </c>
      <c r="AF146" s="408" t="s">
        <v>1380</v>
      </c>
      <c r="AG146" s="382" t="s">
        <v>1380</v>
      </c>
      <c r="AH146" s="382">
        <v>0</v>
      </c>
      <c r="AI146" s="370" t="s">
        <v>1380</v>
      </c>
      <c r="AJ146" s="370">
        <v>0</v>
      </c>
      <c r="AK146" s="370">
        <v>9419.3273672273681</v>
      </c>
      <c r="AL146" s="370">
        <v>12692.309573633062</v>
      </c>
    </row>
    <row r="147" spans="3:38" ht="15" customHeight="1" x14ac:dyDescent="0.3">
      <c r="C147" s="417" t="s">
        <v>474</v>
      </c>
      <c r="D147" s="381" t="s">
        <v>226</v>
      </c>
      <c r="E147" s="380">
        <v>11604654.969999995</v>
      </c>
      <c r="F147" s="381" t="s">
        <v>1424</v>
      </c>
      <c r="H147" s="335"/>
      <c r="I147" s="65"/>
      <c r="W147" s="412" t="s">
        <v>555</v>
      </c>
      <c r="X147" s="413" t="s">
        <v>550</v>
      </c>
      <c r="Y147" s="413" t="s">
        <v>551</v>
      </c>
      <c r="Z147" s="413" t="s">
        <v>261</v>
      </c>
      <c r="AB147" s="417" t="s">
        <v>556</v>
      </c>
      <c r="AC147" s="381" t="s">
        <v>270</v>
      </c>
      <c r="AD147" s="380">
        <v>8386995.3600000013</v>
      </c>
      <c r="AE147" s="381" t="s">
        <v>922</v>
      </c>
      <c r="AF147" s="408" t="s">
        <v>1380</v>
      </c>
      <c r="AG147" s="382" t="s">
        <v>1380</v>
      </c>
      <c r="AH147" s="382">
        <v>0</v>
      </c>
      <c r="AI147" s="370" t="s">
        <v>1380</v>
      </c>
      <c r="AJ147" s="370">
        <v>0</v>
      </c>
      <c r="AK147" s="370">
        <v>12812.905435801313</v>
      </c>
      <c r="AL147" s="370">
        <v>16085.887642207006</v>
      </c>
    </row>
    <row r="148" spans="3:38" ht="15" customHeight="1" x14ac:dyDescent="0.3">
      <c r="C148" s="417" t="s">
        <v>475</v>
      </c>
      <c r="D148" s="381" t="s">
        <v>265</v>
      </c>
      <c r="E148" s="380">
        <v>5895997.7299999986</v>
      </c>
      <c r="F148" s="381" t="s">
        <v>1424</v>
      </c>
      <c r="H148" s="335"/>
      <c r="I148" s="65"/>
      <c r="W148" s="412" t="s">
        <v>556</v>
      </c>
      <c r="X148" s="413" t="s">
        <v>550</v>
      </c>
      <c r="Y148" s="413" t="s">
        <v>551</v>
      </c>
      <c r="Z148" s="413" t="s">
        <v>270</v>
      </c>
      <c r="AB148" s="417" t="s">
        <v>557</v>
      </c>
      <c r="AC148" s="381" t="s">
        <v>271</v>
      </c>
      <c r="AD148" s="380">
        <v>3611270.9400000027</v>
      </c>
      <c r="AE148" s="381" t="s">
        <v>922</v>
      </c>
      <c r="AF148" s="408" t="s">
        <v>1380</v>
      </c>
      <c r="AG148" s="382" t="s">
        <v>1380</v>
      </c>
      <c r="AH148" s="382">
        <v>0</v>
      </c>
      <c r="AI148" s="370" t="s">
        <v>1380</v>
      </c>
      <c r="AJ148" s="370">
        <v>0</v>
      </c>
      <c r="AK148" s="370">
        <v>8896.4910709046453</v>
      </c>
      <c r="AL148" s="370">
        <v>12169.473277310339</v>
      </c>
    </row>
    <row r="149" spans="3:38" ht="15" customHeight="1" x14ac:dyDescent="0.3">
      <c r="C149" s="417" t="s">
        <v>1395</v>
      </c>
      <c r="D149" s="381" t="s">
        <v>20</v>
      </c>
      <c r="E149" s="380">
        <v>10128428.520000003</v>
      </c>
      <c r="F149" s="381" t="s">
        <v>1424</v>
      </c>
      <c r="H149" s="335"/>
      <c r="I149" s="65"/>
      <c r="W149" s="412" t="s">
        <v>557</v>
      </c>
      <c r="X149" s="413" t="s">
        <v>550</v>
      </c>
      <c r="Y149" s="413" t="s">
        <v>551</v>
      </c>
      <c r="Z149" s="413" t="s">
        <v>271</v>
      </c>
      <c r="AB149" s="417" t="s">
        <v>558</v>
      </c>
      <c r="AC149" s="381" t="s">
        <v>288</v>
      </c>
      <c r="AD149" s="380">
        <v>9208718.2900000066</v>
      </c>
      <c r="AE149" s="381" t="s">
        <v>922</v>
      </c>
      <c r="AF149" s="408" t="s">
        <v>1380</v>
      </c>
      <c r="AG149" s="382" t="s">
        <v>1380</v>
      </c>
      <c r="AH149" s="382">
        <v>0</v>
      </c>
      <c r="AI149" s="370" t="s">
        <v>1380</v>
      </c>
      <c r="AJ149" s="370">
        <v>0</v>
      </c>
      <c r="AK149" s="370">
        <v>13950.060997375329</v>
      </c>
      <c r="AL149" s="370">
        <v>17223.043203781024</v>
      </c>
    </row>
    <row r="150" spans="3:38" ht="15" customHeight="1" x14ac:dyDescent="0.3">
      <c r="C150" s="417" t="s">
        <v>1396</v>
      </c>
      <c r="D150" s="381" t="s">
        <v>912</v>
      </c>
      <c r="E150" s="380">
        <v>2015970.0699999994</v>
      </c>
      <c r="F150" s="381" t="s">
        <v>1424</v>
      </c>
      <c r="H150" s="335"/>
      <c r="I150" s="65"/>
      <c r="W150" s="412" t="s">
        <v>558</v>
      </c>
      <c r="X150" s="413" t="s">
        <v>550</v>
      </c>
      <c r="Y150" s="413" t="s">
        <v>551</v>
      </c>
      <c r="Z150" s="413" t="s">
        <v>288</v>
      </c>
      <c r="AB150" s="417" t="s">
        <v>559</v>
      </c>
      <c r="AC150" s="381" t="s">
        <v>289</v>
      </c>
      <c r="AD150" s="380">
        <v>3754214.3200000031</v>
      </c>
      <c r="AE150" s="381" t="s">
        <v>922</v>
      </c>
      <c r="AF150" s="408" t="s">
        <v>1380</v>
      </c>
      <c r="AG150" s="382" t="s">
        <v>1380</v>
      </c>
      <c r="AH150" s="382">
        <v>0</v>
      </c>
      <c r="AI150" s="370" t="s">
        <v>1380</v>
      </c>
      <c r="AJ150" s="370">
        <v>0</v>
      </c>
      <c r="AK150" s="370">
        <v>10129.378502673797</v>
      </c>
      <c r="AL150" s="370">
        <v>13402.36070907949</v>
      </c>
    </row>
    <row r="151" spans="3:38" ht="15" customHeight="1" x14ac:dyDescent="0.3">
      <c r="C151" s="417" t="s">
        <v>481</v>
      </c>
      <c r="D151" s="381" t="s">
        <v>222</v>
      </c>
      <c r="E151" s="380">
        <v>13508947.220000003</v>
      </c>
      <c r="F151" s="381" t="s">
        <v>913</v>
      </c>
      <c r="H151" s="335"/>
      <c r="I151" s="65"/>
      <c r="W151" s="412" t="s">
        <v>559</v>
      </c>
      <c r="X151" s="413" t="s">
        <v>550</v>
      </c>
      <c r="Y151" s="413" t="s">
        <v>551</v>
      </c>
      <c r="Z151" s="413" t="s">
        <v>289</v>
      </c>
      <c r="AB151" s="417" t="s">
        <v>560</v>
      </c>
      <c r="AC151" s="381" t="s">
        <v>290</v>
      </c>
      <c r="AD151" s="380">
        <v>3717341.089999998</v>
      </c>
      <c r="AE151" s="381" t="s">
        <v>922</v>
      </c>
      <c r="AF151" s="408" t="s">
        <v>1380</v>
      </c>
      <c r="AG151" s="382" t="s">
        <v>1380</v>
      </c>
      <c r="AH151" s="382">
        <v>0</v>
      </c>
      <c r="AI151" s="370" t="s">
        <v>1380</v>
      </c>
      <c r="AJ151" s="370">
        <v>0</v>
      </c>
      <c r="AK151" s="370">
        <v>15707.152129471891</v>
      </c>
      <c r="AL151" s="370">
        <v>18980.134335877585</v>
      </c>
    </row>
    <row r="152" spans="3:38" ht="15" customHeight="1" x14ac:dyDescent="0.3">
      <c r="C152" s="417" t="s">
        <v>1397</v>
      </c>
      <c r="D152" s="381" t="s">
        <v>223</v>
      </c>
      <c r="E152" s="380">
        <v>16823615.959999997</v>
      </c>
      <c r="F152" s="381" t="s">
        <v>913</v>
      </c>
      <c r="H152" s="335"/>
      <c r="I152" s="65"/>
      <c r="W152" s="412" t="s">
        <v>560</v>
      </c>
      <c r="X152" s="413" t="s">
        <v>550</v>
      </c>
      <c r="Y152" s="413" t="s">
        <v>551</v>
      </c>
      <c r="Z152" s="413" t="s">
        <v>290</v>
      </c>
      <c r="AB152" s="417" t="s">
        <v>561</v>
      </c>
      <c r="AC152" s="381" t="s">
        <v>291</v>
      </c>
      <c r="AD152" s="380">
        <v>2486690.0099999984</v>
      </c>
      <c r="AE152" s="381" t="s">
        <v>922</v>
      </c>
      <c r="AF152" s="408" t="s">
        <v>1380</v>
      </c>
      <c r="AG152" s="382" t="s">
        <v>1380</v>
      </c>
      <c r="AH152" s="382">
        <v>0</v>
      </c>
      <c r="AI152" s="370" t="s">
        <v>1380</v>
      </c>
      <c r="AJ152" s="370">
        <v>0</v>
      </c>
      <c r="AK152" s="370">
        <v>8146.3646540027139</v>
      </c>
      <c r="AL152" s="370">
        <v>11419.346860408408</v>
      </c>
    </row>
    <row r="153" spans="3:38" ht="15" customHeight="1" x14ac:dyDescent="0.3">
      <c r="C153" s="417" t="s">
        <v>1398</v>
      </c>
      <c r="D153" s="381" t="s">
        <v>281</v>
      </c>
      <c r="E153" s="380">
        <v>13770984.279999996</v>
      </c>
      <c r="F153" s="381" t="s">
        <v>913</v>
      </c>
      <c r="H153" s="335"/>
      <c r="I153" s="65"/>
      <c r="W153" s="412" t="s">
        <v>561</v>
      </c>
      <c r="X153" s="413" t="s">
        <v>550</v>
      </c>
      <c r="Y153" s="413" t="s">
        <v>551</v>
      </c>
      <c r="Z153" s="413" t="s">
        <v>291</v>
      </c>
      <c r="AB153" s="417" t="s">
        <v>562</v>
      </c>
      <c r="AC153" s="381" t="s">
        <v>292</v>
      </c>
      <c r="AD153" s="380">
        <v>4765494.7300000014</v>
      </c>
      <c r="AE153" s="381" t="s">
        <v>922</v>
      </c>
      <c r="AF153" s="408" t="s">
        <v>1380</v>
      </c>
      <c r="AG153" s="382" t="s">
        <v>1380</v>
      </c>
      <c r="AH153" s="382">
        <v>0</v>
      </c>
      <c r="AI153" s="370" t="s">
        <v>1380</v>
      </c>
      <c r="AJ153" s="370">
        <v>0</v>
      </c>
      <c r="AK153" s="370">
        <v>15010.317185628741</v>
      </c>
      <c r="AL153" s="370">
        <v>18283.299392034434</v>
      </c>
    </row>
    <row r="154" spans="3:38" ht="15" customHeight="1" x14ac:dyDescent="0.3">
      <c r="C154" s="417" t="s">
        <v>1399</v>
      </c>
      <c r="D154" s="381" t="s">
        <v>21</v>
      </c>
      <c r="E154" s="380">
        <v>8710762.6100000013</v>
      </c>
      <c r="F154" s="381" t="s">
        <v>913</v>
      </c>
      <c r="H154" s="335"/>
      <c r="I154" s="65"/>
      <c r="W154" s="412" t="s">
        <v>562</v>
      </c>
      <c r="X154" s="413" t="s">
        <v>550</v>
      </c>
      <c r="Y154" s="413" t="s">
        <v>551</v>
      </c>
      <c r="Z154" s="413" t="s">
        <v>292</v>
      </c>
      <c r="AB154" s="417" t="s">
        <v>563</v>
      </c>
      <c r="AC154" s="381" t="s">
        <v>14</v>
      </c>
      <c r="AD154" s="380">
        <v>2617550.3000000003</v>
      </c>
      <c r="AE154" s="381" t="s">
        <v>922</v>
      </c>
      <c r="AF154" s="408" t="s">
        <v>1380</v>
      </c>
      <c r="AG154" s="382" t="s">
        <v>1380</v>
      </c>
      <c r="AH154" s="382">
        <v>0</v>
      </c>
      <c r="AI154" s="370" t="s">
        <v>1380</v>
      </c>
      <c r="AJ154" s="370">
        <v>0</v>
      </c>
      <c r="AK154" s="370">
        <v>10068.632413793104</v>
      </c>
      <c r="AL154" s="370">
        <v>13341.614620198798</v>
      </c>
    </row>
    <row r="155" spans="3:38" ht="15" customHeight="1" x14ac:dyDescent="0.3">
      <c r="C155" s="417" t="s">
        <v>480</v>
      </c>
      <c r="D155" s="381" t="s">
        <v>72</v>
      </c>
      <c r="E155" s="380">
        <v>2952231.899999999</v>
      </c>
      <c r="F155" s="381" t="s">
        <v>913</v>
      </c>
      <c r="H155" s="335"/>
      <c r="I155" s="65"/>
      <c r="W155" s="412" t="s">
        <v>563</v>
      </c>
      <c r="X155" s="413" t="s">
        <v>550</v>
      </c>
      <c r="Y155" s="413" t="s">
        <v>551</v>
      </c>
      <c r="Z155" s="413" t="s">
        <v>14</v>
      </c>
      <c r="AB155" s="417" t="s">
        <v>564</v>
      </c>
      <c r="AC155" s="381" t="s">
        <v>15</v>
      </c>
      <c r="AD155" s="380">
        <v>4206807.320000005</v>
      </c>
      <c r="AE155" s="381" t="s">
        <v>922</v>
      </c>
      <c r="AF155" s="408" t="s">
        <v>1380</v>
      </c>
      <c r="AG155" s="382" t="s">
        <v>1380</v>
      </c>
      <c r="AH155" s="382">
        <v>0</v>
      </c>
      <c r="AI155" s="370">
        <v>911724</v>
      </c>
      <c r="AJ155" s="370">
        <v>1622.2846975088969</v>
      </c>
      <c r="AK155" s="370"/>
      <c r="AL155" s="370">
        <v>3272.9822064056943</v>
      </c>
    </row>
    <row r="156" spans="3:38" ht="15" customHeight="1" x14ac:dyDescent="0.3">
      <c r="C156" s="407" t="s">
        <v>493</v>
      </c>
      <c r="D156" s="381" t="s">
        <v>298</v>
      </c>
      <c r="E156" s="380">
        <v>2819179.1100000017</v>
      </c>
      <c r="F156" s="381" t="s">
        <v>914</v>
      </c>
      <c r="H156" s="335"/>
      <c r="I156" s="65"/>
      <c r="W156" s="412" t="s">
        <v>564</v>
      </c>
      <c r="X156" s="413" t="s">
        <v>550</v>
      </c>
      <c r="Y156" s="413" t="s">
        <v>551</v>
      </c>
      <c r="Z156" s="413" t="s">
        <v>15</v>
      </c>
      <c r="AB156" s="417" t="s">
        <v>551</v>
      </c>
      <c r="AC156" s="381" t="s">
        <v>923</v>
      </c>
      <c r="AD156" s="380">
        <v>3263426.0000000009</v>
      </c>
      <c r="AE156" s="381" t="s">
        <v>922</v>
      </c>
      <c r="AF156" s="408">
        <v>565</v>
      </c>
      <c r="AG156" s="382">
        <v>924737.29</v>
      </c>
      <c r="AH156" s="382">
        <v>1636.7031681415931</v>
      </c>
      <c r="AI156" s="370" t="s">
        <v>1380</v>
      </c>
      <c r="AJ156" s="370">
        <v>0</v>
      </c>
      <c r="AK156" s="370">
        <v>14602.72972972973</v>
      </c>
      <c r="AL156" s="370">
        <v>17946.622412656558</v>
      </c>
    </row>
    <row r="157" spans="3:38" ht="15" customHeight="1" x14ac:dyDescent="0.3">
      <c r="C157" s="407" t="s">
        <v>494</v>
      </c>
      <c r="D157" s="381" t="s">
        <v>299</v>
      </c>
      <c r="E157" s="380">
        <v>5063063.7600000016</v>
      </c>
      <c r="F157" s="381" t="s">
        <v>914</v>
      </c>
      <c r="H157" s="335"/>
      <c r="I157" s="65"/>
      <c r="W157" s="412" t="s">
        <v>551</v>
      </c>
      <c r="X157" s="413" t="s">
        <v>550</v>
      </c>
      <c r="Y157" s="413" t="s">
        <v>551</v>
      </c>
      <c r="Z157" s="414" t="s">
        <v>923</v>
      </c>
      <c r="AB157" s="417" t="s">
        <v>567</v>
      </c>
      <c r="AC157" s="381" t="s">
        <v>213</v>
      </c>
      <c r="AD157" s="380">
        <v>2742407.4099999992</v>
      </c>
      <c r="AE157" s="381" t="s">
        <v>924</v>
      </c>
      <c r="AF157" s="408" t="s">
        <v>1380</v>
      </c>
      <c r="AG157" s="382" t="s">
        <v>1380</v>
      </c>
      <c r="AH157" s="382">
        <v>0</v>
      </c>
      <c r="AI157" s="370" t="s">
        <v>1380</v>
      </c>
      <c r="AJ157" s="370">
        <v>0</v>
      </c>
      <c r="AK157" s="370">
        <v>17390.645137614676</v>
      </c>
      <c r="AL157" s="370">
        <v>20734.537820541504</v>
      </c>
    </row>
    <row r="158" spans="3:38" ht="15" customHeight="1" x14ac:dyDescent="0.3">
      <c r="C158" s="417" t="s">
        <v>495</v>
      </c>
      <c r="D158" s="381" t="s">
        <v>300</v>
      </c>
      <c r="E158" s="380">
        <v>2941057</v>
      </c>
      <c r="F158" s="381" t="s">
        <v>914</v>
      </c>
      <c r="H158" s="335"/>
      <c r="I158" s="65"/>
      <c r="W158" s="412" t="s">
        <v>567</v>
      </c>
      <c r="X158" s="413" t="s">
        <v>565</v>
      </c>
      <c r="Y158" s="413" t="s">
        <v>566</v>
      </c>
      <c r="Z158" s="413" t="s">
        <v>213</v>
      </c>
      <c r="AB158" s="417" t="s">
        <v>568</v>
      </c>
      <c r="AC158" s="381" t="s">
        <v>214</v>
      </c>
      <c r="AD158" s="380">
        <v>1254110.7199999997</v>
      </c>
      <c r="AE158" s="381" t="s">
        <v>924</v>
      </c>
      <c r="AF158" s="408" t="s">
        <v>1380</v>
      </c>
      <c r="AG158" s="382" t="s">
        <v>1380</v>
      </c>
      <c r="AH158" s="382">
        <v>0</v>
      </c>
      <c r="AI158" s="370" t="s">
        <v>1380</v>
      </c>
      <c r="AJ158" s="370">
        <v>0</v>
      </c>
      <c r="AK158" s="370">
        <v>10974.569897610922</v>
      </c>
      <c r="AL158" s="370">
        <v>14318.462580537751</v>
      </c>
    </row>
    <row r="159" spans="3:38" ht="15" customHeight="1" x14ac:dyDescent="0.3">
      <c r="C159" s="417" t="s">
        <v>496</v>
      </c>
      <c r="D159" s="381" t="s">
        <v>22</v>
      </c>
      <c r="E159" s="380">
        <v>7999403.9600000028</v>
      </c>
      <c r="F159" s="381" t="s">
        <v>914</v>
      </c>
      <c r="H159" s="335"/>
      <c r="I159" s="65"/>
      <c r="W159" s="412" t="s">
        <v>568</v>
      </c>
      <c r="X159" s="413" t="s">
        <v>565</v>
      </c>
      <c r="Y159" s="413" t="s">
        <v>566</v>
      </c>
      <c r="Z159" s="413" t="s">
        <v>214</v>
      </c>
      <c r="AB159" s="417" t="s">
        <v>569</v>
      </c>
      <c r="AC159" s="381" t="s">
        <v>215</v>
      </c>
      <c r="AD159" s="380">
        <v>3378699.3000000031</v>
      </c>
      <c r="AE159" s="381" t="s">
        <v>924</v>
      </c>
      <c r="AF159" s="408" t="s">
        <v>1380</v>
      </c>
      <c r="AG159" s="382" t="s">
        <v>1380</v>
      </c>
      <c r="AH159" s="382">
        <v>0</v>
      </c>
      <c r="AI159" s="370" t="s">
        <v>1380</v>
      </c>
      <c r="AJ159" s="370">
        <v>0</v>
      </c>
      <c r="AK159" s="370">
        <v>16444.090697674419</v>
      </c>
      <c r="AL159" s="370">
        <v>19787.983380601247</v>
      </c>
    </row>
    <row r="160" spans="3:38" ht="15" customHeight="1" x14ac:dyDescent="0.3">
      <c r="C160" s="417" t="s">
        <v>497</v>
      </c>
      <c r="D160" s="381" t="s">
        <v>23</v>
      </c>
      <c r="E160" s="380">
        <v>3874981.6399999997</v>
      </c>
      <c r="F160" s="381" t="s">
        <v>914</v>
      </c>
      <c r="H160" s="335"/>
      <c r="I160" s="65"/>
      <c r="W160" s="412" t="s">
        <v>569</v>
      </c>
      <c r="X160" s="413" t="s">
        <v>565</v>
      </c>
      <c r="Y160" s="413" t="s">
        <v>566</v>
      </c>
      <c r="Z160" s="413" t="s">
        <v>215</v>
      </c>
      <c r="AB160" s="417" t="s">
        <v>570</v>
      </c>
      <c r="AC160" s="381" t="s">
        <v>216</v>
      </c>
      <c r="AD160" s="380">
        <v>0</v>
      </c>
      <c r="AE160" s="381" t="s">
        <v>924</v>
      </c>
      <c r="AF160" s="408" t="s">
        <v>1380</v>
      </c>
      <c r="AG160" s="382" t="s">
        <v>1380</v>
      </c>
      <c r="AH160" s="382">
        <v>0</v>
      </c>
      <c r="AI160" s="370" t="s">
        <v>1380</v>
      </c>
      <c r="AJ160" s="370">
        <v>0</v>
      </c>
      <c r="AK160" s="370">
        <v>17135.309799999999</v>
      </c>
      <c r="AL160" s="370">
        <v>20479.202482926827</v>
      </c>
    </row>
    <row r="161" spans="3:38" ht="15" customHeight="1" x14ac:dyDescent="0.3">
      <c r="C161" s="417" t="s">
        <v>498</v>
      </c>
      <c r="D161" s="381" t="s">
        <v>45</v>
      </c>
      <c r="E161" s="380">
        <v>8340014.9800000032</v>
      </c>
      <c r="F161" s="381" t="s">
        <v>914</v>
      </c>
      <c r="H161" s="335"/>
      <c r="I161" s="65"/>
      <c r="W161" s="412" t="s">
        <v>570</v>
      </c>
      <c r="X161" s="413" t="s">
        <v>565</v>
      </c>
      <c r="Y161" s="413" t="s">
        <v>566</v>
      </c>
      <c r="Z161" s="413" t="s">
        <v>216</v>
      </c>
      <c r="AB161" s="417" t="s">
        <v>571</v>
      </c>
      <c r="AC161" s="381" t="s">
        <v>217</v>
      </c>
      <c r="AD161" s="380">
        <v>1200955.5100000002</v>
      </c>
      <c r="AE161" s="381" t="s">
        <v>924</v>
      </c>
      <c r="AF161" s="408" t="s">
        <v>1380</v>
      </c>
      <c r="AG161" s="382" t="s">
        <v>1380</v>
      </c>
      <c r="AH161" s="382">
        <v>0</v>
      </c>
      <c r="AI161" s="370" t="s">
        <v>1380</v>
      </c>
      <c r="AJ161" s="370">
        <v>0</v>
      </c>
      <c r="AK161" s="370">
        <v>11683.970682565792</v>
      </c>
      <c r="AL161" s="370">
        <v>15027.863365492622</v>
      </c>
    </row>
    <row r="162" spans="3:38" ht="15" customHeight="1" x14ac:dyDescent="0.3">
      <c r="C162" s="417" t="s">
        <v>499</v>
      </c>
      <c r="D162" s="381" t="s">
        <v>46</v>
      </c>
      <c r="E162" s="380">
        <v>2322444.5199999991</v>
      </c>
      <c r="F162" s="381" t="s">
        <v>914</v>
      </c>
      <c r="H162" s="335"/>
      <c r="I162" s="65"/>
      <c r="W162" s="412" t="s">
        <v>571</v>
      </c>
      <c r="X162" s="413" t="s">
        <v>565</v>
      </c>
      <c r="Y162" s="413" t="s">
        <v>566</v>
      </c>
      <c r="Z162" s="413" t="s">
        <v>217</v>
      </c>
      <c r="AB162" s="417" t="s">
        <v>1416</v>
      </c>
      <c r="AC162" s="381" t="s">
        <v>219</v>
      </c>
      <c r="AD162" s="380">
        <v>3597978.8500000006</v>
      </c>
      <c r="AE162" s="381" t="s">
        <v>924</v>
      </c>
      <c r="AF162" s="408" t="s">
        <v>1380</v>
      </c>
      <c r="AG162" s="382" t="s">
        <v>1380</v>
      </c>
      <c r="AH162" s="382">
        <v>0</v>
      </c>
      <c r="AI162" s="370" t="s">
        <v>1380</v>
      </c>
      <c r="AJ162" s="370">
        <v>0</v>
      </c>
      <c r="AK162" s="370">
        <v>13620.159943977593</v>
      </c>
      <c r="AL162" s="370">
        <v>16964.05262690442</v>
      </c>
    </row>
    <row r="163" spans="3:38" ht="15" customHeight="1" x14ac:dyDescent="0.3">
      <c r="C163" s="417" t="s">
        <v>500</v>
      </c>
      <c r="D163" s="381" t="s">
        <v>50</v>
      </c>
      <c r="E163" s="380">
        <v>4690370.3500000043</v>
      </c>
      <c r="F163" s="381" t="s">
        <v>914</v>
      </c>
      <c r="H163" s="335"/>
      <c r="I163" s="65"/>
      <c r="W163" s="412" t="s">
        <v>1464</v>
      </c>
      <c r="X163" s="413" t="s">
        <v>565</v>
      </c>
      <c r="Y163" s="413" t="s">
        <v>566</v>
      </c>
      <c r="Z163" s="413" t="s">
        <v>219</v>
      </c>
      <c r="AB163" s="417" t="s">
        <v>572</v>
      </c>
      <c r="AC163" s="381" t="s">
        <v>274</v>
      </c>
      <c r="AD163" s="380">
        <v>2649249.459999999</v>
      </c>
      <c r="AE163" s="381" t="s">
        <v>924</v>
      </c>
      <c r="AF163" s="408" t="s">
        <v>1380</v>
      </c>
      <c r="AG163" s="382" t="s">
        <v>1380</v>
      </c>
      <c r="AH163" s="382">
        <v>0</v>
      </c>
      <c r="AI163" s="370" t="s">
        <v>1380</v>
      </c>
      <c r="AJ163" s="370">
        <v>0</v>
      </c>
      <c r="AK163" s="370">
        <v>17010.437070524411</v>
      </c>
      <c r="AL163" s="370">
        <v>20354.329753451239</v>
      </c>
    </row>
    <row r="164" spans="3:38" ht="15" customHeight="1" x14ac:dyDescent="0.3">
      <c r="C164" s="417" t="s">
        <v>501</v>
      </c>
      <c r="D164" s="381" t="s">
        <v>52</v>
      </c>
      <c r="E164" s="380">
        <v>3029929.1000000006</v>
      </c>
      <c r="F164" s="381" t="s">
        <v>914</v>
      </c>
      <c r="H164" s="335"/>
      <c r="I164" s="65"/>
      <c r="W164" s="412" t="s">
        <v>572</v>
      </c>
      <c r="X164" s="413" t="s">
        <v>565</v>
      </c>
      <c r="Y164" s="413" t="s">
        <v>566</v>
      </c>
      <c r="Z164" s="413" t="s">
        <v>274</v>
      </c>
      <c r="AB164" s="417" t="s">
        <v>573</v>
      </c>
      <c r="AC164" s="381" t="s">
        <v>275</v>
      </c>
      <c r="AD164" s="380">
        <v>0</v>
      </c>
      <c r="AE164" s="381" t="s">
        <v>924</v>
      </c>
      <c r="AF164" s="408" t="s">
        <v>1380</v>
      </c>
      <c r="AG164" s="382" t="s">
        <v>1380</v>
      </c>
      <c r="AH164" s="382">
        <v>0</v>
      </c>
      <c r="AI164" s="370" t="s">
        <v>1380</v>
      </c>
      <c r="AJ164" s="370">
        <v>0</v>
      </c>
      <c r="AK164" s="370">
        <v>16332.648200000001</v>
      </c>
      <c r="AL164" s="370">
        <v>19676.540882926831</v>
      </c>
    </row>
    <row r="165" spans="3:38" ht="15" customHeight="1" x14ac:dyDescent="0.3">
      <c r="C165" s="417" t="s">
        <v>502</v>
      </c>
      <c r="D165" s="381" t="s">
        <v>53</v>
      </c>
      <c r="E165" s="380">
        <v>2053731.9399999992</v>
      </c>
      <c r="F165" s="381" t="s">
        <v>914</v>
      </c>
      <c r="H165" s="335"/>
      <c r="I165" s="65"/>
      <c r="W165" s="412" t="s">
        <v>573</v>
      </c>
      <c r="X165" s="413" t="s">
        <v>565</v>
      </c>
      <c r="Y165" s="413" t="s">
        <v>566</v>
      </c>
      <c r="Z165" s="413" t="s">
        <v>275</v>
      </c>
      <c r="AB165" s="417" t="s">
        <v>574</v>
      </c>
      <c r="AC165" s="381" t="s">
        <v>293</v>
      </c>
      <c r="AD165" s="380">
        <v>1184530.0799999998</v>
      </c>
      <c r="AE165" s="381" t="s">
        <v>924</v>
      </c>
      <c r="AF165" s="408" t="s">
        <v>1380</v>
      </c>
      <c r="AG165" s="382" t="s">
        <v>1380</v>
      </c>
      <c r="AH165" s="382">
        <v>0</v>
      </c>
      <c r="AI165" s="370" t="s">
        <v>1380</v>
      </c>
      <c r="AJ165" s="370">
        <v>0</v>
      </c>
      <c r="AK165" s="370">
        <v>13363.507015760042</v>
      </c>
      <c r="AL165" s="370">
        <v>16707.399698686873</v>
      </c>
    </row>
    <row r="166" spans="3:38" ht="15" customHeight="1" x14ac:dyDescent="0.3">
      <c r="C166" s="417" t="s">
        <v>503</v>
      </c>
      <c r="D166" s="381" t="s">
        <v>67</v>
      </c>
      <c r="E166" s="380">
        <v>9599173.3700000029</v>
      </c>
      <c r="F166" s="381" t="s">
        <v>914</v>
      </c>
      <c r="H166" s="335"/>
      <c r="I166" s="65"/>
      <c r="W166" s="412" t="s">
        <v>574</v>
      </c>
      <c r="X166" s="413" t="s">
        <v>565</v>
      </c>
      <c r="Y166" s="413" t="s">
        <v>566</v>
      </c>
      <c r="Z166" s="413" t="s">
        <v>293</v>
      </c>
      <c r="AB166" s="417" t="s">
        <v>575</v>
      </c>
      <c r="AC166" s="381" t="s">
        <v>25</v>
      </c>
      <c r="AD166" s="380">
        <v>5344209.1399999997</v>
      </c>
      <c r="AE166" s="381" t="s">
        <v>924</v>
      </c>
      <c r="AF166" s="408" t="s">
        <v>1380</v>
      </c>
      <c r="AG166" s="382" t="s">
        <v>1380</v>
      </c>
      <c r="AH166" s="382">
        <v>0</v>
      </c>
      <c r="AI166" s="370" t="s">
        <v>1380</v>
      </c>
      <c r="AJ166" s="370">
        <v>0</v>
      </c>
      <c r="AK166" s="370">
        <v>8604.7162056622201</v>
      </c>
      <c r="AL166" s="370">
        <v>11948.608888589049</v>
      </c>
    </row>
    <row r="167" spans="3:38" ht="15" customHeight="1" x14ac:dyDescent="0.3">
      <c r="C167" s="417" t="s">
        <v>504</v>
      </c>
      <c r="D167" s="381" t="s">
        <v>68</v>
      </c>
      <c r="E167" s="380">
        <v>9364867.2200000007</v>
      </c>
      <c r="F167" s="381" t="s">
        <v>914</v>
      </c>
      <c r="H167" s="335"/>
      <c r="I167" s="65"/>
      <c r="W167" s="412" t="s">
        <v>575</v>
      </c>
      <c r="X167" s="413" t="s">
        <v>565</v>
      </c>
      <c r="Y167" s="413" t="s">
        <v>566</v>
      </c>
      <c r="Z167" s="413" t="s">
        <v>25</v>
      </c>
      <c r="AB167" s="417" t="s">
        <v>576</v>
      </c>
      <c r="AC167" s="381" t="s">
        <v>26</v>
      </c>
      <c r="AD167" s="380">
        <v>14075422.349999998</v>
      </c>
      <c r="AE167" s="381" t="s">
        <v>924</v>
      </c>
      <c r="AF167" s="408" t="s">
        <v>1380</v>
      </c>
      <c r="AG167" s="382" t="s">
        <v>1380</v>
      </c>
      <c r="AH167" s="382">
        <v>0</v>
      </c>
      <c r="AI167" s="370" t="s">
        <v>1380</v>
      </c>
      <c r="AJ167" s="370">
        <v>0</v>
      </c>
      <c r="AK167" s="370">
        <v>10656.748414592566</v>
      </c>
      <c r="AL167" s="370">
        <v>14000.641097519396</v>
      </c>
    </row>
    <row r="168" spans="3:38" ht="15" customHeight="1" x14ac:dyDescent="0.3">
      <c r="C168" s="417" t="s">
        <v>492</v>
      </c>
      <c r="D168" s="381" t="s">
        <v>915</v>
      </c>
      <c r="E168" s="380">
        <v>6477204.1499999994</v>
      </c>
      <c r="F168" s="381" t="s">
        <v>914</v>
      </c>
      <c r="H168" s="335"/>
      <c r="I168" s="65"/>
      <c r="W168" s="412" t="s">
        <v>576</v>
      </c>
      <c r="X168" s="413" t="s">
        <v>565</v>
      </c>
      <c r="Y168" s="413" t="s">
        <v>566</v>
      </c>
      <c r="Z168" s="413" t="s">
        <v>26</v>
      </c>
      <c r="AB168" s="417" t="s">
        <v>577</v>
      </c>
      <c r="AC168" s="381" t="s">
        <v>27</v>
      </c>
      <c r="AD168" s="380">
        <v>3604596.4599999995</v>
      </c>
      <c r="AE168" s="381" t="s">
        <v>924</v>
      </c>
      <c r="AF168" s="408" t="s">
        <v>1380</v>
      </c>
      <c r="AG168" s="382" t="s">
        <v>1380</v>
      </c>
      <c r="AH168" s="382">
        <v>0</v>
      </c>
      <c r="AI168" s="370">
        <v>723730</v>
      </c>
      <c r="AJ168" s="370">
        <v>1765.1951219512196</v>
      </c>
      <c r="AK168" s="370"/>
      <c r="AL168" s="370">
        <v>3343.8926829268294</v>
      </c>
    </row>
    <row r="169" spans="3:38" ht="15" customHeight="1" x14ac:dyDescent="0.3">
      <c r="C169" s="417" t="s">
        <v>1400</v>
      </c>
      <c r="D169" s="381" t="s">
        <v>266</v>
      </c>
      <c r="E169" s="380">
        <v>5966143.8299999973</v>
      </c>
      <c r="F169" s="381" t="s">
        <v>916</v>
      </c>
      <c r="H169" s="335"/>
      <c r="I169" s="65"/>
      <c r="W169" s="412" t="s">
        <v>577</v>
      </c>
      <c r="X169" s="413" t="s">
        <v>565</v>
      </c>
      <c r="Y169" s="413" t="s">
        <v>566</v>
      </c>
      <c r="Z169" s="413" t="s">
        <v>27</v>
      </c>
      <c r="AB169" s="417" t="s">
        <v>566</v>
      </c>
      <c r="AC169" s="381" t="s">
        <v>925</v>
      </c>
      <c r="AD169" s="380">
        <v>3427618.53</v>
      </c>
      <c r="AE169" s="381" t="s">
        <v>924</v>
      </c>
      <c r="AF169" s="408">
        <v>426</v>
      </c>
      <c r="AG169" s="382">
        <v>665879.06000000006</v>
      </c>
      <c r="AH169" s="382">
        <v>1563.096384976526</v>
      </c>
      <c r="AI169" s="370" t="s">
        <v>1380</v>
      </c>
      <c r="AJ169" s="370">
        <v>0</v>
      </c>
      <c r="AK169" s="370">
        <v>12981.322230538924</v>
      </c>
      <c r="AL169" s="370">
        <v>16027.561096935686</v>
      </c>
    </row>
    <row r="170" spans="3:38" ht="15" customHeight="1" x14ac:dyDescent="0.3">
      <c r="C170" s="417" t="s">
        <v>507</v>
      </c>
      <c r="D170" s="381" t="s">
        <v>267</v>
      </c>
      <c r="E170" s="380">
        <v>16753523.900000008</v>
      </c>
      <c r="F170" s="381" t="s">
        <v>916</v>
      </c>
      <c r="H170" s="335"/>
      <c r="I170" s="65"/>
      <c r="W170" s="412" t="s">
        <v>566</v>
      </c>
      <c r="X170" s="413" t="s">
        <v>565</v>
      </c>
      <c r="Y170" s="413" t="s">
        <v>566</v>
      </c>
      <c r="Z170" s="414" t="s">
        <v>925</v>
      </c>
      <c r="AB170" s="417" t="s">
        <v>580</v>
      </c>
      <c r="AC170" s="381" t="s">
        <v>7</v>
      </c>
      <c r="AD170" s="380">
        <v>4456234.3400000026</v>
      </c>
      <c r="AE170" s="381" t="s">
        <v>1258</v>
      </c>
      <c r="AF170" s="408" t="s">
        <v>1380</v>
      </c>
      <c r="AG170" s="382" t="s">
        <v>1380</v>
      </c>
      <c r="AH170" s="382">
        <v>0</v>
      </c>
      <c r="AI170" s="370" t="s">
        <v>1380</v>
      </c>
      <c r="AJ170" s="370">
        <v>0</v>
      </c>
      <c r="AK170" s="370">
        <v>16244.449494949495</v>
      </c>
      <c r="AL170" s="370">
        <v>19290.688361346256</v>
      </c>
    </row>
    <row r="171" spans="3:38" ht="15" customHeight="1" x14ac:dyDescent="0.3">
      <c r="C171" s="417" t="s">
        <v>1401</v>
      </c>
      <c r="D171" s="381" t="s">
        <v>272</v>
      </c>
      <c r="E171" s="380">
        <v>2821852.1700000009</v>
      </c>
      <c r="F171" s="381" t="s">
        <v>916</v>
      </c>
      <c r="H171" s="335"/>
      <c r="I171" s="65"/>
      <c r="W171" s="412" t="s">
        <v>580</v>
      </c>
      <c r="X171" s="413" t="s">
        <v>579</v>
      </c>
      <c r="Y171" s="413" t="s">
        <v>1262</v>
      </c>
      <c r="Z171" s="413" t="s">
        <v>7</v>
      </c>
      <c r="AB171" s="417" t="s">
        <v>581</v>
      </c>
      <c r="AC171" s="381" t="s">
        <v>18</v>
      </c>
      <c r="AD171" s="380">
        <v>3177223.2599999984</v>
      </c>
      <c r="AE171" s="381" t="s">
        <v>1258</v>
      </c>
      <c r="AF171" s="408" t="s">
        <v>1380</v>
      </c>
      <c r="AG171" s="382" t="s">
        <v>1380</v>
      </c>
      <c r="AH171" s="382">
        <v>0</v>
      </c>
      <c r="AI171" s="370" t="s">
        <v>1380</v>
      </c>
      <c r="AJ171" s="370">
        <v>0</v>
      </c>
      <c r="AK171" s="370">
        <v>11712.206066012486</v>
      </c>
      <c r="AL171" s="370">
        <v>14758.444932409247</v>
      </c>
    </row>
    <row r="172" spans="3:38" ht="15" customHeight="1" x14ac:dyDescent="0.3">
      <c r="C172" s="417" t="s">
        <v>509</v>
      </c>
      <c r="D172" s="381" t="s">
        <v>36</v>
      </c>
      <c r="E172" s="380">
        <v>6041339.6699999962</v>
      </c>
      <c r="F172" s="381" t="s">
        <v>916</v>
      </c>
      <c r="H172" s="335"/>
      <c r="I172" s="65"/>
      <c r="W172" s="412" t="s">
        <v>581</v>
      </c>
      <c r="X172" s="413" t="s">
        <v>579</v>
      </c>
      <c r="Y172" s="413" t="s">
        <v>1262</v>
      </c>
      <c r="Z172" s="413" t="s">
        <v>18</v>
      </c>
      <c r="AB172" s="417" t="s">
        <v>582</v>
      </c>
      <c r="AC172" s="381" t="s">
        <v>19</v>
      </c>
      <c r="AD172" s="380">
        <v>5209783.9399999976</v>
      </c>
      <c r="AE172" s="381" t="s">
        <v>1258</v>
      </c>
      <c r="AF172" s="408" t="s">
        <v>1380</v>
      </c>
      <c r="AG172" s="382" t="s">
        <v>1380</v>
      </c>
      <c r="AH172" s="382">
        <v>0</v>
      </c>
      <c r="AI172" s="370" t="s">
        <v>1380</v>
      </c>
      <c r="AJ172" s="370">
        <v>0</v>
      </c>
      <c r="AK172" s="370">
        <v>11306.295931687153</v>
      </c>
      <c r="AL172" s="370">
        <v>14352.534798083914</v>
      </c>
    </row>
    <row r="173" spans="3:38" ht="15" customHeight="1" x14ac:dyDescent="0.3">
      <c r="C173" s="407" t="s">
        <v>510</v>
      </c>
      <c r="D173" s="381" t="s">
        <v>37</v>
      </c>
      <c r="E173" s="380">
        <v>32939986.92000002</v>
      </c>
      <c r="F173" s="381" t="s">
        <v>916</v>
      </c>
      <c r="H173" s="335"/>
      <c r="I173" s="65"/>
      <c r="W173" s="412" t="s">
        <v>582</v>
      </c>
      <c r="X173" s="413" t="s">
        <v>579</v>
      </c>
      <c r="Y173" s="413" t="s">
        <v>1262</v>
      </c>
      <c r="Z173" s="413" t="s">
        <v>19</v>
      </c>
      <c r="AB173" s="417" t="s">
        <v>583</v>
      </c>
      <c r="AC173" s="381" t="s">
        <v>43</v>
      </c>
      <c r="AD173" s="380">
        <v>15444746.330000013</v>
      </c>
      <c r="AE173" s="381" t="s">
        <v>1258</v>
      </c>
      <c r="AF173" s="408" t="s">
        <v>1380</v>
      </c>
      <c r="AG173" s="382" t="s">
        <v>1380</v>
      </c>
      <c r="AH173" s="382">
        <v>0</v>
      </c>
      <c r="AI173" s="370" t="s">
        <v>1380</v>
      </c>
      <c r="AJ173" s="370">
        <v>0</v>
      </c>
      <c r="AK173" s="370">
        <v>13821.326961678833</v>
      </c>
      <c r="AL173" s="370">
        <v>16867.565828075596</v>
      </c>
    </row>
    <row r="174" spans="3:38" ht="15" customHeight="1" x14ac:dyDescent="0.3">
      <c r="C174" s="417" t="s">
        <v>1402</v>
      </c>
      <c r="D174" s="381" t="s">
        <v>38</v>
      </c>
      <c r="E174" s="380">
        <v>5504010.8100000033</v>
      </c>
      <c r="F174" s="381" t="s">
        <v>916</v>
      </c>
      <c r="H174" s="335"/>
      <c r="I174" s="65"/>
      <c r="W174" s="412" t="s">
        <v>583</v>
      </c>
      <c r="X174" s="413" t="s">
        <v>579</v>
      </c>
      <c r="Y174" s="413" t="s">
        <v>1262</v>
      </c>
      <c r="Z174" s="413" t="s">
        <v>43</v>
      </c>
      <c r="AB174" s="417" t="s">
        <v>584</v>
      </c>
      <c r="AC174" s="381" t="s">
        <v>44</v>
      </c>
      <c r="AD174" s="380">
        <v>4051482.5999999987</v>
      </c>
      <c r="AE174" s="381" t="s">
        <v>1258</v>
      </c>
      <c r="AF174" s="408" t="s">
        <v>1380</v>
      </c>
      <c r="AG174" s="382" t="s">
        <v>1380</v>
      </c>
      <c r="AH174" s="382">
        <v>0</v>
      </c>
      <c r="AI174" s="370">
        <v>315155</v>
      </c>
      <c r="AJ174" s="370">
        <v>1275.9311740890689</v>
      </c>
      <c r="AK174" s="370"/>
      <c r="AL174" s="370">
        <v>3046.2388663967613</v>
      </c>
    </row>
    <row r="175" spans="3:38" ht="15" customHeight="1" x14ac:dyDescent="0.3">
      <c r="C175" s="417" t="s">
        <v>1403</v>
      </c>
      <c r="D175" s="381" t="s">
        <v>75</v>
      </c>
      <c r="E175" s="380">
        <v>3227292.9500000011</v>
      </c>
      <c r="F175" s="381" t="s">
        <v>916</v>
      </c>
      <c r="I175" s="65"/>
      <c r="W175" s="412" t="s">
        <v>584</v>
      </c>
      <c r="X175" s="413" t="s">
        <v>579</v>
      </c>
      <c r="Y175" s="413" t="s">
        <v>1262</v>
      </c>
      <c r="Z175" s="413" t="s">
        <v>44</v>
      </c>
      <c r="AB175" s="417" t="s">
        <v>1262</v>
      </c>
      <c r="AC175" s="381" t="s">
        <v>926</v>
      </c>
      <c r="AD175" s="380">
        <v>1516775.0699999996</v>
      </c>
      <c r="AE175" s="381" t="s">
        <v>1258</v>
      </c>
      <c r="AF175" s="408">
        <v>229</v>
      </c>
      <c r="AG175" s="382">
        <v>446304.47</v>
      </c>
      <c r="AH175" s="382">
        <v>1948.9278165938863</v>
      </c>
      <c r="AI175" s="370" t="s">
        <v>1380</v>
      </c>
      <c r="AJ175" s="370">
        <v>0</v>
      </c>
      <c r="AK175" s="370">
        <v>8673.7205415938697</v>
      </c>
      <c r="AL175" s="370">
        <v>8673.7205415938697</v>
      </c>
    </row>
    <row r="176" spans="3:38" ht="15" customHeight="1" x14ac:dyDescent="0.3">
      <c r="C176" s="417" t="s">
        <v>515</v>
      </c>
      <c r="D176" s="381" t="s">
        <v>241</v>
      </c>
      <c r="E176" s="380">
        <v>3896809.3500000034</v>
      </c>
      <c r="F176" s="381" t="s">
        <v>917</v>
      </c>
      <c r="I176" s="65"/>
      <c r="W176" s="412" t="s">
        <v>1262</v>
      </c>
      <c r="X176" s="413" t="s">
        <v>579</v>
      </c>
      <c r="Y176" s="413" t="s">
        <v>1262</v>
      </c>
      <c r="Z176" s="414" t="s">
        <v>926</v>
      </c>
      <c r="AB176" s="417" t="s">
        <v>587</v>
      </c>
      <c r="AC176" s="381" t="s">
        <v>8</v>
      </c>
      <c r="AD176" s="380">
        <v>19782391.350000013</v>
      </c>
      <c r="AE176" s="381" t="s">
        <v>927</v>
      </c>
      <c r="AF176" s="408" t="s">
        <v>1380</v>
      </c>
      <c r="AG176" s="382" t="s">
        <v>1380</v>
      </c>
      <c r="AH176" s="382">
        <v>0</v>
      </c>
      <c r="AI176" s="370" t="s">
        <v>1380</v>
      </c>
      <c r="AJ176" s="370">
        <v>0</v>
      </c>
      <c r="AK176" s="370">
        <v>13646.796348588121</v>
      </c>
      <c r="AL176" s="370">
        <v>13646.796348588121</v>
      </c>
    </row>
    <row r="177" spans="3:38" ht="15" customHeight="1" x14ac:dyDescent="0.3">
      <c r="C177" s="417" t="s">
        <v>516</v>
      </c>
      <c r="D177" s="381" t="s">
        <v>242</v>
      </c>
      <c r="E177" s="380">
        <v>3253890.1399999997</v>
      </c>
      <c r="F177" s="381" t="s">
        <v>917</v>
      </c>
      <c r="I177" s="65"/>
      <c r="W177" s="412" t="s">
        <v>1465</v>
      </c>
      <c r="X177" s="413" t="s">
        <v>585</v>
      </c>
      <c r="Y177" s="413" t="s">
        <v>586</v>
      </c>
      <c r="Z177" s="413" t="s">
        <v>8</v>
      </c>
      <c r="AB177" s="417" t="s">
        <v>588</v>
      </c>
      <c r="AC177" s="381" t="s">
        <v>10</v>
      </c>
      <c r="AD177" s="380">
        <v>2948817.0399999996</v>
      </c>
      <c r="AE177" s="381" t="s">
        <v>927</v>
      </c>
      <c r="AF177" s="408" t="s">
        <v>1380</v>
      </c>
      <c r="AG177" s="382" t="s">
        <v>1380</v>
      </c>
      <c r="AH177" s="382">
        <v>0</v>
      </c>
      <c r="AI177" s="370" t="s">
        <v>1380</v>
      </c>
      <c r="AJ177" s="370">
        <v>0</v>
      </c>
      <c r="AK177" s="370">
        <v>9073.0278052325575</v>
      </c>
      <c r="AL177" s="370">
        <v>9073.0278052325575</v>
      </c>
    </row>
    <row r="178" spans="3:38" ht="15" customHeight="1" x14ac:dyDescent="0.3">
      <c r="C178" s="417" t="s">
        <v>1404</v>
      </c>
      <c r="D178" s="381" t="s">
        <v>244</v>
      </c>
      <c r="E178" s="380">
        <v>5282685.8900000034</v>
      </c>
      <c r="F178" s="381" t="s">
        <v>917</v>
      </c>
      <c r="I178" s="65"/>
      <c r="W178" s="412" t="s">
        <v>1466</v>
      </c>
      <c r="X178" s="413" t="s">
        <v>585</v>
      </c>
      <c r="Y178" s="413" t="s">
        <v>586</v>
      </c>
      <c r="Z178" s="413" t="s">
        <v>10</v>
      </c>
      <c r="AB178" s="417" t="s">
        <v>589</v>
      </c>
      <c r="AC178" s="381" t="s">
        <v>11</v>
      </c>
      <c r="AD178" s="380">
        <v>6994429.3899999978</v>
      </c>
      <c r="AE178" s="381" t="s">
        <v>927</v>
      </c>
      <c r="AF178" s="408" t="s">
        <v>1380</v>
      </c>
      <c r="AG178" s="382" t="s">
        <v>1380</v>
      </c>
      <c r="AH178" s="382">
        <v>0</v>
      </c>
      <c r="AI178" s="370" t="s">
        <v>1380</v>
      </c>
      <c r="AJ178" s="370">
        <v>0</v>
      </c>
      <c r="AK178" s="370">
        <v>8463.0258870459784</v>
      </c>
      <c r="AL178" s="370">
        <v>8463.0258870459784</v>
      </c>
    </row>
    <row r="179" spans="3:38" ht="15" customHeight="1" x14ac:dyDescent="0.3">
      <c r="C179" s="417" t="s">
        <v>518</v>
      </c>
      <c r="D179" s="381" t="s">
        <v>252</v>
      </c>
      <c r="E179" s="380">
        <v>10654900.06000001</v>
      </c>
      <c r="F179" s="381" t="s">
        <v>917</v>
      </c>
      <c r="I179" s="65"/>
      <c r="W179" s="412" t="s">
        <v>1467</v>
      </c>
      <c r="X179" s="413" t="s">
        <v>585</v>
      </c>
      <c r="Y179" s="413" t="s">
        <v>586</v>
      </c>
      <c r="Z179" s="413" t="s">
        <v>11</v>
      </c>
      <c r="AB179" s="417" t="s">
        <v>1417</v>
      </c>
      <c r="AC179" s="381" t="s">
        <v>55</v>
      </c>
      <c r="AD179" s="380">
        <v>24684757.580000028</v>
      </c>
      <c r="AE179" s="381" t="s">
        <v>927</v>
      </c>
      <c r="AF179" s="408" t="s">
        <v>1380</v>
      </c>
      <c r="AG179" s="382" t="s">
        <v>1380</v>
      </c>
      <c r="AH179" s="382">
        <v>0</v>
      </c>
      <c r="AI179" s="370" t="s">
        <v>1380</v>
      </c>
      <c r="AJ179" s="370">
        <v>0</v>
      </c>
      <c r="AK179" s="370">
        <v>8085.472336448599</v>
      </c>
      <c r="AL179" s="370">
        <v>8085.472336448599</v>
      </c>
    </row>
    <row r="180" spans="3:38" ht="15" customHeight="1" x14ac:dyDescent="0.3">
      <c r="C180" s="417" t="s">
        <v>1405</v>
      </c>
      <c r="D180" s="381" t="s">
        <v>253</v>
      </c>
      <c r="E180" s="380">
        <v>6997839.7899999982</v>
      </c>
      <c r="F180" s="381" t="s">
        <v>917</v>
      </c>
      <c r="I180" s="65"/>
      <c r="W180" s="412" t="s">
        <v>590</v>
      </c>
      <c r="X180" s="413" t="s">
        <v>585</v>
      </c>
      <c r="Y180" s="413" t="s">
        <v>586</v>
      </c>
      <c r="Z180" s="413" t="s">
        <v>55</v>
      </c>
      <c r="AB180" s="417" t="s">
        <v>591</v>
      </c>
      <c r="AC180" s="381" t="s">
        <v>56</v>
      </c>
      <c r="AD180" s="380">
        <v>17031416.130000006</v>
      </c>
      <c r="AE180" s="381" t="s">
        <v>927</v>
      </c>
      <c r="AF180" s="408" t="s">
        <v>1380</v>
      </c>
      <c r="AG180" s="382" t="s">
        <v>1380</v>
      </c>
      <c r="AH180" s="382">
        <v>0</v>
      </c>
      <c r="AI180" s="370" t="s">
        <v>1380</v>
      </c>
      <c r="AJ180" s="370">
        <v>0</v>
      </c>
      <c r="AK180" s="370">
        <v>9281.8261001649189</v>
      </c>
      <c r="AL180" s="370">
        <v>9281.8261001649189</v>
      </c>
    </row>
    <row r="181" spans="3:38" ht="15" customHeight="1" x14ac:dyDescent="0.3">
      <c r="C181" s="407" t="s">
        <v>520</v>
      </c>
      <c r="D181" s="381" t="s">
        <v>254</v>
      </c>
      <c r="E181" s="380">
        <v>3749614.5400000019</v>
      </c>
      <c r="F181" s="381" t="s">
        <v>917</v>
      </c>
      <c r="I181" s="65"/>
      <c r="W181" s="412" t="s">
        <v>591</v>
      </c>
      <c r="X181" s="413" t="s">
        <v>585</v>
      </c>
      <c r="Y181" s="413" t="s">
        <v>586</v>
      </c>
      <c r="Z181" s="413" t="s">
        <v>56</v>
      </c>
      <c r="AB181" s="417" t="s">
        <v>593</v>
      </c>
      <c r="AC181" s="381" t="s">
        <v>61</v>
      </c>
      <c r="AD181" s="380">
        <v>15230083.120000003</v>
      </c>
      <c r="AE181" s="381" t="s">
        <v>927</v>
      </c>
      <c r="AF181" s="408" t="s">
        <v>1380</v>
      </c>
      <c r="AG181" s="382" t="s">
        <v>1380</v>
      </c>
      <c r="AH181" s="382">
        <v>0</v>
      </c>
      <c r="AI181" s="370" t="s">
        <v>1380</v>
      </c>
      <c r="AJ181" s="370">
        <v>0</v>
      </c>
      <c r="AK181" s="370">
        <v>8729.2991480519486</v>
      </c>
      <c r="AL181" s="370">
        <v>8729.2991480519486</v>
      </c>
    </row>
    <row r="182" spans="3:38" ht="15" customHeight="1" x14ac:dyDescent="0.3">
      <c r="C182" s="407" t="s">
        <v>1406</v>
      </c>
      <c r="D182" s="381" t="s">
        <v>257</v>
      </c>
      <c r="E182" s="380">
        <v>2785488.78</v>
      </c>
      <c r="F182" s="381" t="s">
        <v>917</v>
      </c>
      <c r="I182" s="65"/>
      <c r="W182" s="412" t="s">
        <v>593</v>
      </c>
      <c r="X182" s="413" t="s">
        <v>585</v>
      </c>
      <c r="Y182" s="413" t="s">
        <v>586</v>
      </c>
      <c r="Z182" s="413" t="s">
        <v>61</v>
      </c>
      <c r="AB182" s="417" t="s">
        <v>594</v>
      </c>
      <c r="AC182" s="381" t="s">
        <v>63</v>
      </c>
      <c r="AD182" s="380">
        <v>10127330.709999993</v>
      </c>
      <c r="AE182" s="381" t="s">
        <v>927</v>
      </c>
      <c r="AF182" s="408" t="s">
        <v>1380</v>
      </c>
      <c r="AG182" s="382" t="s">
        <v>1380</v>
      </c>
      <c r="AH182" s="382">
        <v>0</v>
      </c>
      <c r="AI182" s="370" t="s">
        <v>1380</v>
      </c>
      <c r="AJ182" s="370">
        <v>0</v>
      </c>
      <c r="AK182" s="370">
        <v>14175.656536312847</v>
      </c>
      <c r="AL182" s="370">
        <v>14175.656536312847</v>
      </c>
    </row>
    <row r="183" spans="3:38" ht="15" customHeight="1" x14ac:dyDescent="0.3">
      <c r="C183" s="417" t="s">
        <v>1407</v>
      </c>
      <c r="D183" s="381" t="s">
        <v>258</v>
      </c>
      <c r="E183" s="380">
        <v>4656111.5199999986</v>
      </c>
      <c r="F183" s="381" t="s">
        <v>917</v>
      </c>
      <c r="I183" s="65"/>
      <c r="W183" s="412" t="s">
        <v>594</v>
      </c>
      <c r="X183" s="413" t="s">
        <v>585</v>
      </c>
      <c r="Y183" s="413" t="s">
        <v>586</v>
      </c>
      <c r="Z183" s="413" t="s">
        <v>63</v>
      </c>
      <c r="AB183" s="417" t="s">
        <v>595</v>
      </c>
      <c r="AC183" s="381" t="s">
        <v>64</v>
      </c>
      <c r="AD183" s="380">
        <v>3378361.1999999993</v>
      </c>
      <c r="AE183" s="381" t="s">
        <v>927</v>
      </c>
      <c r="AF183" s="408" t="s">
        <v>1380</v>
      </c>
      <c r="AG183" s="382" t="s">
        <v>1380</v>
      </c>
      <c r="AH183" s="382">
        <v>0</v>
      </c>
      <c r="AI183" s="370" t="s">
        <v>1380</v>
      </c>
      <c r="AJ183" s="370">
        <v>0</v>
      </c>
      <c r="AK183" s="370">
        <v>14021.401759259259</v>
      </c>
      <c r="AL183" s="370">
        <v>14021.401759259259</v>
      </c>
    </row>
    <row r="184" spans="3:38" ht="15" customHeight="1" x14ac:dyDescent="0.3">
      <c r="C184" s="417" t="s">
        <v>554</v>
      </c>
      <c r="D184" s="381" t="s">
        <v>260</v>
      </c>
      <c r="E184" s="380">
        <v>12776226.149999989</v>
      </c>
      <c r="F184" s="381" t="s">
        <v>917</v>
      </c>
      <c r="I184" s="65"/>
      <c r="W184" s="412" t="s">
        <v>595</v>
      </c>
      <c r="X184" s="413" t="s">
        <v>585</v>
      </c>
      <c r="Y184" s="413" t="s">
        <v>586</v>
      </c>
      <c r="Z184" s="413" t="s">
        <v>64</v>
      </c>
      <c r="AB184" s="417" t="s">
        <v>596</v>
      </c>
      <c r="AC184" s="381" t="s">
        <v>65</v>
      </c>
      <c r="AD184" s="380">
        <v>2638635.0200000014</v>
      </c>
      <c r="AE184" s="381" t="s">
        <v>927</v>
      </c>
      <c r="AF184" s="408" t="s">
        <v>1380</v>
      </c>
      <c r="AG184" s="382" t="s">
        <v>1380</v>
      </c>
      <c r="AH184" s="382">
        <v>0</v>
      </c>
      <c r="AI184" s="370" t="s">
        <v>1380</v>
      </c>
      <c r="AJ184" s="370">
        <v>0</v>
      </c>
      <c r="AK184" s="370">
        <v>18423.997826086958</v>
      </c>
      <c r="AL184" s="370">
        <v>18423.997826086958</v>
      </c>
    </row>
    <row r="185" spans="3:38" ht="15" customHeight="1" x14ac:dyDescent="0.3">
      <c r="C185" s="417" t="s">
        <v>514</v>
      </c>
      <c r="D185" s="381" t="s">
        <v>74</v>
      </c>
      <c r="E185" s="380">
        <v>12777171.220000004</v>
      </c>
      <c r="F185" s="381" t="s">
        <v>917</v>
      </c>
      <c r="I185" s="65"/>
      <c r="W185" s="412" t="s">
        <v>596</v>
      </c>
      <c r="X185" s="413" t="s">
        <v>585</v>
      </c>
      <c r="Y185" s="413" t="s">
        <v>586</v>
      </c>
      <c r="Z185" s="413" t="s">
        <v>65</v>
      </c>
      <c r="AB185" s="417" t="s">
        <v>597</v>
      </c>
      <c r="AC185" s="381" t="s">
        <v>66</v>
      </c>
      <c r="AD185" s="380">
        <v>1835308.5900000003</v>
      </c>
      <c r="AE185" s="381" t="s">
        <v>927</v>
      </c>
      <c r="AF185" s="408" t="s">
        <v>1380</v>
      </c>
      <c r="AG185" s="382" t="s">
        <v>1380</v>
      </c>
      <c r="AH185" s="382">
        <v>0</v>
      </c>
      <c r="AI185" s="370">
        <v>1490083</v>
      </c>
      <c r="AJ185" s="370">
        <v>1425.9167464114832</v>
      </c>
      <c r="AK185" s="370"/>
      <c r="AL185" s="370">
        <v>3185.9799043062203</v>
      </c>
    </row>
    <row r="186" spans="3:38" ht="15" customHeight="1" x14ac:dyDescent="0.3">
      <c r="C186" s="417" t="s">
        <v>1408</v>
      </c>
      <c r="D186" s="381" t="s">
        <v>212</v>
      </c>
      <c r="E186" s="380">
        <v>19757258.009999987</v>
      </c>
      <c r="F186" s="381" t="s">
        <v>1425</v>
      </c>
      <c r="I186" s="65"/>
      <c r="W186" s="412" t="s">
        <v>597</v>
      </c>
      <c r="X186" s="413" t="s">
        <v>585</v>
      </c>
      <c r="Y186" s="413" t="s">
        <v>586</v>
      </c>
      <c r="Z186" s="413" t="s">
        <v>66</v>
      </c>
      <c r="AB186" s="417" t="s">
        <v>586</v>
      </c>
      <c r="AC186" s="381" t="s">
        <v>73</v>
      </c>
      <c r="AD186" s="380">
        <v>13500913.80000001</v>
      </c>
      <c r="AE186" s="381" t="s">
        <v>927</v>
      </c>
      <c r="AF186" s="408">
        <v>1043</v>
      </c>
      <c r="AG186" s="382">
        <v>1909191.5</v>
      </c>
      <c r="AH186" s="382">
        <v>1830.4808245445829</v>
      </c>
      <c r="AI186" s="370" t="s">
        <v>1380</v>
      </c>
      <c r="AJ186" s="370">
        <v>0</v>
      </c>
      <c r="AK186" s="370">
        <v>8635.3271902268771</v>
      </c>
      <c r="AL186" s="370">
        <v>12381.49821160455</v>
      </c>
    </row>
    <row r="187" spans="3:38" ht="15" customHeight="1" x14ac:dyDescent="0.3">
      <c r="C187" s="417" t="s">
        <v>1409</v>
      </c>
      <c r="D187" s="381" t="s">
        <v>236</v>
      </c>
      <c r="E187" s="380">
        <v>3720722.5700000012</v>
      </c>
      <c r="F187" s="381" t="s">
        <v>1425</v>
      </c>
      <c r="I187" s="65"/>
      <c r="W187" s="412" t="s">
        <v>586</v>
      </c>
      <c r="X187" s="413" t="s">
        <v>585</v>
      </c>
      <c r="Y187" s="413" t="s">
        <v>586</v>
      </c>
      <c r="Z187" s="413" t="s">
        <v>73</v>
      </c>
      <c r="AB187" s="417" t="s">
        <v>600</v>
      </c>
      <c r="AC187" s="381" t="s">
        <v>250</v>
      </c>
      <c r="AD187" s="380">
        <v>16775621.34</v>
      </c>
      <c r="AE187" s="381" t="s">
        <v>928</v>
      </c>
      <c r="AF187" s="408" t="s">
        <v>1380</v>
      </c>
      <c r="AG187" s="382" t="s">
        <v>1380</v>
      </c>
      <c r="AH187" s="382">
        <v>0</v>
      </c>
      <c r="AI187" s="370" t="s">
        <v>1380</v>
      </c>
      <c r="AJ187" s="370">
        <v>0</v>
      </c>
      <c r="AK187" s="370">
        <v>11708.097229219142</v>
      </c>
      <c r="AL187" s="370">
        <v>15454.268250596815</v>
      </c>
    </row>
    <row r="188" spans="3:38" ht="15" customHeight="1" x14ac:dyDescent="0.3">
      <c r="C188" s="407" t="s">
        <v>1410</v>
      </c>
      <c r="D188" s="381" t="s">
        <v>283</v>
      </c>
      <c r="E188" s="380">
        <v>16082481.139999989</v>
      </c>
      <c r="F188" s="381" t="s">
        <v>1425</v>
      </c>
      <c r="I188" s="65"/>
      <c r="W188" s="412" t="s">
        <v>600</v>
      </c>
      <c r="X188" s="413" t="s">
        <v>598</v>
      </c>
      <c r="Y188" s="413" t="s">
        <v>599</v>
      </c>
      <c r="Z188" s="413" t="s">
        <v>250</v>
      </c>
      <c r="AB188" s="417" t="s">
        <v>1418</v>
      </c>
      <c r="AC188" s="381" t="s">
        <v>48</v>
      </c>
      <c r="AD188" s="380">
        <v>5681561.4199999962</v>
      </c>
      <c r="AE188" s="381" t="s">
        <v>928</v>
      </c>
      <c r="AF188" s="408" t="s">
        <v>1380</v>
      </c>
      <c r="AG188" s="382" t="s">
        <v>1380</v>
      </c>
      <c r="AH188" s="382">
        <v>0</v>
      </c>
      <c r="AI188" s="370" t="s">
        <v>1380</v>
      </c>
      <c r="AJ188" s="370">
        <v>0</v>
      </c>
      <c r="AK188" s="370">
        <v>8174.6763341968917</v>
      </c>
      <c r="AL188" s="370">
        <v>11920.847355574564</v>
      </c>
    </row>
    <row r="189" spans="3:38" ht="15" customHeight="1" x14ac:dyDescent="0.3">
      <c r="C189" s="417" t="s">
        <v>528</v>
      </c>
      <c r="D189" s="381" t="s">
        <v>284</v>
      </c>
      <c r="E189" s="380">
        <v>11858173.510000004</v>
      </c>
      <c r="F189" s="381" t="s">
        <v>1425</v>
      </c>
      <c r="I189" s="65"/>
      <c r="W189" s="412" t="s">
        <v>601</v>
      </c>
      <c r="X189" s="413" t="s">
        <v>598</v>
      </c>
      <c r="Y189" s="413" t="s">
        <v>599</v>
      </c>
      <c r="Z189" s="413" t="s">
        <v>48</v>
      </c>
      <c r="AB189" s="417" t="s">
        <v>602</v>
      </c>
      <c r="AC189" s="381" t="s">
        <v>49</v>
      </c>
      <c r="AD189" s="380">
        <v>25435630.309999973</v>
      </c>
      <c r="AE189" s="381" t="s">
        <v>928</v>
      </c>
      <c r="AF189" s="408" t="s">
        <v>1380</v>
      </c>
      <c r="AG189" s="382" t="s">
        <v>1380</v>
      </c>
      <c r="AH189" s="382">
        <v>0</v>
      </c>
      <c r="AI189" s="370">
        <v>789205</v>
      </c>
      <c r="AJ189" s="370">
        <v>1874.5961995249406</v>
      </c>
      <c r="AK189" s="370"/>
      <c r="AL189" s="370">
        <v>3746.1710213776723</v>
      </c>
    </row>
    <row r="190" spans="3:38" ht="15" customHeight="1" x14ac:dyDescent="0.3">
      <c r="C190" s="417" t="s">
        <v>477</v>
      </c>
      <c r="D190" s="381" t="s">
        <v>3</v>
      </c>
      <c r="E190" s="380">
        <v>27630695.26000002</v>
      </c>
      <c r="F190" s="381" t="s">
        <v>1425</v>
      </c>
      <c r="I190" s="65"/>
      <c r="W190" s="412" t="s">
        <v>602</v>
      </c>
      <c r="X190" s="413" t="s">
        <v>598</v>
      </c>
      <c r="Y190" s="413" t="s">
        <v>599</v>
      </c>
      <c r="Z190" s="413" t="s">
        <v>49</v>
      </c>
      <c r="AB190" s="417" t="s">
        <v>599</v>
      </c>
      <c r="AC190" s="381" t="s">
        <v>929</v>
      </c>
      <c r="AD190" s="380">
        <v>2076372.8199999994</v>
      </c>
      <c r="AE190" s="381" t="s">
        <v>928</v>
      </c>
      <c r="AF190" s="408">
        <v>368</v>
      </c>
      <c r="AG190" s="382">
        <v>846185.28</v>
      </c>
      <c r="AH190" s="382">
        <v>2299.4165217391305</v>
      </c>
      <c r="AI190" s="370" t="s">
        <v>1380</v>
      </c>
      <c r="AJ190" s="370">
        <v>0</v>
      </c>
      <c r="AK190" s="370">
        <v>8749.624217234692</v>
      </c>
      <c r="AL190" s="370">
        <v>11260.71097522556</v>
      </c>
    </row>
    <row r="191" spans="3:38" ht="15" customHeight="1" x14ac:dyDescent="0.3">
      <c r="C191" s="417" t="s">
        <v>478</v>
      </c>
      <c r="D191" s="381" t="s">
        <v>4</v>
      </c>
      <c r="E191" s="380">
        <v>7137032.7699999986</v>
      </c>
      <c r="F191" s="381" t="s">
        <v>1425</v>
      </c>
      <c r="I191" s="65"/>
      <c r="W191" s="412" t="s">
        <v>599</v>
      </c>
      <c r="X191" s="413" t="s">
        <v>598</v>
      </c>
      <c r="Y191" s="413" t="s">
        <v>599</v>
      </c>
      <c r="Z191" s="414" t="s">
        <v>929</v>
      </c>
      <c r="AB191" s="417" t="s">
        <v>1419</v>
      </c>
      <c r="AC191" s="381" t="s">
        <v>31</v>
      </c>
      <c r="AD191" s="380">
        <v>8616341.5300000012</v>
      </c>
      <c r="AE191" s="381" t="s">
        <v>930</v>
      </c>
      <c r="AF191" s="408" t="s">
        <v>1380</v>
      </c>
      <c r="AG191" s="382" t="s">
        <v>1380</v>
      </c>
      <c r="AH191" s="382">
        <v>0</v>
      </c>
      <c r="AI191" s="370" t="s">
        <v>1380</v>
      </c>
      <c r="AJ191" s="370">
        <v>0</v>
      </c>
      <c r="AK191" s="370">
        <v>8936.058292583537</v>
      </c>
      <c r="AL191" s="370">
        <v>11447.145050574403</v>
      </c>
    </row>
    <row r="192" spans="3:38" ht="15" customHeight="1" x14ac:dyDescent="0.3">
      <c r="C192" s="417" t="s">
        <v>479</v>
      </c>
      <c r="D192" s="381" t="s">
        <v>5</v>
      </c>
      <c r="E192" s="380">
        <v>5284766.1199999982</v>
      </c>
      <c r="F192" s="381" t="s">
        <v>1425</v>
      </c>
      <c r="I192" s="65"/>
      <c r="W192" s="412" t="s">
        <v>605</v>
      </c>
      <c r="X192" s="413" t="s">
        <v>603</v>
      </c>
      <c r="Y192" s="413" t="s">
        <v>604</v>
      </c>
      <c r="Z192" s="413" t="s">
        <v>31</v>
      </c>
      <c r="AB192" s="417" t="s">
        <v>606</v>
      </c>
      <c r="AC192" s="381" t="s">
        <v>32</v>
      </c>
      <c r="AD192" s="380">
        <v>6760356.9600000037</v>
      </c>
      <c r="AE192" s="381" t="s">
        <v>930</v>
      </c>
      <c r="AF192" s="408" t="s">
        <v>1380</v>
      </c>
      <c r="AG192" s="382" t="s">
        <v>1380</v>
      </c>
      <c r="AH192" s="382">
        <v>0</v>
      </c>
      <c r="AI192" s="370">
        <v>238492</v>
      </c>
      <c r="AJ192" s="370">
        <v>1089.0045662100456</v>
      </c>
      <c r="AK192" s="370"/>
      <c r="AL192" s="370">
        <v>2511.0867579908672</v>
      </c>
    </row>
    <row r="193" spans="3:39" ht="15" customHeight="1" x14ac:dyDescent="0.3">
      <c r="C193" s="417" t="s">
        <v>529</v>
      </c>
      <c r="D193" s="381" t="s">
        <v>42</v>
      </c>
      <c r="E193" s="380">
        <v>2653170.9800000004</v>
      </c>
      <c r="F193" s="381" t="s">
        <v>1425</v>
      </c>
      <c r="I193" s="65"/>
      <c r="W193" s="412" t="s">
        <v>606</v>
      </c>
      <c r="X193" s="413" t="s">
        <v>603</v>
      </c>
      <c r="Y193" s="413" t="s">
        <v>604</v>
      </c>
      <c r="Z193" s="413" t="s">
        <v>32</v>
      </c>
      <c r="AB193" s="417" t="s">
        <v>604</v>
      </c>
      <c r="AC193" s="381" t="s">
        <v>931</v>
      </c>
      <c r="AD193" s="380">
        <v>2465963.23</v>
      </c>
      <c r="AE193" s="381" t="s">
        <v>930</v>
      </c>
      <c r="AF193" s="408">
        <v>177</v>
      </c>
      <c r="AG193" s="382">
        <v>334579.94</v>
      </c>
      <c r="AH193" s="382">
        <v>1890.2821468926554</v>
      </c>
      <c r="AI193" s="370" t="s">
        <v>1380</v>
      </c>
      <c r="AJ193" s="370">
        <v>0</v>
      </c>
      <c r="AK193" s="370">
        <v>8767.5279492728259</v>
      </c>
      <c r="AL193" s="370">
        <v>12037.816084866046</v>
      </c>
    </row>
    <row r="194" spans="3:39" ht="15" customHeight="1" x14ac:dyDescent="0.3">
      <c r="C194" s="417" t="s">
        <v>1202</v>
      </c>
      <c r="D194" s="381" t="s">
        <v>918</v>
      </c>
      <c r="E194" s="380">
        <v>7234777.2500000028</v>
      </c>
      <c r="F194" s="381" t="s">
        <v>1425</v>
      </c>
      <c r="I194" s="65"/>
      <c r="W194" s="412" t="s">
        <v>604</v>
      </c>
      <c r="X194" s="413" t="s">
        <v>603</v>
      </c>
      <c r="Y194" s="413" t="s">
        <v>604</v>
      </c>
      <c r="Z194" s="414" t="s">
        <v>931</v>
      </c>
      <c r="AB194" s="417" t="s">
        <v>485</v>
      </c>
      <c r="AC194" s="381" t="s">
        <v>263</v>
      </c>
      <c r="AD194" s="380">
        <v>55138579.020000026</v>
      </c>
      <c r="AE194" s="381" t="s">
        <v>1260</v>
      </c>
      <c r="AF194" s="408" t="s">
        <v>1380</v>
      </c>
      <c r="AG194" s="382" t="s">
        <v>1380</v>
      </c>
      <c r="AH194" s="382">
        <v>0</v>
      </c>
      <c r="AI194" s="370" t="s">
        <v>1380</v>
      </c>
      <c r="AJ194" s="370">
        <v>0</v>
      </c>
      <c r="AK194" s="370">
        <v>8193.1687298437118</v>
      </c>
      <c r="AL194" s="370">
        <v>11463.456865436932</v>
      </c>
    </row>
    <row r="195" spans="3:39" ht="15" customHeight="1" x14ac:dyDescent="0.3">
      <c r="C195" s="417" t="s">
        <v>530</v>
      </c>
      <c r="D195" s="381" t="s">
        <v>203</v>
      </c>
      <c r="E195" s="380">
        <v>23039507.670000002</v>
      </c>
      <c r="F195" s="381" t="s">
        <v>1426</v>
      </c>
      <c r="I195" s="65"/>
      <c r="W195" s="412" t="s">
        <v>609</v>
      </c>
      <c r="X195" s="413" t="s">
        <v>608</v>
      </c>
      <c r="Y195" s="413" t="s">
        <v>609</v>
      </c>
      <c r="Z195" s="413" t="s">
        <v>71</v>
      </c>
      <c r="AB195" s="417" t="s">
        <v>1420</v>
      </c>
      <c r="AC195" s="381" t="s">
        <v>264</v>
      </c>
      <c r="AD195" s="380">
        <v>15196838.699999997</v>
      </c>
      <c r="AE195" s="381" t="s">
        <v>1260</v>
      </c>
      <c r="AF195" s="408" t="s">
        <v>1380</v>
      </c>
      <c r="AG195" s="382" t="s">
        <v>1380</v>
      </c>
      <c r="AH195" s="382">
        <v>0</v>
      </c>
      <c r="AI195" s="370" t="s">
        <v>1380</v>
      </c>
      <c r="AJ195" s="370">
        <v>0</v>
      </c>
      <c r="AK195" s="370">
        <v>8974.7219734789396</v>
      </c>
      <c r="AL195" s="370">
        <v>12245.01010907216</v>
      </c>
    </row>
    <row r="196" spans="3:39" ht="15" customHeight="1" x14ac:dyDescent="0.3">
      <c r="C196" s="417" t="s">
        <v>531</v>
      </c>
      <c r="D196" s="381" t="s">
        <v>204</v>
      </c>
      <c r="E196" s="380">
        <v>3967021.7899999982</v>
      </c>
      <c r="F196" s="381" t="s">
        <v>1426</v>
      </c>
      <c r="I196" s="65"/>
      <c r="W196" s="412" t="s">
        <v>485</v>
      </c>
      <c r="X196" s="414" t="s">
        <v>1237</v>
      </c>
      <c r="Y196" s="413" t="s">
        <v>1236</v>
      </c>
      <c r="Z196" s="413" t="s">
        <v>263</v>
      </c>
      <c r="AB196" s="447" t="s">
        <v>1236</v>
      </c>
      <c r="AC196" s="379" t="s">
        <v>1238</v>
      </c>
      <c r="AD196" s="380">
        <v>11980609.740000002</v>
      </c>
      <c r="AE196" s="381" t="s">
        <v>1260</v>
      </c>
      <c r="AF196" s="408">
        <v>641</v>
      </c>
      <c r="AG196" s="382">
        <v>1150650.3</v>
      </c>
      <c r="AH196" s="382">
        <v>1795.086271450858</v>
      </c>
      <c r="AI196" s="370">
        <v>1930138</v>
      </c>
      <c r="AJ196" s="370">
        <v>1557.819209039548</v>
      </c>
      <c r="AK196" s="370"/>
      <c r="AL196" s="370">
        <v>3270.2881355932204</v>
      </c>
    </row>
    <row r="197" spans="3:39" ht="15" customHeight="1" x14ac:dyDescent="0.3">
      <c r="C197" s="417" t="s">
        <v>532</v>
      </c>
      <c r="D197" s="381" t="s">
        <v>227</v>
      </c>
      <c r="E197" s="380">
        <v>9148829.5600000005</v>
      </c>
      <c r="F197" s="381" t="s">
        <v>1426</v>
      </c>
      <c r="I197" s="65"/>
      <c r="W197" s="412" t="s">
        <v>486</v>
      </c>
      <c r="X197" s="414" t="s">
        <v>1237</v>
      </c>
      <c r="Y197" s="413" t="s">
        <v>1236</v>
      </c>
      <c r="Z197" s="413" t="s">
        <v>264</v>
      </c>
      <c r="AB197" s="417" t="s">
        <v>609</v>
      </c>
      <c r="AC197" s="381" t="s">
        <v>71</v>
      </c>
      <c r="AD197" s="380">
        <v>257582843.38999999</v>
      </c>
      <c r="AE197" s="381" t="s">
        <v>932</v>
      </c>
      <c r="AF197" s="408">
        <v>1405</v>
      </c>
      <c r="AG197" s="382">
        <v>2016749.25</v>
      </c>
      <c r="AH197" s="382">
        <v>1435.40871886121</v>
      </c>
      <c r="AI197" s="370">
        <v>2284040</v>
      </c>
      <c r="AJ197" s="370">
        <v>1765.1004636785162</v>
      </c>
      <c r="AK197" s="369"/>
      <c r="AL197" s="369">
        <v>3229.18184698609</v>
      </c>
    </row>
    <row r="198" spans="3:39" ht="15" customHeight="1" x14ac:dyDescent="0.3">
      <c r="C198" s="417" t="s">
        <v>533</v>
      </c>
      <c r="D198" s="381" t="s">
        <v>228</v>
      </c>
      <c r="E198" s="380">
        <v>3806582.7500000009</v>
      </c>
      <c r="F198" s="381" t="s">
        <v>1426</v>
      </c>
      <c r="I198" s="65"/>
      <c r="W198" s="412" t="s">
        <v>1236</v>
      </c>
      <c r="X198" s="414" t="s">
        <v>1237</v>
      </c>
      <c r="Y198" s="413" t="s">
        <v>1236</v>
      </c>
      <c r="Z198" s="414" t="s">
        <v>1238</v>
      </c>
      <c r="AB198" s="417"/>
      <c r="AC198" s="381"/>
      <c r="AD198" s="380"/>
      <c r="AE198" s="381"/>
      <c r="AF198" s="408"/>
      <c r="AG198" s="382"/>
      <c r="AH198" s="382"/>
    </row>
    <row r="199" spans="3:39" ht="15" customHeight="1" x14ac:dyDescent="0.3">
      <c r="C199" s="417" t="s">
        <v>534</v>
      </c>
      <c r="D199" s="381" t="s">
        <v>229</v>
      </c>
      <c r="E199" s="380">
        <v>3443172.7600000002</v>
      </c>
      <c r="F199" s="381" t="s">
        <v>1426</v>
      </c>
      <c r="I199" s="65"/>
      <c r="W199" s="448"/>
      <c r="X199" s="448"/>
      <c r="Y199" s="448"/>
      <c r="Z199" s="448"/>
      <c r="AB199" s="417"/>
      <c r="AC199" s="381"/>
      <c r="AD199" s="380">
        <v>10820233465.420017</v>
      </c>
      <c r="AE199" s="381"/>
      <c r="AF199" s="408">
        <v>106300</v>
      </c>
      <c r="AG199" s="382">
        <v>199071981.26999998</v>
      </c>
      <c r="AH199" s="382"/>
      <c r="AI199" s="147">
        <v>195708612.31</v>
      </c>
      <c r="AJ199" s="147">
        <v>1804.0819342557684</v>
      </c>
      <c r="AK199" s="147">
        <v>154503221</v>
      </c>
      <c r="AL199" s="147">
        <v>1424.2422267493846</v>
      </c>
    </row>
    <row r="200" spans="3:39" ht="15" customHeight="1" x14ac:dyDescent="0.3">
      <c r="C200" s="417" t="s">
        <v>535</v>
      </c>
      <c r="D200" s="381" t="s">
        <v>230</v>
      </c>
      <c r="E200" s="380">
        <v>3592809.3000000003</v>
      </c>
      <c r="F200" s="381" t="s">
        <v>1426</v>
      </c>
      <c r="I200" s="65"/>
      <c r="W200" s="448"/>
      <c r="X200" s="448"/>
      <c r="Y200" s="448"/>
      <c r="Z200" s="448"/>
      <c r="AB200" s="417"/>
      <c r="AC200" s="381"/>
      <c r="AD200" s="380"/>
      <c r="AE200" s="381"/>
      <c r="AF200" s="408"/>
      <c r="AG200" s="382"/>
      <c r="AH200" s="382"/>
      <c r="AM200" s="345"/>
    </row>
    <row r="201" spans="3:39" ht="15" customHeight="1" x14ac:dyDescent="0.3">
      <c r="C201" s="417" t="s">
        <v>536</v>
      </c>
      <c r="D201" s="381" t="s">
        <v>231</v>
      </c>
      <c r="E201" s="380">
        <v>4611410.8499999987</v>
      </c>
      <c r="F201" s="381" t="s">
        <v>1426</v>
      </c>
      <c r="I201" s="65"/>
      <c r="W201" s="448"/>
      <c r="X201" s="448"/>
      <c r="Y201" s="448"/>
      <c r="Z201" s="448"/>
      <c r="AB201" s="381"/>
      <c r="AC201" s="381"/>
      <c r="AD201" s="382"/>
      <c r="AE201" s="381"/>
      <c r="AF201" s="449"/>
      <c r="AG201" s="382"/>
      <c r="AH201" s="382"/>
    </row>
    <row r="202" spans="3:39" ht="14.4" x14ac:dyDescent="0.3">
      <c r="C202" s="417" t="s">
        <v>1411</v>
      </c>
      <c r="D202" s="381" t="s">
        <v>1</v>
      </c>
      <c r="E202" s="380">
        <v>2096559.2399999998</v>
      </c>
      <c r="F202" s="381" t="s">
        <v>1426</v>
      </c>
      <c r="I202" s="65"/>
      <c r="W202" s="448"/>
      <c r="X202" s="448"/>
      <c r="Y202" s="448"/>
      <c r="Z202" s="448"/>
      <c r="AB202" s="65"/>
      <c r="AC202" s="65"/>
      <c r="AD202" s="65"/>
      <c r="AE202" s="65"/>
      <c r="AF202" s="65"/>
      <c r="AG202" s="65"/>
      <c r="AH202" s="65"/>
    </row>
    <row r="203" spans="3:39" ht="14.4" x14ac:dyDescent="0.3">
      <c r="C203" s="417" t="s">
        <v>537</v>
      </c>
      <c r="D203" s="381" t="s">
        <v>33</v>
      </c>
      <c r="E203" s="380">
        <v>5999250.4300000034</v>
      </c>
      <c r="F203" s="381" t="s">
        <v>1426</v>
      </c>
      <c r="I203" s="65"/>
      <c r="AB203" s="65"/>
      <c r="AC203" s="65"/>
      <c r="AD203" s="65"/>
      <c r="AE203" s="65"/>
      <c r="AF203" s="65"/>
      <c r="AG203" s="65"/>
      <c r="AH203" s="65"/>
    </row>
    <row r="204" spans="3:39" ht="14.4" x14ac:dyDescent="0.3">
      <c r="C204" s="417" t="s">
        <v>538</v>
      </c>
      <c r="D204" s="381" t="s">
        <v>34</v>
      </c>
      <c r="E204" s="380">
        <v>10713292.050000012</v>
      </c>
      <c r="F204" s="381" t="s">
        <v>1426</v>
      </c>
      <c r="I204" s="65"/>
      <c r="AB204" s="331"/>
      <c r="AC204" s="331"/>
      <c r="AD204" s="331"/>
      <c r="AE204" s="331"/>
      <c r="AF204" s="331"/>
      <c r="AG204" s="331"/>
      <c r="AH204" s="331"/>
    </row>
    <row r="205" spans="3:39" ht="14.4" x14ac:dyDescent="0.3">
      <c r="C205" s="417" t="s">
        <v>539</v>
      </c>
      <c r="D205" s="381" t="s">
        <v>35</v>
      </c>
      <c r="E205" s="380">
        <v>4017316.2200000007</v>
      </c>
      <c r="F205" s="381" t="s">
        <v>1426</v>
      </c>
      <c r="I205" s="65"/>
      <c r="W205" s="423"/>
      <c r="X205" s="331"/>
      <c r="Y205" s="423"/>
      <c r="Z205" s="331"/>
      <c r="AB205" s="65"/>
      <c r="AC205" s="65"/>
      <c r="AD205" s="65"/>
      <c r="AE205" s="65"/>
      <c r="AF205" s="65"/>
      <c r="AG205" s="65"/>
      <c r="AH205" s="65"/>
    </row>
    <row r="206" spans="3:39" ht="14.4" x14ac:dyDescent="0.3">
      <c r="C206" s="417" t="s">
        <v>1412</v>
      </c>
      <c r="D206" s="381" t="s">
        <v>39</v>
      </c>
      <c r="E206" s="380">
        <v>2982698.8400000008</v>
      </c>
      <c r="F206" s="381" t="s">
        <v>1426</v>
      </c>
      <c r="I206" s="65"/>
      <c r="V206" s="65"/>
      <c r="AA206" s="65"/>
      <c r="AB206" s="65"/>
      <c r="AC206" s="65"/>
      <c r="AD206" s="65"/>
      <c r="AE206" s="65"/>
      <c r="AF206" s="65"/>
      <c r="AG206" s="65"/>
      <c r="AH206" s="65"/>
    </row>
    <row r="207" spans="3:39" ht="14.4" x14ac:dyDescent="0.3">
      <c r="C207" s="417" t="s">
        <v>541</v>
      </c>
      <c r="D207" s="381" t="s">
        <v>40</v>
      </c>
      <c r="E207" s="380">
        <v>4926955.3499999996</v>
      </c>
      <c r="F207" s="381" t="s">
        <v>1426</v>
      </c>
      <c r="I207" s="65"/>
      <c r="V207" s="65"/>
      <c r="AA207" s="65"/>
      <c r="AB207" s="65"/>
      <c r="AC207" s="65"/>
      <c r="AD207" s="65"/>
      <c r="AE207" s="65"/>
      <c r="AF207" s="65"/>
      <c r="AG207" s="65"/>
      <c r="AH207" s="65"/>
    </row>
    <row r="208" spans="3:39" ht="14.4" x14ac:dyDescent="0.3">
      <c r="C208" s="417" t="s">
        <v>1413</v>
      </c>
      <c r="D208" s="381" t="s">
        <v>41</v>
      </c>
      <c r="E208" s="380">
        <v>10122207.819999997</v>
      </c>
      <c r="F208" s="381" t="s">
        <v>1426</v>
      </c>
      <c r="I208" s="65"/>
      <c r="V208" s="65"/>
      <c r="AA208" s="65"/>
      <c r="AC208" s="65"/>
      <c r="AD208" s="65"/>
      <c r="AE208" s="65"/>
      <c r="AF208" s="65"/>
      <c r="AG208" s="65"/>
      <c r="AH208" s="65"/>
    </row>
    <row r="209" spans="3:34" ht="14.4" x14ac:dyDescent="0.3">
      <c r="C209" s="417" t="s">
        <v>1200</v>
      </c>
      <c r="D209" s="381" t="s">
        <v>919</v>
      </c>
      <c r="E209" s="380">
        <v>4688476.7399999974</v>
      </c>
      <c r="F209" s="381" t="s">
        <v>1426</v>
      </c>
      <c r="I209" s="65"/>
      <c r="V209" s="65"/>
      <c r="AA209" s="65"/>
      <c r="AB209" s="65"/>
      <c r="AC209" s="65"/>
      <c r="AD209" s="65"/>
      <c r="AE209" s="65"/>
      <c r="AF209" s="65"/>
      <c r="AG209" s="65"/>
      <c r="AH209" s="65"/>
    </row>
    <row r="210" spans="3:34" ht="14.4" x14ac:dyDescent="0.3">
      <c r="C210" s="417" t="s">
        <v>545</v>
      </c>
      <c r="D210" s="381" t="s">
        <v>218</v>
      </c>
      <c r="E210" s="380">
        <v>21309407.530000027</v>
      </c>
      <c r="F210" s="381" t="s">
        <v>920</v>
      </c>
      <c r="I210" s="65"/>
      <c r="V210" s="65"/>
      <c r="AA210" s="65"/>
      <c r="AB210" s="65"/>
      <c r="AC210" s="65"/>
      <c r="AD210" s="65"/>
      <c r="AE210" s="65"/>
      <c r="AF210" s="65"/>
      <c r="AG210" s="65"/>
      <c r="AH210" s="65"/>
    </row>
    <row r="211" spans="3:34" ht="14.4" x14ac:dyDescent="0.3">
      <c r="C211" s="417" t="s">
        <v>546</v>
      </c>
      <c r="D211" s="381" t="s">
        <v>12</v>
      </c>
      <c r="E211" s="380">
        <v>14711981.710000003</v>
      </c>
      <c r="F211" s="381" t="s">
        <v>920</v>
      </c>
      <c r="I211" s="65"/>
      <c r="V211" s="65"/>
      <c r="AA211" s="65"/>
      <c r="AB211" s="65"/>
      <c r="AC211" s="65"/>
      <c r="AD211" s="65"/>
      <c r="AE211" s="65"/>
      <c r="AF211" s="65"/>
      <c r="AG211" s="65"/>
      <c r="AH211" s="65"/>
    </row>
    <row r="212" spans="3:34" ht="14.4" x14ac:dyDescent="0.3">
      <c r="C212" s="417" t="s">
        <v>547</v>
      </c>
      <c r="D212" s="381" t="s">
        <v>13</v>
      </c>
      <c r="E212" s="380">
        <v>8695182.2400000002</v>
      </c>
      <c r="F212" s="381" t="s">
        <v>920</v>
      </c>
      <c r="I212" s="65"/>
      <c r="V212" s="65"/>
      <c r="AA212" s="65"/>
      <c r="AB212" s="65"/>
      <c r="AC212" s="65"/>
      <c r="AD212" s="65"/>
      <c r="AE212" s="65"/>
      <c r="AF212" s="65"/>
      <c r="AG212" s="65"/>
      <c r="AH212" s="65"/>
    </row>
    <row r="213" spans="3:34" ht="14.4" x14ac:dyDescent="0.3">
      <c r="C213" s="417" t="s">
        <v>548</v>
      </c>
      <c r="D213" s="381" t="s">
        <v>16</v>
      </c>
      <c r="E213" s="380">
        <v>2868997.95</v>
      </c>
      <c r="F213" s="381" t="s">
        <v>920</v>
      </c>
      <c r="I213" s="65"/>
      <c r="V213" s="65"/>
      <c r="AA213" s="65"/>
      <c r="AB213" s="65"/>
      <c r="AC213" s="65"/>
      <c r="AD213" s="65"/>
      <c r="AE213" s="65"/>
      <c r="AF213" s="65"/>
      <c r="AG213" s="65"/>
      <c r="AH213" s="65"/>
    </row>
    <row r="214" spans="3:34" ht="14.4" x14ac:dyDescent="0.3">
      <c r="C214" s="417" t="s">
        <v>549</v>
      </c>
      <c r="D214" s="381" t="s">
        <v>17</v>
      </c>
      <c r="E214" s="380">
        <v>3823523.5200000028</v>
      </c>
      <c r="F214" s="381" t="s">
        <v>920</v>
      </c>
      <c r="I214" s="65"/>
      <c r="V214" s="65"/>
      <c r="AA214" s="65"/>
      <c r="AB214" s="65"/>
      <c r="AC214" s="65"/>
      <c r="AD214" s="65"/>
      <c r="AE214" s="65"/>
      <c r="AF214" s="65"/>
      <c r="AG214" s="65"/>
      <c r="AH214" s="65"/>
    </row>
    <row r="215" spans="3:34" ht="14.4" x14ac:dyDescent="0.3">
      <c r="C215" s="417" t="s">
        <v>1414</v>
      </c>
      <c r="D215" s="381" t="s">
        <v>28</v>
      </c>
      <c r="E215" s="380">
        <v>2986995.9199999981</v>
      </c>
      <c r="F215" s="381" t="s">
        <v>920</v>
      </c>
      <c r="I215" s="65"/>
      <c r="V215" s="65"/>
      <c r="AA215" s="65"/>
      <c r="AB215" s="65"/>
      <c r="AC215" s="65"/>
      <c r="AD215" s="65"/>
      <c r="AE215" s="65"/>
      <c r="AF215" s="65"/>
      <c r="AG215" s="65"/>
      <c r="AH215" s="65"/>
    </row>
    <row r="216" spans="3:34" ht="14.4" x14ac:dyDescent="0.3">
      <c r="C216" s="417" t="s">
        <v>544</v>
      </c>
      <c r="D216" s="381" t="s">
        <v>921</v>
      </c>
      <c r="E216" s="380">
        <v>4157572.4199999981</v>
      </c>
      <c r="F216" s="381" t="s">
        <v>920</v>
      </c>
      <c r="I216" s="65"/>
      <c r="V216" s="65"/>
      <c r="AA216" s="65"/>
      <c r="AB216" s="65"/>
      <c r="AC216" s="65"/>
      <c r="AD216" s="65"/>
      <c r="AE216" s="65"/>
      <c r="AF216" s="65"/>
      <c r="AG216" s="65"/>
      <c r="AH216" s="65"/>
    </row>
    <row r="217" spans="3:34" ht="14.4" x14ac:dyDescent="0.3">
      <c r="C217" s="417" t="s">
        <v>552</v>
      </c>
      <c r="D217" s="381" t="s">
        <v>232</v>
      </c>
      <c r="E217" s="380">
        <v>5006136.0900000026</v>
      </c>
      <c r="F217" s="381" t="s">
        <v>922</v>
      </c>
      <c r="I217" s="65"/>
      <c r="V217" s="65"/>
      <c r="AA217" s="65"/>
      <c r="AB217" s="65"/>
      <c r="AC217" s="65"/>
      <c r="AD217" s="65"/>
      <c r="AE217" s="65"/>
      <c r="AF217" s="65"/>
      <c r="AG217" s="65"/>
      <c r="AH217" s="65"/>
    </row>
    <row r="218" spans="3:34" ht="14.4" x14ac:dyDescent="0.3">
      <c r="C218" s="417" t="s">
        <v>1415</v>
      </c>
      <c r="D218" s="381" t="s">
        <v>233</v>
      </c>
      <c r="E218" s="380">
        <v>4753495.5499999989</v>
      </c>
      <c r="F218" s="381" t="s">
        <v>922</v>
      </c>
      <c r="I218" s="65"/>
      <c r="V218" s="65"/>
      <c r="AA218" s="65"/>
      <c r="AB218" s="65"/>
      <c r="AC218" s="65"/>
      <c r="AD218" s="65"/>
      <c r="AE218" s="65"/>
      <c r="AF218" s="65"/>
      <c r="AG218" s="65"/>
      <c r="AH218" s="65"/>
    </row>
    <row r="219" spans="3:34" ht="14.4" x14ac:dyDescent="0.3">
      <c r="C219" s="417" t="s">
        <v>555</v>
      </c>
      <c r="D219" s="381" t="s">
        <v>261</v>
      </c>
      <c r="E219" s="380">
        <v>2911405.7800000012</v>
      </c>
      <c r="F219" s="381" t="s">
        <v>922</v>
      </c>
      <c r="I219" s="65"/>
      <c r="V219" s="65"/>
      <c r="AA219" s="65"/>
      <c r="AB219" s="65"/>
      <c r="AC219" s="65"/>
      <c r="AD219" s="65"/>
      <c r="AE219" s="65"/>
      <c r="AF219" s="65"/>
      <c r="AG219" s="65"/>
      <c r="AH219" s="65"/>
    </row>
    <row r="220" spans="3:34" ht="14.4" x14ac:dyDescent="0.3">
      <c r="C220" s="417" t="s">
        <v>556</v>
      </c>
      <c r="D220" s="381" t="s">
        <v>270</v>
      </c>
      <c r="E220" s="380">
        <v>8386995.3600000013</v>
      </c>
      <c r="F220" s="381" t="s">
        <v>922</v>
      </c>
      <c r="I220" s="65"/>
      <c r="V220" s="65"/>
      <c r="AA220" s="65"/>
      <c r="AB220" s="65"/>
      <c r="AC220" s="65"/>
      <c r="AD220" s="65"/>
      <c r="AE220" s="65"/>
      <c r="AF220" s="65"/>
      <c r="AG220" s="65"/>
      <c r="AH220" s="65"/>
    </row>
    <row r="221" spans="3:34" ht="14.4" x14ac:dyDescent="0.3">
      <c r="C221" s="417" t="s">
        <v>557</v>
      </c>
      <c r="D221" s="381" t="s">
        <v>271</v>
      </c>
      <c r="E221" s="380">
        <v>3611270.9400000027</v>
      </c>
      <c r="F221" s="381" t="s">
        <v>922</v>
      </c>
      <c r="I221" s="65"/>
      <c r="V221" s="65"/>
      <c r="AA221" s="65"/>
      <c r="AB221" s="65"/>
      <c r="AC221" s="65"/>
      <c r="AD221" s="65"/>
      <c r="AE221" s="65"/>
      <c r="AF221" s="65"/>
      <c r="AG221" s="65"/>
      <c r="AH221" s="65"/>
    </row>
    <row r="222" spans="3:34" ht="14.4" x14ac:dyDescent="0.3">
      <c r="C222" s="417" t="s">
        <v>558</v>
      </c>
      <c r="D222" s="381" t="s">
        <v>288</v>
      </c>
      <c r="E222" s="380">
        <v>9208718.2900000066</v>
      </c>
      <c r="F222" s="381" t="s">
        <v>922</v>
      </c>
      <c r="I222" s="65"/>
      <c r="V222" s="65"/>
      <c r="AA222" s="65"/>
      <c r="AB222" s="65"/>
      <c r="AC222" s="65"/>
      <c r="AD222" s="65"/>
      <c r="AE222" s="65"/>
      <c r="AF222" s="65"/>
      <c r="AG222" s="65"/>
      <c r="AH222" s="65"/>
    </row>
    <row r="223" spans="3:34" ht="14.4" x14ac:dyDescent="0.3">
      <c r="C223" s="417" t="s">
        <v>559</v>
      </c>
      <c r="D223" s="381" t="s">
        <v>289</v>
      </c>
      <c r="E223" s="380">
        <v>3754214.3200000031</v>
      </c>
      <c r="F223" s="381" t="s">
        <v>922</v>
      </c>
      <c r="I223" s="65"/>
      <c r="V223" s="65"/>
      <c r="AA223" s="65"/>
      <c r="AB223" s="65"/>
      <c r="AC223" s="65"/>
      <c r="AD223" s="65"/>
      <c r="AE223" s="65"/>
      <c r="AF223" s="65"/>
      <c r="AG223" s="65"/>
      <c r="AH223" s="65"/>
    </row>
    <row r="224" spans="3:34" ht="14.4" x14ac:dyDescent="0.3">
      <c r="C224" s="417" t="s">
        <v>560</v>
      </c>
      <c r="D224" s="381" t="s">
        <v>290</v>
      </c>
      <c r="E224" s="380">
        <v>3717341.089999998</v>
      </c>
      <c r="F224" s="381" t="s">
        <v>922</v>
      </c>
      <c r="I224" s="65"/>
      <c r="V224" s="65"/>
      <c r="AA224" s="65"/>
      <c r="AB224" s="65"/>
      <c r="AC224" s="65"/>
      <c r="AD224" s="65"/>
      <c r="AE224" s="65"/>
      <c r="AF224" s="65"/>
      <c r="AG224" s="65"/>
      <c r="AH224" s="65"/>
    </row>
    <row r="225" spans="3:34" ht="14.4" x14ac:dyDescent="0.3">
      <c r="C225" s="417" t="s">
        <v>561</v>
      </c>
      <c r="D225" s="381" t="s">
        <v>291</v>
      </c>
      <c r="E225" s="380">
        <v>2486690.0099999984</v>
      </c>
      <c r="F225" s="381" t="s">
        <v>922</v>
      </c>
      <c r="I225" s="65"/>
      <c r="V225" s="65"/>
      <c r="AA225" s="65"/>
      <c r="AB225" s="65"/>
      <c r="AC225" s="65"/>
      <c r="AD225" s="65"/>
      <c r="AE225" s="65"/>
      <c r="AF225" s="65"/>
      <c r="AG225" s="65"/>
      <c r="AH225" s="65"/>
    </row>
    <row r="226" spans="3:34" ht="14.4" x14ac:dyDescent="0.3">
      <c r="C226" s="417" t="s">
        <v>562</v>
      </c>
      <c r="D226" s="381" t="s">
        <v>292</v>
      </c>
      <c r="E226" s="380">
        <v>4765494.7300000014</v>
      </c>
      <c r="F226" s="381" t="s">
        <v>922</v>
      </c>
      <c r="I226" s="65"/>
      <c r="V226" s="65"/>
      <c r="AA226" s="65"/>
      <c r="AB226" s="65"/>
      <c r="AC226" s="65"/>
      <c r="AD226" s="65"/>
      <c r="AE226" s="65"/>
      <c r="AF226" s="65"/>
      <c r="AG226" s="65"/>
      <c r="AH226" s="65"/>
    </row>
    <row r="227" spans="3:34" ht="14.4" x14ac:dyDescent="0.3">
      <c r="C227" s="417" t="s">
        <v>563</v>
      </c>
      <c r="D227" s="381" t="s">
        <v>14</v>
      </c>
      <c r="E227" s="380">
        <v>2617550.3000000003</v>
      </c>
      <c r="F227" s="381" t="s">
        <v>922</v>
      </c>
      <c r="I227" s="65"/>
      <c r="V227" s="65"/>
      <c r="AA227" s="65"/>
      <c r="AB227" s="65"/>
      <c r="AC227" s="65"/>
      <c r="AD227" s="65"/>
      <c r="AE227" s="65"/>
      <c r="AF227" s="65"/>
      <c r="AG227" s="65"/>
      <c r="AH227" s="65"/>
    </row>
    <row r="228" spans="3:34" ht="14.4" x14ac:dyDescent="0.3">
      <c r="C228" s="417" t="s">
        <v>564</v>
      </c>
      <c r="D228" s="381" t="s">
        <v>15</v>
      </c>
      <c r="E228" s="380">
        <v>4206807.320000005</v>
      </c>
      <c r="F228" s="381" t="s">
        <v>922</v>
      </c>
      <c r="I228" s="65"/>
      <c r="V228" s="65"/>
      <c r="AA228" s="65"/>
      <c r="AB228" s="65"/>
      <c r="AC228" s="65"/>
      <c r="AD228" s="65"/>
      <c r="AE228" s="65"/>
      <c r="AF228" s="65"/>
      <c r="AG228" s="65"/>
      <c r="AH228" s="65"/>
    </row>
    <row r="229" spans="3:34" ht="14.4" x14ac:dyDescent="0.3">
      <c r="C229" s="417" t="s">
        <v>551</v>
      </c>
      <c r="D229" s="381" t="s">
        <v>923</v>
      </c>
      <c r="E229" s="380">
        <v>3263426.0000000009</v>
      </c>
      <c r="F229" s="381" t="s">
        <v>922</v>
      </c>
      <c r="I229" s="65"/>
      <c r="V229" s="65"/>
      <c r="AA229" s="65"/>
      <c r="AB229" s="65"/>
      <c r="AC229" s="65"/>
      <c r="AD229" s="65"/>
      <c r="AE229" s="65"/>
      <c r="AF229" s="65"/>
      <c r="AG229" s="65"/>
      <c r="AH229" s="65"/>
    </row>
    <row r="230" spans="3:34" ht="14.4" x14ac:dyDescent="0.3">
      <c r="C230" s="417" t="s">
        <v>567</v>
      </c>
      <c r="D230" s="381" t="s">
        <v>213</v>
      </c>
      <c r="E230" s="380">
        <v>2742407.4099999992</v>
      </c>
      <c r="F230" s="381" t="s">
        <v>924</v>
      </c>
      <c r="I230" s="65"/>
      <c r="V230" s="65"/>
      <c r="AA230" s="65"/>
      <c r="AB230" s="65"/>
      <c r="AC230" s="65"/>
      <c r="AD230" s="65"/>
      <c r="AE230" s="65"/>
      <c r="AF230" s="65"/>
      <c r="AG230" s="65"/>
      <c r="AH230" s="65"/>
    </row>
    <row r="231" spans="3:34" ht="14.4" x14ac:dyDescent="0.3">
      <c r="C231" s="417" t="s">
        <v>568</v>
      </c>
      <c r="D231" s="381" t="s">
        <v>214</v>
      </c>
      <c r="E231" s="380">
        <v>1254110.7199999997</v>
      </c>
      <c r="F231" s="381" t="s">
        <v>924</v>
      </c>
      <c r="I231" s="65"/>
      <c r="V231" s="65"/>
      <c r="AA231" s="65"/>
      <c r="AB231" s="65"/>
      <c r="AC231" s="65"/>
      <c r="AD231" s="65"/>
      <c r="AE231" s="65"/>
      <c r="AF231" s="65"/>
      <c r="AG231" s="65"/>
      <c r="AH231" s="65"/>
    </row>
    <row r="232" spans="3:34" ht="14.4" x14ac:dyDescent="0.3">
      <c r="C232" s="417" t="s">
        <v>569</v>
      </c>
      <c r="D232" s="381" t="s">
        <v>215</v>
      </c>
      <c r="E232" s="380">
        <v>3378699.3000000031</v>
      </c>
      <c r="F232" s="381" t="s">
        <v>924</v>
      </c>
      <c r="I232" s="65"/>
      <c r="V232" s="65"/>
      <c r="AA232" s="65"/>
      <c r="AB232" s="65"/>
      <c r="AC232" s="65"/>
      <c r="AD232" s="65"/>
      <c r="AE232" s="65"/>
      <c r="AF232" s="65"/>
      <c r="AG232" s="65"/>
      <c r="AH232" s="65"/>
    </row>
    <row r="233" spans="3:34" ht="14.4" x14ac:dyDescent="0.3">
      <c r="C233" s="417" t="s">
        <v>570</v>
      </c>
      <c r="D233" s="381" t="s">
        <v>216</v>
      </c>
      <c r="E233" s="380">
        <v>0</v>
      </c>
      <c r="F233" s="381" t="s">
        <v>924</v>
      </c>
      <c r="I233" s="65"/>
      <c r="V233" s="65"/>
      <c r="AA233" s="65"/>
      <c r="AB233" s="65"/>
      <c r="AC233" s="65"/>
      <c r="AD233" s="65"/>
      <c r="AE233" s="65"/>
      <c r="AF233" s="65"/>
      <c r="AG233" s="65"/>
      <c r="AH233" s="65"/>
    </row>
    <row r="234" spans="3:34" ht="14.4" x14ac:dyDescent="0.3">
      <c r="C234" s="417" t="s">
        <v>571</v>
      </c>
      <c r="D234" s="381" t="s">
        <v>217</v>
      </c>
      <c r="E234" s="380">
        <v>1200955.5100000002</v>
      </c>
      <c r="F234" s="381" t="s">
        <v>924</v>
      </c>
      <c r="I234" s="65"/>
      <c r="V234" s="65"/>
      <c r="AA234" s="65"/>
      <c r="AB234" s="65"/>
      <c r="AC234" s="65"/>
      <c r="AD234" s="65"/>
      <c r="AE234" s="65"/>
      <c r="AF234" s="65"/>
      <c r="AG234" s="65"/>
      <c r="AH234" s="65"/>
    </row>
    <row r="235" spans="3:34" ht="14.4" x14ac:dyDescent="0.3">
      <c r="C235" s="417" t="s">
        <v>1416</v>
      </c>
      <c r="D235" s="381" t="s">
        <v>219</v>
      </c>
      <c r="E235" s="380">
        <v>3597978.8500000006</v>
      </c>
      <c r="F235" s="381" t="s">
        <v>924</v>
      </c>
      <c r="I235" s="65"/>
      <c r="V235" s="65"/>
      <c r="AA235" s="65"/>
      <c r="AB235" s="65"/>
      <c r="AC235" s="65"/>
      <c r="AD235" s="65"/>
      <c r="AE235" s="65"/>
      <c r="AF235" s="65"/>
      <c r="AG235" s="65"/>
      <c r="AH235" s="65"/>
    </row>
    <row r="236" spans="3:34" ht="14.4" x14ac:dyDescent="0.3">
      <c r="C236" s="417" t="s">
        <v>572</v>
      </c>
      <c r="D236" s="381" t="s">
        <v>274</v>
      </c>
      <c r="E236" s="380">
        <v>2649249.459999999</v>
      </c>
      <c r="F236" s="381" t="s">
        <v>924</v>
      </c>
      <c r="I236" s="65"/>
      <c r="V236" s="65"/>
      <c r="AA236" s="65"/>
      <c r="AB236" s="65"/>
      <c r="AC236" s="65"/>
      <c r="AD236" s="65"/>
      <c r="AE236" s="65"/>
      <c r="AF236" s="65"/>
      <c r="AG236" s="65"/>
      <c r="AH236" s="65"/>
    </row>
    <row r="237" spans="3:34" ht="14.4" x14ac:dyDescent="0.3">
      <c r="C237" s="417" t="s">
        <v>573</v>
      </c>
      <c r="D237" s="381" t="s">
        <v>275</v>
      </c>
      <c r="E237" s="380">
        <v>0</v>
      </c>
      <c r="F237" s="381" t="s">
        <v>924</v>
      </c>
      <c r="I237" s="65"/>
      <c r="V237" s="65"/>
      <c r="AA237" s="65"/>
      <c r="AB237" s="65"/>
      <c r="AC237" s="65"/>
      <c r="AD237" s="65"/>
      <c r="AE237" s="65"/>
      <c r="AF237" s="65"/>
      <c r="AG237" s="65"/>
      <c r="AH237" s="65"/>
    </row>
    <row r="238" spans="3:34" ht="14.4" x14ac:dyDescent="0.3">
      <c r="C238" s="417" t="s">
        <v>574</v>
      </c>
      <c r="D238" s="381" t="s">
        <v>293</v>
      </c>
      <c r="E238" s="380">
        <v>1184530.0799999998</v>
      </c>
      <c r="F238" s="381" t="s">
        <v>924</v>
      </c>
      <c r="I238" s="65"/>
      <c r="V238" s="65"/>
      <c r="AA238" s="65"/>
      <c r="AB238" s="65"/>
      <c r="AC238" s="65"/>
      <c r="AD238" s="65"/>
      <c r="AE238" s="65"/>
      <c r="AF238" s="65"/>
      <c r="AG238" s="65"/>
      <c r="AH238" s="65"/>
    </row>
    <row r="239" spans="3:34" ht="14.4" x14ac:dyDescent="0.3">
      <c r="C239" s="417" t="s">
        <v>575</v>
      </c>
      <c r="D239" s="381" t="s">
        <v>25</v>
      </c>
      <c r="E239" s="380">
        <v>5344209.1399999997</v>
      </c>
      <c r="F239" s="381" t="s">
        <v>924</v>
      </c>
      <c r="I239" s="65"/>
      <c r="V239" s="65"/>
      <c r="AA239" s="65"/>
      <c r="AB239" s="65"/>
      <c r="AC239" s="65"/>
      <c r="AD239" s="65"/>
      <c r="AE239" s="65"/>
      <c r="AF239" s="65"/>
      <c r="AG239" s="65"/>
      <c r="AH239" s="65"/>
    </row>
    <row r="240" spans="3:34" ht="14.4" x14ac:dyDescent="0.3">
      <c r="C240" s="417" t="s">
        <v>576</v>
      </c>
      <c r="D240" s="381" t="s">
        <v>26</v>
      </c>
      <c r="E240" s="380">
        <v>14075422.349999998</v>
      </c>
      <c r="F240" s="381" t="s">
        <v>924</v>
      </c>
      <c r="I240" s="65"/>
      <c r="V240" s="65"/>
      <c r="AA240" s="65"/>
      <c r="AB240" s="65"/>
      <c r="AC240" s="65"/>
      <c r="AD240" s="65"/>
      <c r="AE240" s="65"/>
      <c r="AF240" s="65"/>
      <c r="AG240" s="65"/>
      <c r="AH240" s="65"/>
    </row>
    <row r="241" spans="3:34" ht="14.4" x14ac:dyDescent="0.3">
      <c r="C241" s="417" t="s">
        <v>577</v>
      </c>
      <c r="D241" s="381" t="s">
        <v>27</v>
      </c>
      <c r="E241" s="380">
        <v>3604596.4599999995</v>
      </c>
      <c r="F241" s="381" t="s">
        <v>924</v>
      </c>
      <c r="I241" s="65"/>
      <c r="V241" s="65"/>
      <c r="AA241" s="65"/>
      <c r="AB241" s="65"/>
      <c r="AC241" s="65"/>
      <c r="AD241" s="65"/>
      <c r="AE241" s="65"/>
      <c r="AF241" s="65"/>
      <c r="AG241" s="65"/>
      <c r="AH241" s="65"/>
    </row>
    <row r="242" spans="3:34" ht="14.4" x14ac:dyDescent="0.3">
      <c r="C242" s="407" t="s">
        <v>566</v>
      </c>
      <c r="D242" s="381" t="s">
        <v>925</v>
      </c>
      <c r="E242" s="380">
        <v>3427618.53</v>
      </c>
      <c r="F242" s="381" t="s">
        <v>924</v>
      </c>
      <c r="I242" s="65"/>
      <c r="V242" s="65"/>
      <c r="AA242" s="65"/>
      <c r="AB242" s="65"/>
      <c r="AC242" s="65"/>
      <c r="AD242" s="65"/>
      <c r="AE242" s="65"/>
      <c r="AF242" s="65"/>
      <c r="AG242" s="65"/>
      <c r="AH242" s="65"/>
    </row>
    <row r="243" spans="3:34" ht="14.4" x14ac:dyDescent="0.3">
      <c r="C243" s="417" t="s">
        <v>580</v>
      </c>
      <c r="D243" s="381" t="s">
        <v>7</v>
      </c>
      <c r="E243" s="380">
        <v>4456234.3400000026</v>
      </c>
      <c r="F243" s="381" t="s">
        <v>1258</v>
      </c>
      <c r="I243" s="65"/>
      <c r="V243" s="65"/>
      <c r="AA243" s="65"/>
      <c r="AB243" s="65"/>
      <c r="AC243" s="65"/>
      <c r="AD243" s="65"/>
      <c r="AE243" s="65"/>
      <c r="AF243" s="65"/>
      <c r="AG243" s="65"/>
      <c r="AH243" s="65"/>
    </row>
    <row r="244" spans="3:34" ht="14.4" x14ac:dyDescent="0.3">
      <c r="C244" s="417" t="s">
        <v>581</v>
      </c>
      <c r="D244" s="381" t="s">
        <v>18</v>
      </c>
      <c r="E244" s="380">
        <v>3177223.2599999984</v>
      </c>
      <c r="F244" s="381" t="s">
        <v>1258</v>
      </c>
      <c r="I244" s="65"/>
      <c r="V244" s="65"/>
      <c r="AA244" s="65"/>
      <c r="AB244" s="65"/>
      <c r="AC244" s="65"/>
      <c r="AD244" s="65"/>
      <c r="AE244" s="65"/>
      <c r="AF244" s="65"/>
      <c r="AG244" s="65"/>
      <c r="AH244" s="65"/>
    </row>
    <row r="245" spans="3:34" ht="14.4" x14ac:dyDescent="0.3">
      <c r="C245" s="417" t="s">
        <v>582</v>
      </c>
      <c r="D245" s="381" t="s">
        <v>19</v>
      </c>
      <c r="E245" s="380">
        <v>5209783.9399999976</v>
      </c>
      <c r="F245" s="381" t="s">
        <v>1258</v>
      </c>
      <c r="I245" s="65"/>
      <c r="V245" s="65"/>
      <c r="AA245" s="65"/>
      <c r="AB245" s="65"/>
      <c r="AC245" s="65"/>
      <c r="AD245" s="65"/>
      <c r="AE245" s="65"/>
      <c r="AF245" s="65"/>
      <c r="AG245" s="65"/>
      <c r="AH245" s="65"/>
    </row>
    <row r="246" spans="3:34" ht="14.4" x14ac:dyDescent="0.3">
      <c r="C246" s="417" t="s">
        <v>583</v>
      </c>
      <c r="D246" s="381" t="s">
        <v>43</v>
      </c>
      <c r="E246" s="380">
        <v>15444746.330000013</v>
      </c>
      <c r="F246" s="381" t="s">
        <v>1258</v>
      </c>
      <c r="I246" s="65"/>
      <c r="V246" s="65"/>
      <c r="AA246" s="65"/>
      <c r="AB246" s="65"/>
      <c r="AC246" s="65"/>
      <c r="AD246" s="65"/>
      <c r="AE246" s="65"/>
      <c r="AF246" s="65"/>
      <c r="AG246" s="65"/>
      <c r="AH246" s="65"/>
    </row>
    <row r="247" spans="3:34" ht="14.4" x14ac:dyDescent="0.3">
      <c r="C247" s="417" t="s">
        <v>584</v>
      </c>
      <c r="D247" s="381" t="s">
        <v>44</v>
      </c>
      <c r="E247" s="380">
        <v>4051482.5999999987</v>
      </c>
      <c r="F247" s="381" t="s">
        <v>1258</v>
      </c>
      <c r="I247" s="65"/>
      <c r="V247" s="65"/>
      <c r="AA247" s="65"/>
      <c r="AB247" s="65"/>
      <c r="AC247" s="65"/>
      <c r="AD247" s="65"/>
      <c r="AE247" s="65"/>
      <c r="AF247" s="65"/>
      <c r="AG247" s="65"/>
      <c r="AH247" s="65"/>
    </row>
    <row r="248" spans="3:34" ht="14.4" x14ac:dyDescent="0.3">
      <c r="C248" s="417" t="s">
        <v>1262</v>
      </c>
      <c r="D248" s="381" t="s">
        <v>926</v>
      </c>
      <c r="E248" s="380">
        <v>1516775.0699999996</v>
      </c>
      <c r="F248" s="381" t="s">
        <v>1258</v>
      </c>
      <c r="I248" s="65"/>
      <c r="V248" s="65"/>
      <c r="AA248" s="65"/>
      <c r="AB248" s="65"/>
      <c r="AC248" s="65"/>
      <c r="AD248" s="65"/>
      <c r="AE248" s="65"/>
      <c r="AF248" s="65"/>
      <c r="AG248" s="65"/>
      <c r="AH248" s="65"/>
    </row>
    <row r="249" spans="3:34" ht="14.4" x14ac:dyDescent="0.3">
      <c r="C249" s="417" t="s">
        <v>587</v>
      </c>
      <c r="D249" s="381" t="s">
        <v>8</v>
      </c>
      <c r="E249" s="380">
        <v>19782391.350000013</v>
      </c>
      <c r="F249" s="381" t="s">
        <v>927</v>
      </c>
      <c r="I249" s="65"/>
      <c r="V249" s="65"/>
      <c r="AA249" s="65"/>
      <c r="AB249" s="65"/>
      <c r="AC249" s="65"/>
      <c r="AD249" s="65"/>
      <c r="AE249" s="65"/>
      <c r="AF249" s="65"/>
      <c r="AG249" s="65"/>
      <c r="AH249" s="65"/>
    </row>
    <row r="250" spans="3:34" ht="14.4" x14ac:dyDescent="0.3">
      <c r="C250" s="417" t="s">
        <v>588</v>
      </c>
      <c r="D250" s="381" t="s">
        <v>10</v>
      </c>
      <c r="E250" s="380">
        <v>2948817.0399999996</v>
      </c>
      <c r="F250" s="381" t="s">
        <v>927</v>
      </c>
      <c r="I250" s="65"/>
      <c r="V250" s="65"/>
      <c r="AA250" s="65"/>
      <c r="AB250" s="65"/>
      <c r="AC250" s="65"/>
      <c r="AD250" s="65"/>
      <c r="AE250" s="65"/>
      <c r="AF250" s="65"/>
      <c r="AG250" s="65"/>
      <c r="AH250" s="65"/>
    </row>
    <row r="251" spans="3:34" ht="14.4" x14ac:dyDescent="0.3">
      <c r="C251" s="417" t="s">
        <v>589</v>
      </c>
      <c r="D251" s="381" t="s">
        <v>11</v>
      </c>
      <c r="E251" s="380">
        <v>6994429.3899999978</v>
      </c>
      <c r="F251" s="381" t="s">
        <v>927</v>
      </c>
      <c r="I251" s="65"/>
      <c r="V251" s="65"/>
      <c r="AA251" s="65"/>
      <c r="AB251" s="65"/>
      <c r="AC251" s="65"/>
      <c r="AD251" s="65"/>
      <c r="AE251" s="65"/>
      <c r="AF251" s="65"/>
      <c r="AG251" s="65"/>
      <c r="AH251" s="65"/>
    </row>
    <row r="252" spans="3:34" ht="14.4" x14ac:dyDescent="0.3">
      <c r="C252" s="417" t="s">
        <v>1417</v>
      </c>
      <c r="D252" s="381" t="s">
        <v>55</v>
      </c>
      <c r="E252" s="380">
        <v>24684757.580000028</v>
      </c>
      <c r="F252" s="381" t="s">
        <v>927</v>
      </c>
      <c r="I252" s="65"/>
      <c r="V252" s="65"/>
      <c r="AA252" s="65"/>
      <c r="AB252" s="65"/>
      <c r="AC252" s="65"/>
      <c r="AD252" s="65"/>
      <c r="AE252" s="65"/>
      <c r="AF252" s="65"/>
      <c r="AG252" s="65"/>
      <c r="AH252" s="65"/>
    </row>
    <row r="253" spans="3:34" ht="14.4" x14ac:dyDescent="0.3">
      <c r="C253" s="417" t="s">
        <v>591</v>
      </c>
      <c r="D253" s="381" t="s">
        <v>56</v>
      </c>
      <c r="E253" s="380">
        <v>17031416.130000006</v>
      </c>
      <c r="F253" s="381" t="s">
        <v>927</v>
      </c>
      <c r="I253" s="65"/>
      <c r="V253" s="65"/>
      <c r="AA253" s="65"/>
      <c r="AB253" s="65"/>
      <c r="AC253" s="65"/>
      <c r="AD253" s="65"/>
      <c r="AE253" s="65"/>
      <c r="AF253" s="65"/>
      <c r="AG253" s="65"/>
      <c r="AH253" s="65"/>
    </row>
    <row r="254" spans="3:34" ht="14.4" x14ac:dyDescent="0.3">
      <c r="C254" s="417" t="s">
        <v>593</v>
      </c>
      <c r="D254" s="381" t="s">
        <v>61</v>
      </c>
      <c r="E254" s="380">
        <v>15230083.120000003</v>
      </c>
      <c r="F254" s="381" t="s">
        <v>927</v>
      </c>
      <c r="I254" s="65"/>
      <c r="V254" s="65"/>
      <c r="AA254" s="65"/>
      <c r="AB254" s="65"/>
      <c r="AC254" s="65"/>
      <c r="AD254" s="65"/>
      <c r="AE254" s="65"/>
      <c r="AF254" s="65"/>
      <c r="AG254" s="65"/>
      <c r="AH254" s="65"/>
    </row>
    <row r="255" spans="3:34" ht="14.4" x14ac:dyDescent="0.3">
      <c r="C255" s="417" t="s">
        <v>594</v>
      </c>
      <c r="D255" s="381" t="s">
        <v>63</v>
      </c>
      <c r="E255" s="380">
        <v>10127330.709999993</v>
      </c>
      <c r="F255" s="381" t="s">
        <v>927</v>
      </c>
      <c r="I255" s="65"/>
      <c r="V255" s="65"/>
      <c r="AA255" s="65"/>
      <c r="AB255" s="65"/>
      <c r="AC255" s="65"/>
      <c r="AD255" s="65"/>
      <c r="AE255" s="65"/>
      <c r="AF255" s="65"/>
      <c r="AG255" s="65"/>
      <c r="AH255" s="65"/>
    </row>
    <row r="256" spans="3:34" ht="14.4" x14ac:dyDescent="0.3">
      <c r="C256" s="417" t="s">
        <v>595</v>
      </c>
      <c r="D256" s="381" t="s">
        <v>64</v>
      </c>
      <c r="E256" s="380">
        <v>3378361.1999999993</v>
      </c>
      <c r="F256" s="381" t="s">
        <v>927</v>
      </c>
      <c r="I256" s="65"/>
      <c r="V256" s="65"/>
      <c r="AA256" s="65"/>
      <c r="AB256" s="65"/>
      <c r="AC256" s="65"/>
      <c r="AD256" s="65"/>
      <c r="AE256" s="65"/>
      <c r="AF256" s="65"/>
      <c r="AG256" s="65"/>
      <c r="AH256" s="65"/>
    </row>
    <row r="257" spans="3:34" ht="14.4" x14ac:dyDescent="0.3">
      <c r="C257" s="417" t="s">
        <v>596</v>
      </c>
      <c r="D257" s="381" t="s">
        <v>65</v>
      </c>
      <c r="E257" s="380">
        <v>2638635.0200000014</v>
      </c>
      <c r="F257" s="381" t="s">
        <v>927</v>
      </c>
      <c r="I257" s="65"/>
      <c r="V257" s="65"/>
      <c r="AA257" s="65"/>
      <c r="AB257" s="65"/>
      <c r="AC257" s="65"/>
      <c r="AD257" s="65"/>
      <c r="AE257" s="65"/>
      <c r="AF257" s="65"/>
      <c r="AG257" s="65"/>
      <c r="AH257" s="65"/>
    </row>
    <row r="258" spans="3:34" ht="14.4" x14ac:dyDescent="0.3">
      <c r="C258" s="417" t="s">
        <v>597</v>
      </c>
      <c r="D258" s="381" t="s">
        <v>66</v>
      </c>
      <c r="E258" s="380">
        <v>1835308.5900000003</v>
      </c>
      <c r="F258" s="381" t="s">
        <v>927</v>
      </c>
      <c r="I258" s="65"/>
      <c r="V258" s="65"/>
      <c r="AA258" s="65"/>
      <c r="AB258" s="65"/>
      <c r="AC258" s="65"/>
      <c r="AD258" s="65"/>
      <c r="AE258" s="65"/>
      <c r="AF258" s="65"/>
      <c r="AG258" s="65"/>
      <c r="AH258" s="65"/>
    </row>
    <row r="259" spans="3:34" ht="14.4" x14ac:dyDescent="0.3">
      <c r="C259" s="417" t="s">
        <v>586</v>
      </c>
      <c r="D259" s="381" t="s">
        <v>73</v>
      </c>
      <c r="E259" s="380">
        <v>13500913.80000001</v>
      </c>
      <c r="F259" s="381" t="s">
        <v>927</v>
      </c>
      <c r="I259" s="65"/>
      <c r="V259" s="65"/>
      <c r="AA259" s="65"/>
      <c r="AB259" s="65"/>
      <c r="AC259" s="65"/>
      <c r="AD259" s="65"/>
      <c r="AE259" s="65"/>
      <c r="AF259" s="65"/>
      <c r="AG259" s="65"/>
      <c r="AH259" s="65"/>
    </row>
    <row r="260" spans="3:34" ht="14.4" x14ac:dyDescent="0.3">
      <c r="C260" s="417" t="s">
        <v>600</v>
      </c>
      <c r="D260" s="381" t="s">
        <v>250</v>
      </c>
      <c r="E260" s="380">
        <v>16775621.34</v>
      </c>
      <c r="F260" s="381" t="s">
        <v>928</v>
      </c>
      <c r="I260" s="65"/>
      <c r="V260" s="65"/>
      <c r="AA260" s="65"/>
      <c r="AB260" s="65"/>
      <c r="AC260" s="65"/>
      <c r="AD260" s="65"/>
      <c r="AE260" s="65"/>
      <c r="AF260" s="65"/>
      <c r="AG260" s="65"/>
      <c r="AH260" s="65"/>
    </row>
    <row r="261" spans="3:34" ht="14.4" x14ac:dyDescent="0.3">
      <c r="C261" s="417" t="s">
        <v>1418</v>
      </c>
      <c r="D261" s="381" t="s">
        <v>48</v>
      </c>
      <c r="E261" s="380">
        <v>5681561.4199999962</v>
      </c>
      <c r="F261" s="381" t="s">
        <v>928</v>
      </c>
      <c r="I261" s="65"/>
      <c r="V261" s="65"/>
      <c r="AA261" s="65"/>
      <c r="AB261" s="65"/>
      <c r="AC261" s="65"/>
      <c r="AD261" s="65"/>
      <c r="AE261" s="65"/>
      <c r="AF261" s="65"/>
      <c r="AG261" s="65"/>
      <c r="AH261" s="65"/>
    </row>
    <row r="262" spans="3:34" ht="14.4" x14ac:dyDescent="0.3">
      <c r="C262" s="417" t="s">
        <v>602</v>
      </c>
      <c r="D262" s="381" t="s">
        <v>49</v>
      </c>
      <c r="E262" s="380">
        <v>25435630.309999973</v>
      </c>
      <c r="F262" s="381" t="s">
        <v>928</v>
      </c>
      <c r="I262" s="65"/>
      <c r="V262" s="65"/>
      <c r="AA262" s="65"/>
      <c r="AB262" s="65"/>
      <c r="AC262" s="65"/>
      <c r="AD262" s="65"/>
      <c r="AE262" s="65"/>
      <c r="AF262" s="65"/>
      <c r="AG262" s="65"/>
      <c r="AH262" s="65"/>
    </row>
    <row r="263" spans="3:34" ht="14.4" x14ac:dyDescent="0.3">
      <c r="C263" s="417" t="s">
        <v>599</v>
      </c>
      <c r="D263" s="381" t="s">
        <v>929</v>
      </c>
      <c r="E263" s="380">
        <v>2076372.8199999994</v>
      </c>
      <c r="F263" s="381" t="s">
        <v>928</v>
      </c>
      <c r="I263" s="65"/>
      <c r="V263" s="65"/>
      <c r="AA263" s="65"/>
      <c r="AB263" s="65"/>
      <c r="AC263" s="65"/>
      <c r="AD263" s="65"/>
      <c r="AE263" s="65"/>
      <c r="AF263" s="65"/>
      <c r="AG263" s="65"/>
      <c r="AH263" s="65"/>
    </row>
    <row r="264" spans="3:34" ht="14.4" x14ac:dyDescent="0.3">
      <c r="C264" s="417" t="s">
        <v>1419</v>
      </c>
      <c r="D264" s="381" t="s">
        <v>31</v>
      </c>
      <c r="E264" s="380">
        <v>8616341.5300000012</v>
      </c>
      <c r="F264" s="381" t="s">
        <v>930</v>
      </c>
      <c r="I264" s="65"/>
      <c r="V264" s="65"/>
      <c r="AA264" s="65"/>
      <c r="AB264" s="65"/>
      <c r="AC264" s="65"/>
      <c r="AD264" s="65"/>
      <c r="AE264" s="65"/>
      <c r="AF264" s="65"/>
      <c r="AG264" s="65"/>
      <c r="AH264" s="65"/>
    </row>
    <row r="265" spans="3:34" ht="14.4" x14ac:dyDescent="0.3">
      <c r="C265" s="417" t="s">
        <v>606</v>
      </c>
      <c r="D265" s="381" t="s">
        <v>32</v>
      </c>
      <c r="E265" s="380">
        <v>6760356.9600000037</v>
      </c>
      <c r="F265" s="381" t="s">
        <v>930</v>
      </c>
      <c r="I265" s="65"/>
      <c r="V265" s="65"/>
      <c r="AA265" s="65"/>
      <c r="AB265" s="65"/>
      <c r="AC265" s="65"/>
      <c r="AD265" s="65"/>
      <c r="AE265" s="65"/>
      <c r="AF265" s="65"/>
      <c r="AG265" s="65"/>
      <c r="AH265" s="65"/>
    </row>
    <row r="266" spans="3:34" ht="14.4" x14ac:dyDescent="0.3">
      <c r="C266" s="417" t="s">
        <v>604</v>
      </c>
      <c r="D266" s="381" t="s">
        <v>931</v>
      </c>
      <c r="E266" s="380">
        <v>2465963.23</v>
      </c>
      <c r="F266" s="381" t="s">
        <v>930</v>
      </c>
      <c r="I266" s="65"/>
      <c r="V266" s="65"/>
      <c r="AA266" s="65"/>
      <c r="AB266" s="65"/>
      <c r="AC266" s="65"/>
      <c r="AD266" s="65"/>
      <c r="AE266" s="65"/>
      <c r="AF266" s="65"/>
      <c r="AG266" s="65"/>
      <c r="AH266" s="65"/>
    </row>
    <row r="267" spans="3:34" ht="14.4" x14ac:dyDescent="0.3">
      <c r="C267" s="417" t="s">
        <v>485</v>
      </c>
      <c r="D267" s="381" t="s">
        <v>263</v>
      </c>
      <c r="E267" s="380">
        <v>55138579.020000026</v>
      </c>
      <c r="F267" s="381" t="s">
        <v>1260</v>
      </c>
      <c r="I267" s="65"/>
      <c r="V267" s="65"/>
      <c r="AA267" s="65"/>
      <c r="AB267" s="65"/>
      <c r="AC267" s="65"/>
      <c r="AD267" s="65"/>
      <c r="AE267" s="65"/>
      <c r="AF267" s="65"/>
      <c r="AG267" s="65"/>
      <c r="AH267" s="65"/>
    </row>
    <row r="268" spans="3:34" ht="14.4" x14ac:dyDescent="0.3">
      <c r="C268" s="417" t="s">
        <v>1420</v>
      </c>
      <c r="D268" s="381" t="s">
        <v>264</v>
      </c>
      <c r="E268" s="380">
        <v>15196838.699999997</v>
      </c>
      <c r="F268" s="381" t="s">
        <v>1260</v>
      </c>
      <c r="I268" s="65"/>
      <c r="V268" s="65"/>
      <c r="AA268" s="65"/>
      <c r="AB268" s="65"/>
      <c r="AC268" s="65"/>
      <c r="AD268" s="65"/>
      <c r="AE268" s="65"/>
      <c r="AF268" s="65"/>
      <c r="AG268" s="65"/>
      <c r="AH268" s="65"/>
    </row>
    <row r="269" spans="3:34" ht="14.4" x14ac:dyDescent="0.3">
      <c r="C269" s="417" t="s">
        <v>1236</v>
      </c>
      <c r="D269" s="381" t="s">
        <v>1238</v>
      </c>
      <c r="E269" s="380">
        <v>11980609.740000002</v>
      </c>
      <c r="F269" s="381" t="s">
        <v>1260</v>
      </c>
      <c r="I269" s="65"/>
      <c r="V269" s="65"/>
      <c r="AA269" s="65"/>
      <c r="AB269" s="65"/>
      <c r="AC269" s="65"/>
      <c r="AD269" s="65"/>
      <c r="AE269" s="65"/>
      <c r="AF269" s="65"/>
      <c r="AG269" s="65"/>
      <c r="AH269" s="65"/>
    </row>
    <row r="270" spans="3:34" ht="14.4" x14ac:dyDescent="0.3">
      <c r="C270" s="417" t="s">
        <v>609</v>
      </c>
      <c r="D270" s="381" t="s">
        <v>71</v>
      </c>
      <c r="E270" s="380">
        <v>257582843.38999999</v>
      </c>
      <c r="F270" s="381" t="s">
        <v>932</v>
      </c>
      <c r="I270" s="65"/>
      <c r="V270" s="65"/>
      <c r="AA270" s="65"/>
      <c r="AB270" s="65"/>
      <c r="AC270" s="65"/>
      <c r="AD270" s="65"/>
      <c r="AE270" s="65"/>
      <c r="AF270" s="65"/>
      <c r="AG270" s="65"/>
      <c r="AH270" s="65"/>
    </row>
    <row r="271" spans="3:34" ht="14.4" x14ac:dyDescent="0.3">
      <c r="C271" s="417"/>
      <c r="D271" s="381"/>
      <c r="E271" s="380"/>
      <c r="F271" s="381"/>
      <c r="I271" s="65"/>
      <c r="V271" s="65"/>
      <c r="AA271" s="65"/>
      <c r="AB271" s="65"/>
      <c r="AC271" s="65"/>
      <c r="AD271" s="65"/>
      <c r="AE271" s="65"/>
      <c r="AF271" s="65"/>
      <c r="AG271" s="65"/>
      <c r="AH271" s="65"/>
    </row>
    <row r="272" spans="3:34" ht="14.4" x14ac:dyDescent="0.3">
      <c r="C272" s="417"/>
      <c r="D272" s="381"/>
      <c r="E272" s="380">
        <v>10820233465.420017</v>
      </c>
      <c r="F272" s="381"/>
      <c r="I272" s="65"/>
      <c r="V272" s="65"/>
      <c r="AA272" s="65"/>
      <c r="AB272" s="65"/>
      <c r="AC272" s="65"/>
      <c r="AD272" s="65"/>
      <c r="AE272" s="65"/>
      <c r="AF272" s="65"/>
      <c r="AG272" s="65"/>
      <c r="AH272" s="65"/>
    </row>
    <row r="273" spans="3:34" x14ac:dyDescent="0.3">
      <c r="C273" s="420"/>
      <c r="D273" s="420"/>
      <c r="E273" s="450"/>
      <c r="F273" s="420"/>
      <c r="I273" s="65"/>
      <c r="V273" s="65"/>
      <c r="AA273" s="65"/>
      <c r="AB273" s="65"/>
      <c r="AC273" s="65"/>
      <c r="AD273" s="65"/>
      <c r="AE273" s="65"/>
      <c r="AF273" s="65"/>
      <c r="AG273" s="65"/>
      <c r="AH273" s="65"/>
    </row>
  </sheetData>
  <sheetProtection algorithmName="SHA-512" hashValue="d7W+fjECn15bpzsqw9Pi+3ZQ5J9ly1jWOnm3nxoMb/WtV/xQWU7M+YVy+h9bYaUW2cYJuaX3+D0+rxHT6sXNjw==" saltValue="bv7a4MRSIwFLSNgBycluog==" spinCount="100000" sheet="1" objects="1" scenarios="1"/>
  <autoFilter ref="D73:D269" xr:uid="{00000000-0009-0000-0000-000001000000}"/>
  <sortState xmlns:xlrd2="http://schemas.microsoft.com/office/spreadsheetml/2017/richdata2" ref="H3:H59">
    <sortCondition ref="H3:H59"/>
  </sortState>
  <phoneticPr fontId="16" type="noConversion"/>
  <printOptions horizontalCentered="1" verticalCentered="1" gridLines="1"/>
  <pageMargins left="0.25" right="0.25" top="0.25" bottom="0.25" header="0" footer="0"/>
  <pageSetup paperSize="17"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40.5"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5.2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0.75"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19.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853"/>
      <c r="D74" s="854"/>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39.7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6.7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855"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856"/>
      <c r="E161" s="856"/>
      <c r="F161" s="856"/>
      <c r="G161" s="856"/>
      <c r="H161" s="856"/>
      <c r="I161" s="856"/>
      <c r="J161" s="856"/>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NqKUHxDG3WBnSUcJq+AtgqQ+ANK1twedF4hf8TbybFL7TnrcoM8onCPHU1VCqPAWeH/IIVfWNMxI9riJ+EP/2w==" saltValue="+cHNwcmikb69KPa6c0wHCA=="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319" priority="63" stopIfTrue="1">
      <formula>AND(F94="Yes",ISNUMBER(I94))</formula>
    </cfRule>
    <cfRule type="expression" dxfId="318" priority="64" stopIfTrue="1">
      <formula>F94="Yes"</formula>
    </cfRule>
  </conditionalFormatting>
  <conditionalFormatting sqref="I86:J86">
    <cfRule type="expression" dxfId="317" priority="61" stopIfTrue="1">
      <formula>AND(F86="Yes",ISNUMBER(I86))</formula>
    </cfRule>
    <cfRule type="expression" dxfId="316" priority="62" stopIfTrue="1">
      <formula>F86="Yes"</formula>
    </cfRule>
  </conditionalFormatting>
  <conditionalFormatting sqref="I79">
    <cfRule type="expression" dxfId="315" priority="55" stopIfTrue="1">
      <formula>AND(E79="Yes",ISNUMBER(I79))</formula>
    </cfRule>
    <cfRule type="expression" dxfId="314" priority="56" stopIfTrue="1">
      <formula>E79="Yes"</formula>
    </cfRule>
  </conditionalFormatting>
  <conditionalFormatting sqref="I78">
    <cfRule type="expression" dxfId="313" priority="57" stopIfTrue="1">
      <formula>AND(E78="Yes",ISNUMBER(I78))</formula>
    </cfRule>
    <cfRule type="expression" dxfId="312" priority="58" stopIfTrue="1">
      <formula>E78="Yes"</formula>
    </cfRule>
  </conditionalFormatting>
  <conditionalFormatting sqref="I80">
    <cfRule type="expression" dxfId="311" priority="53" stopIfTrue="1">
      <formula>AND(E80="Yes",ISNUMBER(I80))</formula>
    </cfRule>
    <cfRule type="expression" dxfId="310" priority="54" stopIfTrue="1">
      <formula>E80="Yes"</formula>
    </cfRule>
  </conditionalFormatting>
  <conditionalFormatting sqref="I81">
    <cfRule type="expression" dxfId="309" priority="51" stopIfTrue="1">
      <formula>AND(E81="Yes",ISNUMBER(I81))</formula>
    </cfRule>
    <cfRule type="expression" dxfId="308" priority="52" stopIfTrue="1">
      <formula>E81="Yes"</formula>
    </cfRule>
  </conditionalFormatting>
  <conditionalFormatting sqref="I82">
    <cfRule type="expression" dxfId="307" priority="49" stopIfTrue="1">
      <formula>AND(E82="Yes",ISNUMBER(I82))</formula>
    </cfRule>
    <cfRule type="expression" dxfId="306" priority="50">
      <formula>E82="Yes"</formula>
    </cfRule>
  </conditionalFormatting>
  <conditionalFormatting sqref="I83">
    <cfRule type="expression" dxfId="305" priority="47" stopIfTrue="1">
      <formula>AND(E83="Yes",ISNUMBER(I83))</formula>
    </cfRule>
    <cfRule type="expression" dxfId="304" priority="48" stopIfTrue="1">
      <formula>E83="Yes"</formula>
    </cfRule>
  </conditionalFormatting>
  <conditionalFormatting sqref="I84">
    <cfRule type="expression" dxfId="303" priority="45" stopIfTrue="1">
      <formula>AND(E84="Yes",ISNUMBER(I84))</formula>
    </cfRule>
    <cfRule type="expression" dxfId="302" priority="46" stopIfTrue="1">
      <formula>E84="Yes"</formula>
    </cfRule>
  </conditionalFormatting>
  <conditionalFormatting sqref="I85">
    <cfRule type="expression" dxfId="301" priority="43" stopIfTrue="1">
      <formula>AND(E85="Yes",ISNUMBER(I85))</formula>
    </cfRule>
    <cfRule type="expression" dxfId="300" priority="44" stopIfTrue="1">
      <formula>E85="Yes"</formula>
    </cfRule>
  </conditionalFormatting>
  <conditionalFormatting sqref="G74">
    <cfRule type="expression" dxfId="299" priority="41" stopIfTrue="1">
      <formula>AND($E$74="Yes",ISNUMBER(G74))</formula>
    </cfRule>
    <cfRule type="expression" dxfId="298" priority="42" stopIfTrue="1">
      <formula>$E$74="Yes"</formula>
    </cfRule>
  </conditionalFormatting>
  <conditionalFormatting sqref="G75">
    <cfRule type="expression" dxfId="297" priority="30" stopIfTrue="1">
      <formula>AND($E$75="Yes",ISNUMBER(G75))</formula>
    </cfRule>
    <cfRule type="expression" dxfId="296" priority="40" stopIfTrue="1">
      <formula>$E$75="Yes"</formula>
    </cfRule>
  </conditionalFormatting>
  <conditionalFormatting sqref="G76">
    <cfRule type="expression" dxfId="295" priority="29" stopIfTrue="1">
      <formula>AND($E$76="Yes",ISNUMBER(G76))</formula>
    </cfRule>
    <cfRule type="expression" dxfId="294" priority="39" stopIfTrue="1">
      <formula>$E$76="Yes"</formula>
    </cfRule>
  </conditionalFormatting>
  <conditionalFormatting sqref="G77">
    <cfRule type="expression" dxfId="293" priority="28" stopIfTrue="1">
      <formula>AND($E$77="Yes",ISNUMBER(G77))</formula>
    </cfRule>
    <cfRule type="expression" dxfId="292" priority="38" stopIfTrue="1">
      <formula>$E$77="Yes"</formula>
    </cfRule>
  </conditionalFormatting>
  <conditionalFormatting sqref="G78">
    <cfRule type="expression" dxfId="291" priority="27" stopIfTrue="1">
      <formula>AND($E$78="Yes",ISNUMBER(G78))</formula>
    </cfRule>
    <cfRule type="expression" dxfId="290" priority="37" stopIfTrue="1">
      <formula>$E$78="Yes"</formula>
    </cfRule>
  </conditionalFormatting>
  <conditionalFormatting sqref="G79">
    <cfRule type="expression" dxfId="289" priority="26" stopIfTrue="1">
      <formula>AND($E$79="Yes",ISNUMBER(G79))</formula>
    </cfRule>
    <cfRule type="expression" dxfId="288" priority="36" stopIfTrue="1">
      <formula>$E$79="Yes"</formula>
    </cfRule>
  </conditionalFormatting>
  <conditionalFormatting sqref="G80">
    <cfRule type="expression" dxfId="287" priority="25" stopIfTrue="1">
      <formula>AND($E$80="Yes",ISNUMBER(G80))</formula>
    </cfRule>
    <cfRule type="expression" dxfId="286" priority="35" stopIfTrue="1">
      <formula>$E$80="Yes"</formula>
    </cfRule>
  </conditionalFormatting>
  <conditionalFormatting sqref="G81">
    <cfRule type="expression" dxfId="285" priority="24" stopIfTrue="1">
      <formula>AND($E$81="Yes",ISNUMBER(G81))</formula>
    </cfRule>
    <cfRule type="expression" dxfId="284" priority="34" stopIfTrue="1">
      <formula>$E$81="Yes"</formula>
    </cfRule>
  </conditionalFormatting>
  <conditionalFormatting sqref="G82">
    <cfRule type="expression" dxfId="283" priority="23" stopIfTrue="1">
      <formula>AND($E$82="Yes",ISNUMBER(G82))</formula>
    </cfRule>
    <cfRule type="expression" dxfId="282" priority="33" stopIfTrue="1">
      <formula>$E$82="Yes"</formula>
    </cfRule>
  </conditionalFormatting>
  <conditionalFormatting sqref="G83">
    <cfRule type="expression" dxfId="281" priority="13" stopIfTrue="1">
      <formula>AND($E$83="Yes",ISNUMBER(G83))</formula>
    </cfRule>
    <cfRule type="expression" dxfId="280" priority="22" stopIfTrue="1">
      <formula>$E$83="Yes"</formula>
    </cfRule>
  </conditionalFormatting>
  <conditionalFormatting sqref="G84">
    <cfRule type="expression" dxfId="279" priority="21" stopIfTrue="1">
      <formula>AND($E$84="Yes",ISNUMBER(G84))</formula>
    </cfRule>
    <cfRule type="expression" dxfId="278" priority="32" stopIfTrue="1">
      <formula>$E$84="Yes"</formula>
    </cfRule>
  </conditionalFormatting>
  <conditionalFormatting sqref="G85">
    <cfRule type="expression" dxfId="277" priority="20" stopIfTrue="1">
      <formula>AND($E$85="Yes",ISNUMBER(G85))</formula>
    </cfRule>
    <cfRule type="expression" dxfId="276" priority="31" stopIfTrue="1">
      <formula>$E$85="Yes"</formula>
    </cfRule>
  </conditionalFormatting>
  <conditionalFormatting sqref="I74">
    <cfRule type="expression" dxfId="275" priority="18" stopIfTrue="1">
      <formula>AND($E$74="Yes",ISNUMBER(I74))</formula>
    </cfRule>
    <cfRule type="expression" dxfId="274" priority="19" stopIfTrue="1">
      <formula>$E$74="Yes"</formula>
    </cfRule>
  </conditionalFormatting>
  <conditionalFormatting sqref="I75">
    <cfRule type="expression" dxfId="273" priority="59" stopIfTrue="1">
      <formula>AND(E75="Yes",ISNUMBER(I75))</formula>
    </cfRule>
    <cfRule type="expression" dxfId="272" priority="60" stopIfTrue="1">
      <formula>E75="Yes"</formula>
    </cfRule>
  </conditionalFormatting>
  <conditionalFormatting sqref="I76">
    <cfRule type="expression" dxfId="271" priority="16" stopIfTrue="1">
      <formula>AND($E$76="Yes",ISNUMBER(I76))</formula>
    </cfRule>
    <cfRule type="expression" dxfId="270" priority="17" stopIfTrue="1">
      <formula>$E$76="Yes"</formula>
    </cfRule>
  </conditionalFormatting>
  <conditionalFormatting sqref="I77">
    <cfRule type="expression" dxfId="269" priority="14" stopIfTrue="1">
      <formula>AND($E$77="Yes",ISNUMBER(I77))</formula>
    </cfRule>
    <cfRule type="expression" dxfId="268" priority="15" stopIfTrue="1">
      <formula>$E$77="Yes"</formula>
    </cfRule>
  </conditionalFormatting>
  <conditionalFormatting sqref="J74">
    <cfRule type="expression" dxfId="267" priority="12">
      <formula>IF(E74="Yes",AND(OR((ISNUMBER(G74)),(ISNUMBER(I74)))))</formula>
    </cfRule>
  </conditionalFormatting>
  <conditionalFormatting sqref="J75">
    <cfRule type="expression" dxfId="266" priority="11">
      <formula>IF(E75="Yes",AND(OR((ISNUMBER(G75)),(ISNUMBER(I75)))))</formula>
    </cfRule>
  </conditionalFormatting>
  <conditionalFormatting sqref="J76">
    <cfRule type="expression" dxfId="265" priority="10">
      <formula>IF(E76="Yes",AND(OR((ISNUMBER(G76)),(ISNUMBER(I76)))))</formula>
    </cfRule>
  </conditionalFormatting>
  <conditionalFormatting sqref="J77">
    <cfRule type="expression" dxfId="264" priority="9">
      <formula>IF(E77="Yes",AND(OR((ISNUMBER(G77)),(ISNUMBER(I77)))))</formula>
    </cfRule>
  </conditionalFormatting>
  <conditionalFormatting sqref="J78">
    <cfRule type="expression" dxfId="263" priority="8">
      <formula>IF(E78="Yes",AND(OR((ISNUMBER(G78)),(ISNUMBER(I78)))))</formula>
    </cfRule>
  </conditionalFormatting>
  <conditionalFormatting sqref="J79">
    <cfRule type="expression" dxfId="262" priority="7">
      <formula>IF(E79="Yes",AND(OR((ISNUMBER(G79)),(ISNUMBER(I79)))))</formula>
    </cfRule>
  </conditionalFormatting>
  <conditionalFormatting sqref="J80">
    <cfRule type="expression" dxfId="261" priority="6">
      <formula>IF(E80="Yes",AND(OR((ISNUMBER(G80)),(ISNUMBER(I80)))))</formula>
    </cfRule>
  </conditionalFormatting>
  <conditionalFormatting sqref="J81">
    <cfRule type="expression" dxfId="260" priority="5">
      <formula>IF(E81="Yes",AND(OR((ISNUMBER(G81)),(ISNUMBER(I81)))))</formula>
    </cfRule>
  </conditionalFormatting>
  <conditionalFormatting sqref="J82">
    <cfRule type="expression" dxfId="259" priority="4">
      <formula>IF(E82="Yes",AND(OR((ISNUMBER(G82)),(ISNUMBER(I82)))))</formula>
    </cfRule>
  </conditionalFormatting>
  <conditionalFormatting sqref="J83">
    <cfRule type="expression" dxfId="258" priority="3">
      <formula>IF(E83="Yes",AND(OR((ISNUMBER(G83)),(ISNUMBER(I83)))))</formula>
    </cfRule>
  </conditionalFormatting>
  <conditionalFormatting sqref="J84">
    <cfRule type="expression" dxfId="257" priority="2">
      <formula>IF(E84="Yes",AND(OR((ISNUMBER(G84)),(ISNUMBER(I84)))))</formula>
    </cfRule>
  </conditionalFormatting>
  <conditionalFormatting sqref="J85">
    <cfRule type="expression" dxfId="256" priority="1">
      <formula>IF(E85="Yes",AND(OR((ISNUMBER(G85)),(ISNUMBER(I85)))))</formula>
    </cfRule>
  </conditionalFormatting>
  <dataValidations count="5">
    <dataValidation type="list" allowBlank="1" showInputMessage="1" showErrorMessage="1" sqref="J40 J42 E74:E85 J58 J56" xr:uid="{00000000-0002-0000-13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1300-000001000000}">
      <formula1>1</formula1>
      <formula2>176</formula2>
    </dataValidation>
    <dataValidation type="list" allowBlank="1" showInputMessage="1" showErrorMessage="1" sqref="E16:I16" xr:uid="{00000000-0002-0000-1300-000002000000}">
      <formula1>DisabilityCodes</formula1>
    </dataValidation>
    <dataValidation type="list" allowBlank="1" showInputMessage="1" showErrorMessage="1" sqref="F86" xr:uid="{00000000-0002-0000-1300-000004000000}">
      <formula1>"Yes,No"</formula1>
    </dataValidation>
    <dataValidation type="list" allowBlank="1" showInputMessage="1" showErrorMessage="1" sqref="D8:F8 D11 D13" xr:uid="{00000000-0002-0000-1300-000005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6000000}">
          <x14:formula1>
            <xm:f>DropDownMenuLists!$A$24:$A$35</xm:f>
          </x14:formula1>
          <xm:sqref>D18</xm:sqref>
        </x14:dataValidation>
        <x14:dataValidation type="list" allowBlank="1" showInputMessage="1" showErrorMessage="1" xr:uid="{00000000-0002-0000-1300-000007000000}">
          <x14:formula1>
            <xm:f>DropDownMenuLists!$H$3:$H$118</xm:f>
          </x14:formula1>
          <xm:sqref>D75:D86 C74:C86</xm:sqref>
        </x14:dataValidation>
        <x14:dataValidation type="list" allowBlank="1" showInputMessage="1" showErrorMessage="1" xr:uid="{00000000-0002-0000-1300-000008000000}">
          <x14:formula1>
            <xm:f>DropDownMenuLists!$C$2:$C$67</xm:f>
          </x14:formula1>
          <xm:sqref>F10:I10</xm:sqref>
        </x14:dataValidation>
        <x14:dataValidation type="list" allowBlank="1" showInputMessage="1" showErrorMessage="1" xr:uid="{30C440E7-E1FD-4040-96A6-177B56E5204B}">
          <x14:formula1>
            <xm:f>DropDownMenuLists!$J$3:$J$37</xm:f>
          </x14:formula1>
          <xm:sqref>E14:H14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45"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6"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1.5"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2.2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12"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28.5"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853"/>
      <c r="D74" s="854"/>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6.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2.2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855"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856"/>
      <c r="E161" s="856"/>
      <c r="F161" s="856"/>
      <c r="G161" s="856"/>
      <c r="H161" s="856"/>
      <c r="I161" s="856"/>
      <c r="J161" s="856"/>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8FHqqKWKAU/4yDoEGoVT6r7GIMg1YA3HWSSo2aASbH7QB3BLgGTyhl+uzkwudObRvJDVLwTgn49g0ty9nvGGIA==" saltValue="36TsSixrosX+jJgAXxv1qg=="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255" priority="63" stopIfTrue="1">
      <formula>AND(F94="Yes",ISNUMBER(I94))</formula>
    </cfRule>
    <cfRule type="expression" dxfId="254" priority="64" stopIfTrue="1">
      <formula>F94="Yes"</formula>
    </cfRule>
  </conditionalFormatting>
  <conditionalFormatting sqref="I86:J86">
    <cfRule type="expression" dxfId="253" priority="61" stopIfTrue="1">
      <formula>AND(F86="Yes",ISNUMBER(I86))</formula>
    </cfRule>
    <cfRule type="expression" dxfId="252" priority="62" stopIfTrue="1">
      <formula>F86="Yes"</formula>
    </cfRule>
  </conditionalFormatting>
  <conditionalFormatting sqref="I79">
    <cfRule type="expression" dxfId="251" priority="55" stopIfTrue="1">
      <formula>AND(E79="Yes",ISNUMBER(I79))</formula>
    </cfRule>
    <cfRule type="expression" dxfId="250" priority="56" stopIfTrue="1">
      <formula>E79="Yes"</formula>
    </cfRule>
  </conditionalFormatting>
  <conditionalFormatting sqref="I78">
    <cfRule type="expression" dxfId="249" priority="57" stopIfTrue="1">
      <formula>AND(E78="Yes",ISNUMBER(I78))</formula>
    </cfRule>
    <cfRule type="expression" dxfId="248" priority="58" stopIfTrue="1">
      <formula>E78="Yes"</formula>
    </cfRule>
  </conditionalFormatting>
  <conditionalFormatting sqref="I80">
    <cfRule type="expression" dxfId="247" priority="53" stopIfTrue="1">
      <formula>AND(E80="Yes",ISNUMBER(I80))</formula>
    </cfRule>
    <cfRule type="expression" dxfId="246" priority="54" stopIfTrue="1">
      <formula>E80="Yes"</formula>
    </cfRule>
  </conditionalFormatting>
  <conditionalFormatting sqref="I81">
    <cfRule type="expression" dxfId="245" priority="51" stopIfTrue="1">
      <formula>AND(E81="Yes",ISNUMBER(I81))</formula>
    </cfRule>
    <cfRule type="expression" dxfId="244" priority="52" stopIfTrue="1">
      <formula>E81="Yes"</formula>
    </cfRule>
  </conditionalFormatting>
  <conditionalFormatting sqref="I82">
    <cfRule type="expression" dxfId="243" priority="49" stopIfTrue="1">
      <formula>AND(E82="Yes",ISNUMBER(I82))</formula>
    </cfRule>
    <cfRule type="expression" dxfId="242" priority="50">
      <formula>E82="Yes"</formula>
    </cfRule>
  </conditionalFormatting>
  <conditionalFormatting sqref="I83">
    <cfRule type="expression" dxfId="241" priority="47" stopIfTrue="1">
      <formula>AND(E83="Yes",ISNUMBER(I83))</formula>
    </cfRule>
    <cfRule type="expression" dxfId="240" priority="48" stopIfTrue="1">
      <formula>E83="Yes"</formula>
    </cfRule>
  </conditionalFormatting>
  <conditionalFormatting sqref="I84">
    <cfRule type="expression" dxfId="239" priority="45" stopIfTrue="1">
      <formula>AND(E84="Yes",ISNUMBER(I84))</formula>
    </cfRule>
    <cfRule type="expression" dxfId="238" priority="46" stopIfTrue="1">
      <formula>E84="Yes"</formula>
    </cfRule>
  </conditionalFormatting>
  <conditionalFormatting sqref="I85">
    <cfRule type="expression" dxfId="237" priority="43" stopIfTrue="1">
      <formula>AND(E85="Yes",ISNUMBER(I85))</formula>
    </cfRule>
    <cfRule type="expression" dxfId="236" priority="44" stopIfTrue="1">
      <formula>E85="Yes"</formula>
    </cfRule>
  </conditionalFormatting>
  <conditionalFormatting sqref="G74">
    <cfRule type="expression" dxfId="235" priority="41" stopIfTrue="1">
      <formula>AND($E$74="Yes",ISNUMBER(G74))</formula>
    </cfRule>
    <cfRule type="expression" dxfId="234" priority="42" stopIfTrue="1">
      <formula>$E$74="Yes"</formula>
    </cfRule>
  </conditionalFormatting>
  <conditionalFormatting sqref="G75">
    <cfRule type="expression" dxfId="233" priority="30" stopIfTrue="1">
      <formula>AND($E$75="Yes",ISNUMBER(G75))</formula>
    </cfRule>
    <cfRule type="expression" dxfId="232" priority="40" stopIfTrue="1">
      <formula>$E$75="Yes"</formula>
    </cfRule>
  </conditionalFormatting>
  <conditionalFormatting sqref="G76">
    <cfRule type="expression" dxfId="231" priority="29" stopIfTrue="1">
      <formula>AND($E$76="Yes",ISNUMBER(G76))</formula>
    </cfRule>
    <cfRule type="expression" dxfId="230" priority="39" stopIfTrue="1">
      <formula>$E$76="Yes"</formula>
    </cfRule>
  </conditionalFormatting>
  <conditionalFormatting sqref="G77">
    <cfRule type="expression" dxfId="229" priority="28" stopIfTrue="1">
      <formula>AND($E$77="Yes",ISNUMBER(G77))</formula>
    </cfRule>
    <cfRule type="expression" dxfId="228" priority="38" stopIfTrue="1">
      <formula>$E$77="Yes"</formula>
    </cfRule>
  </conditionalFormatting>
  <conditionalFormatting sqref="G78">
    <cfRule type="expression" dxfId="227" priority="27" stopIfTrue="1">
      <formula>AND($E$78="Yes",ISNUMBER(G78))</formula>
    </cfRule>
    <cfRule type="expression" dxfId="226" priority="37" stopIfTrue="1">
      <formula>$E$78="Yes"</formula>
    </cfRule>
  </conditionalFormatting>
  <conditionalFormatting sqref="G79">
    <cfRule type="expression" dxfId="225" priority="26" stopIfTrue="1">
      <formula>AND($E$79="Yes",ISNUMBER(G79))</formula>
    </cfRule>
    <cfRule type="expression" dxfId="224" priority="36" stopIfTrue="1">
      <formula>$E$79="Yes"</formula>
    </cfRule>
  </conditionalFormatting>
  <conditionalFormatting sqref="G80">
    <cfRule type="expression" dxfId="223" priority="25" stopIfTrue="1">
      <formula>AND($E$80="Yes",ISNUMBER(G80))</formula>
    </cfRule>
    <cfRule type="expression" dxfId="222" priority="35" stopIfTrue="1">
      <formula>$E$80="Yes"</formula>
    </cfRule>
  </conditionalFormatting>
  <conditionalFormatting sqref="G81">
    <cfRule type="expression" dxfId="221" priority="24" stopIfTrue="1">
      <formula>AND($E$81="Yes",ISNUMBER(G81))</formula>
    </cfRule>
    <cfRule type="expression" dxfId="220" priority="34" stopIfTrue="1">
      <formula>$E$81="Yes"</formula>
    </cfRule>
  </conditionalFormatting>
  <conditionalFormatting sqref="G82">
    <cfRule type="expression" dxfId="219" priority="23" stopIfTrue="1">
      <formula>AND($E$82="Yes",ISNUMBER(G82))</formula>
    </cfRule>
    <cfRule type="expression" dxfId="218" priority="33" stopIfTrue="1">
      <formula>$E$82="Yes"</formula>
    </cfRule>
  </conditionalFormatting>
  <conditionalFormatting sqref="G83">
    <cfRule type="expression" dxfId="217" priority="13" stopIfTrue="1">
      <formula>AND($E$83="Yes",ISNUMBER(G83))</formula>
    </cfRule>
    <cfRule type="expression" dxfId="216" priority="22" stopIfTrue="1">
      <formula>$E$83="Yes"</formula>
    </cfRule>
  </conditionalFormatting>
  <conditionalFormatting sqref="G84">
    <cfRule type="expression" dxfId="215" priority="21" stopIfTrue="1">
      <formula>AND($E$84="Yes",ISNUMBER(G84))</formula>
    </cfRule>
    <cfRule type="expression" dxfId="214" priority="32" stopIfTrue="1">
      <formula>$E$84="Yes"</formula>
    </cfRule>
  </conditionalFormatting>
  <conditionalFormatting sqref="G85">
    <cfRule type="expression" dxfId="213" priority="20" stopIfTrue="1">
      <formula>AND($E$85="Yes",ISNUMBER(G85))</formula>
    </cfRule>
    <cfRule type="expression" dxfId="212" priority="31" stopIfTrue="1">
      <formula>$E$85="Yes"</formula>
    </cfRule>
  </conditionalFormatting>
  <conditionalFormatting sqref="I74">
    <cfRule type="expression" dxfId="211" priority="18" stopIfTrue="1">
      <formula>AND($E$74="Yes",ISNUMBER(I74))</formula>
    </cfRule>
    <cfRule type="expression" dxfId="210" priority="19" stopIfTrue="1">
      <formula>$E$74="Yes"</formula>
    </cfRule>
  </conditionalFormatting>
  <conditionalFormatting sqref="I75">
    <cfRule type="expression" dxfId="209" priority="59" stopIfTrue="1">
      <formula>AND(E75="Yes",ISNUMBER(I75))</formula>
    </cfRule>
    <cfRule type="expression" dxfId="208" priority="60" stopIfTrue="1">
      <formula>E75="Yes"</formula>
    </cfRule>
  </conditionalFormatting>
  <conditionalFormatting sqref="I76">
    <cfRule type="expression" dxfId="207" priority="16" stopIfTrue="1">
      <formula>AND($E$76="Yes",ISNUMBER(I76))</formula>
    </cfRule>
    <cfRule type="expression" dxfId="206" priority="17" stopIfTrue="1">
      <formula>$E$76="Yes"</formula>
    </cfRule>
  </conditionalFormatting>
  <conditionalFormatting sqref="I77">
    <cfRule type="expression" dxfId="205" priority="14" stopIfTrue="1">
      <formula>AND($E$77="Yes",ISNUMBER(I77))</formula>
    </cfRule>
    <cfRule type="expression" dxfId="204" priority="15" stopIfTrue="1">
      <formula>$E$77="Yes"</formula>
    </cfRule>
  </conditionalFormatting>
  <conditionalFormatting sqref="J74">
    <cfRule type="expression" dxfId="203" priority="12">
      <formula>IF(E74="Yes",AND(OR((ISNUMBER(G74)),(ISNUMBER(I74)))))</formula>
    </cfRule>
  </conditionalFormatting>
  <conditionalFormatting sqref="J75">
    <cfRule type="expression" dxfId="202" priority="11">
      <formula>IF(E75="Yes",AND(OR((ISNUMBER(G75)),(ISNUMBER(I75)))))</formula>
    </cfRule>
  </conditionalFormatting>
  <conditionalFormatting sqref="J76">
    <cfRule type="expression" dxfId="201" priority="10">
      <formula>IF(E76="Yes",AND(OR((ISNUMBER(G76)),(ISNUMBER(I76)))))</formula>
    </cfRule>
  </conditionalFormatting>
  <conditionalFormatting sqref="J77">
    <cfRule type="expression" dxfId="200" priority="9">
      <formula>IF(E77="Yes",AND(OR((ISNUMBER(G77)),(ISNUMBER(I77)))))</formula>
    </cfRule>
  </conditionalFormatting>
  <conditionalFormatting sqref="J78">
    <cfRule type="expression" dxfId="199" priority="8">
      <formula>IF(E78="Yes",AND(OR((ISNUMBER(G78)),(ISNUMBER(I78)))))</formula>
    </cfRule>
  </conditionalFormatting>
  <conditionalFormatting sqref="J79">
    <cfRule type="expression" dxfId="198" priority="7">
      <formula>IF(E79="Yes",AND(OR((ISNUMBER(G79)),(ISNUMBER(I79)))))</formula>
    </cfRule>
  </conditionalFormatting>
  <conditionalFormatting sqref="J80">
    <cfRule type="expression" dxfId="197" priority="6">
      <formula>IF(E80="Yes",AND(OR((ISNUMBER(G80)),(ISNUMBER(I80)))))</formula>
    </cfRule>
  </conditionalFormatting>
  <conditionalFormatting sqref="J81">
    <cfRule type="expression" dxfId="196" priority="5">
      <formula>IF(E81="Yes",AND(OR((ISNUMBER(G81)),(ISNUMBER(I81)))))</formula>
    </cfRule>
  </conditionalFormatting>
  <conditionalFormatting sqref="J82">
    <cfRule type="expression" dxfId="195" priority="4">
      <formula>IF(E82="Yes",AND(OR((ISNUMBER(G82)),(ISNUMBER(I82)))))</formula>
    </cfRule>
  </conditionalFormatting>
  <conditionalFormatting sqref="J83">
    <cfRule type="expression" dxfId="194" priority="3">
      <formula>IF(E83="Yes",AND(OR((ISNUMBER(G83)),(ISNUMBER(I83)))))</formula>
    </cfRule>
  </conditionalFormatting>
  <conditionalFormatting sqref="J84">
    <cfRule type="expression" dxfId="193" priority="2">
      <formula>IF(E84="Yes",AND(OR((ISNUMBER(G84)),(ISNUMBER(I84)))))</formula>
    </cfRule>
  </conditionalFormatting>
  <conditionalFormatting sqref="J85">
    <cfRule type="expression" dxfId="192" priority="1">
      <formula>IF(E85="Yes",AND(OR((ISNUMBER(G85)),(ISNUMBER(I85)))))</formula>
    </cfRule>
  </conditionalFormatting>
  <dataValidations count="5">
    <dataValidation type="list" allowBlank="1" showInputMessage="1" showErrorMessage="1" sqref="J40 J42 E74:E85 J58 J56" xr:uid="{00000000-0002-0000-14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1400-000001000000}">
      <formula1>1</formula1>
      <formula2>176</formula2>
    </dataValidation>
    <dataValidation type="list" allowBlank="1" showInputMessage="1" showErrorMessage="1" sqref="E16:I16" xr:uid="{00000000-0002-0000-1400-000002000000}">
      <formula1>DisabilityCodes</formula1>
    </dataValidation>
    <dataValidation type="list" allowBlank="1" showInputMessage="1" showErrorMessage="1" sqref="F86" xr:uid="{00000000-0002-0000-1400-000004000000}">
      <formula1>"Yes,No"</formula1>
    </dataValidation>
    <dataValidation type="list" allowBlank="1" showInputMessage="1" showErrorMessage="1" sqref="D8:F8 D11 D13" xr:uid="{00000000-0002-0000-1400-000005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6000000}">
          <x14:formula1>
            <xm:f>DropDownMenuLists!$A$24:$A$35</xm:f>
          </x14:formula1>
          <xm:sqref>D18</xm:sqref>
        </x14:dataValidation>
        <x14:dataValidation type="list" allowBlank="1" showInputMessage="1" showErrorMessage="1" xr:uid="{00000000-0002-0000-1400-000007000000}">
          <x14:formula1>
            <xm:f>DropDownMenuLists!$H$3:$H$118</xm:f>
          </x14:formula1>
          <xm:sqref>D75:D86 C74:C86</xm:sqref>
        </x14:dataValidation>
        <x14:dataValidation type="list" allowBlank="1" showInputMessage="1" showErrorMessage="1" xr:uid="{00000000-0002-0000-1400-000008000000}">
          <x14:formula1>
            <xm:f>DropDownMenuLists!$C$2:$C$67</xm:f>
          </x14:formula1>
          <xm:sqref>F10:I10</xm:sqref>
        </x14:dataValidation>
        <x14:dataValidation type="list" allowBlank="1" showInputMessage="1" showErrorMessage="1" xr:uid="{948B31F8-6446-4E54-8D73-6899F91BAB8D}">
          <x14:formula1>
            <xm:f>DropDownMenuLists!$J$3:$J$37</xm:f>
          </x14:formula1>
          <xm:sqref>E14:H14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42.75"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6"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28.5"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7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14.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24"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853"/>
      <c r="D74" s="854"/>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4.2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0"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855"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856"/>
      <c r="E161" s="856"/>
      <c r="F161" s="856"/>
      <c r="G161" s="856"/>
      <c r="H161" s="856"/>
      <c r="I161" s="856"/>
      <c r="J161" s="856"/>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Zmg5LWsd1bEujFeFkOoMbBIF2Yyp9u87KY971Z5r83s7qpSFruyWj3jfxTm3JfSIRSTYSFpMnBmBpZvpvlYhag==" saltValue="HWnMxL7wPOFvUo6WRxDvxQ=="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191" priority="63" stopIfTrue="1">
      <formula>AND(F94="Yes",ISNUMBER(I94))</formula>
    </cfRule>
    <cfRule type="expression" dxfId="190" priority="64" stopIfTrue="1">
      <formula>F94="Yes"</formula>
    </cfRule>
  </conditionalFormatting>
  <conditionalFormatting sqref="I86:J86">
    <cfRule type="expression" dxfId="189" priority="61" stopIfTrue="1">
      <formula>AND(F86="Yes",ISNUMBER(I86))</formula>
    </cfRule>
    <cfRule type="expression" dxfId="188" priority="62" stopIfTrue="1">
      <formula>F86="Yes"</formula>
    </cfRule>
  </conditionalFormatting>
  <conditionalFormatting sqref="I79">
    <cfRule type="expression" dxfId="187" priority="55" stopIfTrue="1">
      <formula>AND(E79="Yes",ISNUMBER(I79))</formula>
    </cfRule>
    <cfRule type="expression" dxfId="186" priority="56" stopIfTrue="1">
      <formula>E79="Yes"</formula>
    </cfRule>
  </conditionalFormatting>
  <conditionalFormatting sqref="I78">
    <cfRule type="expression" dxfId="185" priority="57" stopIfTrue="1">
      <formula>AND(E78="Yes",ISNUMBER(I78))</formula>
    </cfRule>
    <cfRule type="expression" dxfId="184" priority="58" stopIfTrue="1">
      <formula>E78="Yes"</formula>
    </cfRule>
  </conditionalFormatting>
  <conditionalFormatting sqref="I80">
    <cfRule type="expression" dxfId="183" priority="53" stopIfTrue="1">
      <formula>AND(E80="Yes",ISNUMBER(I80))</formula>
    </cfRule>
    <cfRule type="expression" dxfId="182" priority="54" stopIfTrue="1">
      <formula>E80="Yes"</formula>
    </cfRule>
  </conditionalFormatting>
  <conditionalFormatting sqref="I81">
    <cfRule type="expression" dxfId="181" priority="51" stopIfTrue="1">
      <formula>AND(E81="Yes",ISNUMBER(I81))</formula>
    </cfRule>
    <cfRule type="expression" dxfId="180" priority="52" stopIfTrue="1">
      <formula>E81="Yes"</formula>
    </cfRule>
  </conditionalFormatting>
  <conditionalFormatting sqref="I82">
    <cfRule type="expression" dxfId="179" priority="49" stopIfTrue="1">
      <formula>AND(E82="Yes",ISNUMBER(I82))</formula>
    </cfRule>
    <cfRule type="expression" dxfId="178" priority="50">
      <formula>E82="Yes"</formula>
    </cfRule>
  </conditionalFormatting>
  <conditionalFormatting sqref="I83">
    <cfRule type="expression" dxfId="177" priority="47" stopIfTrue="1">
      <formula>AND(E83="Yes",ISNUMBER(I83))</formula>
    </cfRule>
    <cfRule type="expression" dxfId="176" priority="48" stopIfTrue="1">
      <formula>E83="Yes"</formula>
    </cfRule>
  </conditionalFormatting>
  <conditionalFormatting sqref="I84">
    <cfRule type="expression" dxfId="175" priority="45" stopIfTrue="1">
      <formula>AND(E84="Yes",ISNUMBER(I84))</formula>
    </cfRule>
    <cfRule type="expression" dxfId="174" priority="46" stopIfTrue="1">
      <formula>E84="Yes"</formula>
    </cfRule>
  </conditionalFormatting>
  <conditionalFormatting sqref="I85">
    <cfRule type="expression" dxfId="173" priority="43" stopIfTrue="1">
      <formula>AND(E85="Yes",ISNUMBER(I85))</formula>
    </cfRule>
    <cfRule type="expression" dxfId="172" priority="44" stopIfTrue="1">
      <formula>E85="Yes"</formula>
    </cfRule>
  </conditionalFormatting>
  <conditionalFormatting sqref="G74">
    <cfRule type="expression" dxfId="171" priority="41" stopIfTrue="1">
      <formula>AND($E$74="Yes",ISNUMBER(G74))</formula>
    </cfRule>
    <cfRule type="expression" dxfId="170" priority="42" stopIfTrue="1">
      <formula>$E$74="Yes"</formula>
    </cfRule>
  </conditionalFormatting>
  <conditionalFormatting sqref="G75">
    <cfRule type="expression" dxfId="169" priority="30" stopIfTrue="1">
      <formula>AND($E$75="Yes",ISNUMBER(G75))</formula>
    </cfRule>
    <cfRule type="expression" dxfId="168" priority="40" stopIfTrue="1">
      <formula>$E$75="Yes"</formula>
    </cfRule>
  </conditionalFormatting>
  <conditionalFormatting sqref="G76">
    <cfRule type="expression" dxfId="167" priority="29" stopIfTrue="1">
      <formula>AND($E$76="Yes",ISNUMBER(G76))</formula>
    </cfRule>
    <cfRule type="expression" dxfId="166" priority="39" stopIfTrue="1">
      <formula>$E$76="Yes"</formula>
    </cfRule>
  </conditionalFormatting>
  <conditionalFormatting sqref="G77">
    <cfRule type="expression" dxfId="165" priority="28" stopIfTrue="1">
      <formula>AND($E$77="Yes",ISNUMBER(G77))</formula>
    </cfRule>
    <cfRule type="expression" dxfId="164" priority="38" stopIfTrue="1">
      <formula>$E$77="Yes"</formula>
    </cfRule>
  </conditionalFormatting>
  <conditionalFormatting sqref="G78">
    <cfRule type="expression" dxfId="163" priority="27" stopIfTrue="1">
      <formula>AND($E$78="Yes",ISNUMBER(G78))</formula>
    </cfRule>
    <cfRule type="expression" dxfId="162" priority="37" stopIfTrue="1">
      <formula>$E$78="Yes"</formula>
    </cfRule>
  </conditionalFormatting>
  <conditionalFormatting sqref="G79">
    <cfRule type="expression" dxfId="161" priority="26" stopIfTrue="1">
      <formula>AND($E$79="Yes",ISNUMBER(G79))</formula>
    </cfRule>
    <cfRule type="expression" dxfId="160" priority="36" stopIfTrue="1">
      <formula>$E$79="Yes"</formula>
    </cfRule>
  </conditionalFormatting>
  <conditionalFormatting sqref="G80">
    <cfRule type="expression" dxfId="159" priority="25" stopIfTrue="1">
      <formula>AND($E$80="Yes",ISNUMBER(G80))</formula>
    </cfRule>
    <cfRule type="expression" dxfId="158" priority="35" stopIfTrue="1">
      <formula>$E$80="Yes"</formula>
    </cfRule>
  </conditionalFormatting>
  <conditionalFormatting sqref="G81">
    <cfRule type="expression" dxfId="157" priority="24" stopIfTrue="1">
      <formula>AND($E$81="Yes",ISNUMBER(G81))</formula>
    </cfRule>
    <cfRule type="expression" dxfId="156" priority="34" stopIfTrue="1">
      <formula>$E$81="Yes"</formula>
    </cfRule>
  </conditionalFormatting>
  <conditionalFormatting sqref="G82">
    <cfRule type="expression" dxfId="155" priority="23" stopIfTrue="1">
      <formula>AND($E$82="Yes",ISNUMBER(G82))</formula>
    </cfRule>
    <cfRule type="expression" dxfId="154" priority="33" stopIfTrue="1">
      <formula>$E$82="Yes"</formula>
    </cfRule>
  </conditionalFormatting>
  <conditionalFormatting sqref="G83">
    <cfRule type="expression" dxfId="153" priority="13" stopIfTrue="1">
      <formula>AND($E$83="Yes",ISNUMBER(G83))</formula>
    </cfRule>
    <cfRule type="expression" dxfId="152" priority="22" stopIfTrue="1">
      <formula>$E$83="Yes"</formula>
    </cfRule>
  </conditionalFormatting>
  <conditionalFormatting sqref="G84">
    <cfRule type="expression" dxfId="151" priority="21" stopIfTrue="1">
      <formula>AND($E$84="Yes",ISNUMBER(G84))</formula>
    </cfRule>
    <cfRule type="expression" dxfId="150" priority="32" stopIfTrue="1">
      <formula>$E$84="Yes"</formula>
    </cfRule>
  </conditionalFormatting>
  <conditionalFormatting sqref="G85">
    <cfRule type="expression" dxfId="149" priority="20" stopIfTrue="1">
      <formula>AND($E$85="Yes",ISNUMBER(G85))</formula>
    </cfRule>
    <cfRule type="expression" dxfId="148" priority="31" stopIfTrue="1">
      <formula>$E$85="Yes"</formula>
    </cfRule>
  </conditionalFormatting>
  <conditionalFormatting sqref="I74">
    <cfRule type="expression" dxfId="147" priority="18" stopIfTrue="1">
      <formula>AND($E$74="Yes",ISNUMBER(I74))</formula>
    </cfRule>
    <cfRule type="expression" dxfId="146" priority="19" stopIfTrue="1">
      <formula>$E$74="Yes"</formula>
    </cfRule>
  </conditionalFormatting>
  <conditionalFormatting sqref="I75">
    <cfRule type="expression" dxfId="145" priority="59" stopIfTrue="1">
      <formula>AND(E75="Yes",ISNUMBER(I75))</formula>
    </cfRule>
    <cfRule type="expression" dxfId="144" priority="60" stopIfTrue="1">
      <formula>E75="Yes"</formula>
    </cfRule>
  </conditionalFormatting>
  <conditionalFormatting sqref="I76">
    <cfRule type="expression" dxfId="143" priority="16" stopIfTrue="1">
      <formula>AND($E$76="Yes",ISNUMBER(I76))</formula>
    </cfRule>
    <cfRule type="expression" dxfId="142" priority="17" stopIfTrue="1">
      <formula>$E$76="Yes"</formula>
    </cfRule>
  </conditionalFormatting>
  <conditionalFormatting sqref="I77">
    <cfRule type="expression" dxfId="141" priority="14" stopIfTrue="1">
      <formula>AND($E$77="Yes",ISNUMBER(I77))</formula>
    </cfRule>
    <cfRule type="expression" dxfId="140" priority="15" stopIfTrue="1">
      <formula>$E$77="Yes"</formula>
    </cfRule>
  </conditionalFormatting>
  <conditionalFormatting sqref="J74">
    <cfRule type="expression" dxfId="139" priority="12">
      <formula>IF(E74="Yes",AND(OR((ISNUMBER(G74)),(ISNUMBER(I74)))))</formula>
    </cfRule>
  </conditionalFormatting>
  <conditionalFormatting sqref="J75">
    <cfRule type="expression" dxfId="138" priority="11">
      <formula>IF(E75="Yes",AND(OR((ISNUMBER(G75)),(ISNUMBER(I75)))))</formula>
    </cfRule>
  </conditionalFormatting>
  <conditionalFormatting sqref="J76">
    <cfRule type="expression" dxfId="137" priority="10">
      <formula>IF(E76="Yes",AND(OR((ISNUMBER(G76)),(ISNUMBER(I76)))))</formula>
    </cfRule>
  </conditionalFormatting>
  <conditionalFormatting sqref="J77">
    <cfRule type="expression" dxfId="136" priority="9">
      <formula>IF(E77="Yes",AND(OR((ISNUMBER(G77)),(ISNUMBER(I77)))))</formula>
    </cfRule>
  </conditionalFormatting>
  <conditionalFormatting sqref="J78">
    <cfRule type="expression" dxfId="135" priority="8">
      <formula>IF(E78="Yes",AND(OR((ISNUMBER(G78)),(ISNUMBER(I78)))))</formula>
    </cfRule>
  </conditionalFormatting>
  <conditionalFormatting sqref="J79">
    <cfRule type="expression" dxfId="134" priority="7">
      <formula>IF(E79="Yes",AND(OR((ISNUMBER(G79)),(ISNUMBER(I79)))))</formula>
    </cfRule>
  </conditionalFormatting>
  <conditionalFormatting sqref="J80">
    <cfRule type="expression" dxfId="133" priority="6">
      <formula>IF(E80="Yes",AND(OR((ISNUMBER(G80)),(ISNUMBER(I80)))))</formula>
    </cfRule>
  </conditionalFormatting>
  <conditionalFormatting sqref="J81">
    <cfRule type="expression" dxfId="132" priority="5">
      <formula>IF(E81="Yes",AND(OR((ISNUMBER(G81)),(ISNUMBER(I81)))))</formula>
    </cfRule>
  </conditionalFormatting>
  <conditionalFormatting sqref="J82">
    <cfRule type="expression" dxfId="131" priority="4">
      <formula>IF(E82="Yes",AND(OR((ISNUMBER(G82)),(ISNUMBER(I82)))))</formula>
    </cfRule>
  </conditionalFormatting>
  <conditionalFormatting sqref="J83">
    <cfRule type="expression" dxfId="130" priority="3">
      <formula>IF(E83="Yes",AND(OR((ISNUMBER(G83)),(ISNUMBER(I83)))))</formula>
    </cfRule>
  </conditionalFormatting>
  <conditionalFormatting sqref="J84">
    <cfRule type="expression" dxfId="129" priority="2">
      <formula>IF(E84="Yes",AND(OR((ISNUMBER(G84)),(ISNUMBER(I84)))))</formula>
    </cfRule>
  </conditionalFormatting>
  <conditionalFormatting sqref="J85">
    <cfRule type="expression" dxfId="128" priority="1">
      <formula>IF(E85="Yes",AND(OR((ISNUMBER(G85)),(ISNUMBER(I85)))))</formula>
    </cfRule>
  </conditionalFormatting>
  <dataValidations count="5">
    <dataValidation type="list" allowBlank="1" showInputMessage="1" showErrorMessage="1" sqref="J40 J42 E74:E85 J58 J56" xr:uid="{00000000-0002-0000-15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1500-000001000000}">
      <formula1>1</formula1>
      <formula2>176</formula2>
    </dataValidation>
    <dataValidation type="list" allowBlank="1" showInputMessage="1" showErrorMessage="1" sqref="E16:I16" xr:uid="{00000000-0002-0000-1500-000002000000}">
      <formula1>DisabilityCodes</formula1>
    </dataValidation>
    <dataValidation type="list" allowBlank="1" showInputMessage="1" showErrorMessage="1" sqref="F86" xr:uid="{00000000-0002-0000-1500-000004000000}">
      <formula1>"Yes,No"</formula1>
    </dataValidation>
    <dataValidation type="list" allowBlank="1" showInputMessage="1" showErrorMessage="1" sqref="D8:F8 D11 D13" xr:uid="{00000000-0002-0000-1500-000005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4" manualBreakCount="4">
    <brk id="27" max="16383" man="1"/>
    <brk id="66" min="1" max="10"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6000000}">
          <x14:formula1>
            <xm:f>DropDownMenuLists!$A$24:$A$35</xm:f>
          </x14:formula1>
          <xm:sqref>D18</xm:sqref>
        </x14:dataValidation>
        <x14:dataValidation type="list" allowBlank="1" showInputMessage="1" showErrorMessage="1" xr:uid="{00000000-0002-0000-1500-000007000000}">
          <x14:formula1>
            <xm:f>DropDownMenuLists!$H$3:$H$118</xm:f>
          </x14:formula1>
          <xm:sqref>D75:D86 C74:C86</xm:sqref>
        </x14:dataValidation>
        <x14:dataValidation type="list" allowBlank="1" showInputMessage="1" showErrorMessage="1" xr:uid="{00000000-0002-0000-1500-000008000000}">
          <x14:formula1>
            <xm:f>DropDownMenuLists!$C$2:$C$67</xm:f>
          </x14:formula1>
          <xm:sqref>F10:I10</xm:sqref>
        </x14:dataValidation>
        <x14:dataValidation type="list" allowBlank="1" showInputMessage="1" showErrorMessage="1" xr:uid="{8E2C8CAB-DA73-48E7-91AC-D23914FDA3B4}">
          <x14:formula1>
            <xm:f>DropDownMenuLists!$J$3:$J$37</xm:f>
          </x14:formula1>
          <xm:sqref>E14:H14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39.75"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6.7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28.5"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6"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1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25.5"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853"/>
      <c r="D74" s="854"/>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3.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1487</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1.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855"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856"/>
      <c r="E161" s="856"/>
      <c r="F161" s="856"/>
      <c r="G161" s="856"/>
      <c r="H161" s="856"/>
      <c r="I161" s="856"/>
      <c r="J161" s="856"/>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r5qZYDdWbyqQwqK0pHpU4PqyZuQ5qdTZx8r5EevFkLduGddUUGsfhUHLwzuywOhKnFE/kiDLR67BlLX/fThXKA==" saltValue="RH+bWIe2NBQrYhIOUEDDcQ=="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127" priority="63" stopIfTrue="1">
      <formula>AND(F94="Yes",ISNUMBER(I94))</formula>
    </cfRule>
    <cfRule type="expression" dxfId="126" priority="64" stopIfTrue="1">
      <formula>F94="Yes"</formula>
    </cfRule>
  </conditionalFormatting>
  <conditionalFormatting sqref="I86:J86">
    <cfRule type="expression" dxfId="125" priority="61" stopIfTrue="1">
      <formula>AND(F86="Yes",ISNUMBER(I86))</formula>
    </cfRule>
    <cfRule type="expression" dxfId="124" priority="62" stopIfTrue="1">
      <formula>F86="Yes"</formula>
    </cfRule>
  </conditionalFormatting>
  <conditionalFormatting sqref="I79">
    <cfRule type="expression" dxfId="123" priority="55" stopIfTrue="1">
      <formula>AND(E79="Yes",ISNUMBER(I79))</formula>
    </cfRule>
    <cfRule type="expression" dxfId="122" priority="56" stopIfTrue="1">
      <formula>E79="Yes"</formula>
    </cfRule>
  </conditionalFormatting>
  <conditionalFormatting sqref="I78">
    <cfRule type="expression" dxfId="121" priority="57" stopIfTrue="1">
      <formula>AND(E78="Yes",ISNUMBER(I78))</formula>
    </cfRule>
    <cfRule type="expression" dxfId="120" priority="58" stopIfTrue="1">
      <formula>E78="Yes"</formula>
    </cfRule>
  </conditionalFormatting>
  <conditionalFormatting sqref="I80">
    <cfRule type="expression" dxfId="119" priority="53" stopIfTrue="1">
      <formula>AND(E80="Yes",ISNUMBER(I80))</formula>
    </cfRule>
    <cfRule type="expression" dxfId="118" priority="54" stopIfTrue="1">
      <formula>E80="Yes"</formula>
    </cfRule>
  </conditionalFormatting>
  <conditionalFormatting sqref="I81">
    <cfRule type="expression" dxfId="117" priority="51" stopIfTrue="1">
      <formula>AND(E81="Yes",ISNUMBER(I81))</formula>
    </cfRule>
    <cfRule type="expression" dxfId="116" priority="52" stopIfTrue="1">
      <formula>E81="Yes"</formula>
    </cfRule>
  </conditionalFormatting>
  <conditionalFormatting sqref="I82">
    <cfRule type="expression" dxfId="115" priority="49" stopIfTrue="1">
      <formula>AND(E82="Yes",ISNUMBER(I82))</formula>
    </cfRule>
    <cfRule type="expression" dxfId="114" priority="50">
      <formula>E82="Yes"</formula>
    </cfRule>
  </conditionalFormatting>
  <conditionalFormatting sqref="I83">
    <cfRule type="expression" dxfId="113" priority="47" stopIfTrue="1">
      <formula>AND(E83="Yes",ISNUMBER(I83))</formula>
    </cfRule>
    <cfRule type="expression" dxfId="112" priority="48" stopIfTrue="1">
      <formula>E83="Yes"</formula>
    </cfRule>
  </conditionalFormatting>
  <conditionalFormatting sqref="I84">
    <cfRule type="expression" dxfId="111" priority="45" stopIfTrue="1">
      <formula>AND(E84="Yes",ISNUMBER(I84))</formula>
    </cfRule>
    <cfRule type="expression" dxfId="110" priority="46" stopIfTrue="1">
      <formula>E84="Yes"</formula>
    </cfRule>
  </conditionalFormatting>
  <conditionalFormatting sqref="I85">
    <cfRule type="expression" dxfId="109" priority="43" stopIfTrue="1">
      <formula>AND(E85="Yes",ISNUMBER(I85))</formula>
    </cfRule>
    <cfRule type="expression" dxfId="108" priority="44" stopIfTrue="1">
      <formula>E85="Yes"</formula>
    </cfRule>
  </conditionalFormatting>
  <conditionalFormatting sqref="G74">
    <cfRule type="expression" dxfId="107" priority="41" stopIfTrue="1">
      <formula>AND($E$74="Yes",ISNUMBER(G74))</formula>
    </cfRule>
    <cfRule type="expression" dxfId="106" priority="42" stopIfTrue="1">
      <formula>$E$74="Yes"</formula>
    </cfRule>
  </conditionalFormatting>
  <conditionalFormatting sqref="G75">
    <cfRule type="expression" dxfId="105" priority="30" stopIfTrue="1">
      <formula>AND($E$75="Yes",ISNUMBER(G75))</formula>
    </cfRule>
    <cfRule type="expression" dxfId="104" priority="40" stopIfTrue="1">
      <formula>$E$75="Yes"</formula>
    </cfRule>
  </conditionalFormatting>
  <conditionalFormatting sqref="G76">
    <cfRule type="expression" dxfId="103" priority="29" stopIfTrue="1">
      <formula>AND($E$76="Yes",ISNUMBER(G76))</formula>
    </cfRule>
    <cfRule type="expression" dxfId="102" priority="39" stopIfTrue="1">
      <formula>$E$76="Yes"</formula>
    </cfRule>
  </conditionalFormatting>
  <conditionalFormatting sqref="G77">
    <cfRule type="expression" dxfId="101" priority="28" stopIfTrue="1">
      <formula>AND($E$77="Yes",ISNUMBER(G77))</formula>
    </cfRule>
    <cfRule type="expression" dxfId="100" priority="38" stopIfTrue="1">
      <formula>$E$77="Yes"</formula>
    </cfRule>
  </conditionalFormatting>
  <conditionalFormatting sqref="G78">
    <cfRule type="expression" dxfId="99" priority="27" stopIfTrue="1">
      <formula>AND($E$78="Yes",ISNUMBER(G78))</formula>
    </cfRule>
    <cfRule type="expression" dxfId="98" priority="37" stopIfTrue="1">
      <formula>$E$78="Yes"</formula>
    </cfRule>
  </conditionalFormatting>
  <conditionalFormatting sqref="G79">
    <cfRule type="expression" dxfId="97" priority="26" stopIfTrue="1">
      <formula>AND($E$79="Yes",ISNUMBER(G79))</formula>
    </cfRule>
    <cfRule type="expression" dxfId="96" priority="36" stopIfTrue="1">
      <formula>$E$79="Yes"</formula>
    </cfRule>
  </conditionalFormatting>
  <conditionalFormatting sqref="G80">
    <cfRule type="expression" dxfId="95" priority="25" stopIfTrue="1">
      <formula>AND($E$80="Yes",ISNUMBER(G80))</formula>
    </cfRule>
    <cfRule type="expression" dxfId="94" priority="35" stopIfTrue="1">
      <formula>$E$80="Yes"</formula>
    </cfRule>
  </conditionalFormatting>
  <conditionalFormatting sqref="G81">
    <cfRule type="expression" dxfId="93" priority="24" stopIfTrue="1">
      <formula>AND($E$81="Yes",ISNUMBER(G81))</formula>
    </cfRule>
    <cfRule type="expression" dxfId="92" priority="34" stopIfTrue="1">
      <formula>$E$81="Yes"</formula>
    </cfRule>
  </conditionalFormatting>
  <conditionalFormatting sqref="G82">
    <cfRule type="expression" dxfId="91" priority="23" stopIfTrue="1">
      <formula>AND($E$82="Yes",ISNUMBER(G82))</formula>
    </cfRule>
    <cfRule type="expression" dxfId="90" priority="33" stopIfTrue="1">
      <formula>$E$82="Yes"</formula>
    </cfRule>
  </conditionalFormatting>
  <conditionalFormatting sqref="G83">
    <cfRule type="expression" dxfId="89" priority="13" stopIfTrue="1">
      <formula>AND($E$83="Yes",ISNUMBER(G83))</formula>
    </cfRule>
    <cfRule type="expression" dxfId="88" priority="22" stopIfTrue="1">
      <formula>$E$83="Yes"</formula>
    </cfRule>
  </conditionalFormatting>
  <conditionalFormatting sqref="G84">
    <cfRule type="expression" dxfId="87" priority="21" stopIfTrue="1">
      <formula>AND($E$84="Yes",ISNUMBER(G84))</formula>
    </cfRule>
    <cfRule type="expression" dxfId="86" priority="32" stopIfTrue="1">
      <formula>$E$84="Yes"</formula>
    </cfRule>
  </conditionalFormatting>
  <conditionalFormatting sqref="G85">
    <cfRule type="expression" dxfId="85" priority="20" stopIfTrue="1">
      <formula>AND($E$85="Yes",ISNUMBER(G85))</formula>
    </cfRule>
    <cfRule type="expression" dxfId="84" priority="31" stopIfTrue="1">
      <formula>$E$85="Yes"</formula>
    </cfRule>
  </conditionalFormatting>
  <conditionalFormatting sqref="I74">
    <cfRule type="expression" dxfId="83" priority="18" stopIfTrue="1">
      <formula>AND($E$74="Yes",ISNUMBER(I74))</formula>
    </cfRule>
    <cfRule type="expression" dxfId="82" priority="19" stopIfTrue="1">
      <formula>$E$74="Yes"</formula>
    </cfRule>
  </conditionalFormatting>
  <conditionalFormatting sqref="I75">
    <cfRule type="expression" dxfId="81" priority="59" stopIfTrue="1">
      <formula>AND(E75="Yes",ISNUMBER(I75))</formula>
    </cfRule>
    <cfRule type="expression" dxfId="80" priority="60" stopIfTrue="1">
      <formula>E75="Yes"</formula>
    </cfRule>
  </conditionalFormatting>
  <conditionalFormatting sqref="I76">
    <cfRule type="expression" dxfId="79" priority="16" stopIfTrue="1">
      <formula>AND($E$76="Yes",ISNUMBER(I76))</formula>
    </cfRule>
    <cfRule type="expression" dxfId="78" priority="17" stopIfTrue="1">
      <formula>$E$76="Yes"</formula>
    </cfRule>
  </conditionalFormatting>
  <conditionalFormatting sqref="I77">
    <cfRule type="expression" dxfId="77" priority="14" stopIfTrue="1">
      <formula>AND($E$77="Yes",ISNUMBER(I77))</formula>
    </cfRule>
    <cfRule type="expression" dxfId="76" priority="15" stopIfTrue="1">
      <formula>$E$77="Yes"</formula>
    </cfRule>
  </conditionalFormatting>
  <conditionalFormatting sqref="J74">
    <cfRule type="expression" dxfId="75" priority="12">
      <formula>IF(E74="Yes",AND(OR((ISNUMBER(G74)),(ISNUMBER(I74)))))</formula>
    </cfRule>
  </conditionalFormatting>
  <conditionalFormatting sqref="J75">
    <cfRule type="expression" dxfId="74" priority="11">
      <formula>IF(E75="Yes",AND(OR((ISNUMBER(G75)),(ISNUMBER(I75)))))</formula>
    </cfRule>
  </conditionalFormatting>
  <conditionalFormatting sqref="J76">
    <cfRule type="expression" dxfId="73" priority="10">
      <formula>IF(E76="Yes",AND(OR((ISNUMBER(G76)),(ISNUMBER(I76)))))</formula>
    </cfRule>
  </conditionalFormatting>
  <conditionalFormatting sqref="J77">
    <cfRule type="expression" dxfId="72" priority="9">
      <formula>IF(E77="Yes",AND(OR((ISNUMBER(G77)),(ISNUMBER(I77)))))</formula>
    </cfRule>
  </conditionalFormatting>
  <conditionalFormatting sqref="J78">
    <cfRule type="expression" dxfId="71" priority="8">
      <formula>IF(E78="Yes",AND(OR((ISNUMBER(G78)),(ISNUMBER(I78)))))</formula>
    </cfRule>
  </conditionalFormatting>
  <conditionalFormatting sqref="J79">
    <cfRule type="expression" dxfId="70" priority="7">
      <formula>IF(E79="Yes",AND(OR((ISNUMBER(G79)),(ISNUMBER(I79)))))</formula>
    </cfRule>
  </conditionalFormatting>
  <conditionalFormatting sqref="J80">
    <cfRule type="expression" dxfId="69" priority="6">
      <formula>IF(E80="Yes",AND(OR((ISNUMBER(G80)),(ISNUMBER(I80)))))</formula>
    </cfRule>
  </conditionalFormatting>
  <conditionalFormatting sqref="J81">
    <cfRule type="expression" dxfId="68" priority="5">
      <formula>IF(E81="Yes",AND(OR((ISNUMBER(G81)),(ISNUMBER(I81)))))</formula>
    </cfRule>
  </conditionalFormatting>
  <conditionalFormatting sqref="J82">
    <cfRule type="expression" dxfId="67" priority="4">
      <formula>IF(E82="Yes",AND(OR((ISNUMBER(G82)),(ISNUMBER(I82)))))</formula>
    </cfRule>
  </conditionalFormatting>
  <conditionalFormatting sqref="J83">
    <cfRule type="expression" dxfId="66" priority="3">
      <formula>IF(E83="Yes",AND(OR((ISNUMBER(G83)),(ISNUMBER(I83)))))</formula>
    </cfRule>
  </conditionalFormatting>
  <conditionalFormatting sqref="J84">
    <cfRule type="expression" dxfId="65" priority="2">
      <formula>IF(E84="Yes",AND(OR((ISNUMBER(G84)),(ISNUMBER(I84)))))</formula>
    </cfRule>
  </conditionalFormatting>
  <conditionalFormatting sqref="J85">
    <cfRule type="expression" dxfId="64" priority="1">
      <formula>IF(E85="Yes",AND(OR((ISNUMBER(G85)),(ISNUMBER(I85)))))</formula>
    </cfRule>
  </conditionalFormatting>
  <dataValidations count="5">
    <dataValidation type="list" allowBlank="1" showInputMessage="1" showErrorMessage="1" sqref="J40 J42 E74:E85 J58 J56" xr:uid="{00000000-0002-0000-16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1600-000001000000}">
      <formula1>1</formula1>
      <formula2>176</formula2>
    </dataValidation>
    <dataValidation type="list" allowBlank="1" showInputMessage="1" showErrorMessage="1" sqref="E16:I16" xr:uid="{00000000-0002-0000-1600-000002000000}">
      <formula1>DisabilityCodes</formula1>
    </dataValidation>
    <dataValidation type="list" allowBlank="1" showInputMessage="1" showErrorMessage="1" sqref="F86" xr:uid="{00000000-0002-0000-1600-000004000000}">
      <formula1>"Yes,No"</formula1>
    </dataValidation>
    <dataValidation type="list" allowBlank="1" showInputMessage="1" showErrorMessage="1" sqref="D8:F8 D11 D13" xr:uid="{00000000-0002-0000-1600-000005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6000000}">
          <x14:formula1>
            <xm:f>DropDownMenuLists!$A$24:$A$35</xm:f>
          </x14:formula1>
          <xm:sqref>D18</xm:sqref>
        </x14:dataValidation>
        <x14:dataValidation type="list" allowBlank="1" showInputMessage="1" showErrorMessage="1" xr:uid="{00000000-0002-0000-1600-000007000000}">
          <x14:formula1>
            <xm:f>DropDownMenuLists!$H$3:$H$118</xm:f>
          </x14:formula1>
          <xm:sqref>D75:D86 C74:C86</xm:sqref>
        </x14:dataValidation>
        <x14:dataValidation type="list" allowBlank="1" showInputMessage="1" showErrorMessage="1" xr:uid="{00000000-0002-0000-1600-000008000000}">
          <x14:formula1>
            <xm:f>DropDownMenuLists!$C$2:$C$67</xm:f>
          </x14:formula1>
          <xm:sqref>F10:I10</xm:sqref>
        </x14:dataValidation>
        <x14:dataValidation type="list" allowBlank="1" showInputMessage="1" showErrorMessage="1" xr:uid="{3E60267B-BFF8-4DCA-87E7-6A612B994578}">
          <x14:formula1>
            <xm:f>DropDownMenuLists!$J$3:$J$37</xm:f>
          </x14:formula1>
          <xm:sqref>E14:H14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43.5"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6"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0.75"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4.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14.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853"/>
      <c r="D74" s="854"/>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1.2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1.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855"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856"/>
      <c r="E161" s="856"/>
      <c r="F161" s="856"/>
      <c r="G161" s="856"/>
      <c r="H161" s="856"/>
      <c r="I161" s="856"/>
      <c r="J161" s="856"/>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r9dCDbx+zIndwvI3xkNk/6cXhfpYyviKckKV5nsBY5tE/q6JgncYGlTsVJO5j/tI+7HU7bTy8lm2bwxuNNWR6A==" saltValue="aRZpVTeh3jyLpw6nbcYnBw=="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63" priority="63" stopIfTrue="1">
      <formula>AND(F94="Yes",ISNUMBER(I94))</formula>
    </cfRule>
    <cfRule type="expression" dxfId="62" priority="64" stopIfTrue="1">
      <formula>F94="Yes"</formula>
    </cfRule>
  </conditionalFormatting>
  <conditionalFormatting sqref="I86:J86">
    <cfRule type="expression" dxfId="61" priority="61" stopIfTrue="1">
      <formula>AND(F86="Yes",ISNUMBER(I86))</formula>
    </cfRule>
    <cfRule type="expression" dxfId="60" priority="62" stopIfTrue="1">
      <formula>F86="Yes"</formula>
    </cfRule>
  </conditionalFormatting>
  <conditionalFormatting sqref="I79">
    <cfRule type="expression" dxfId="59" priority="55" stopIfTrue="1">
      <formula>AND(E79="Yes",ISNUMBER(I79))</formula>
    </cfRule>
    <cfRule type="expression" dxfId="58" priority="56" stopIfTrue="1">
      <formula>E79="Yes"</formula>
    </cfRule>
  </conditionalFormatting>
  <conditionalFormatting sqref="I78">
    <cfRule type="expression" dxfId="57" priority="57" stopIfTrue="1">
      <formula>AND(E78="Yes",ISNUMBER(I78))</formula>
    </cfRule>
    <cfRule type="expression" dxfId="56" priority="58" stopIfTrue="1">
      <formula>E78="Yes"</formula>
    </cfRule>
  </conditionalFormatting>
  <conditionalFormatting sqref="I80">
    <cfRule type="expression" dxfId="55" priority="53" stopIfTrue="1">
      <formula>AND(E80="Yes",ISNUMBER(I80))</formula>
    </cfRule>
    <cfRule type="expression" dxfId="54" priority="54" stopIfTrue="1">
      <formula>E80="Yes"</formula>
    </cfRule>
  </conditionalFormatting>
  <conditionalFormatting sqref="I81">
    <cfRule type="expression" dxfId="53" priority="51" stopIfTrue="1">
      <formula>AND(E81="Yes",ISNUMBER(I81))</formula>
    </cfRule>
    <cfRule type="expression" dxfId="52" priority="52" stopIfTrue="1">
      <formula>E81="Yes"</formula>
    </cfRule>
  </conditionalFormatting>
  <conditionalFormatting sqref="I82">
    <cfRule type="expression" dxfId="51" priority="49" stopIfTrue="1">
      <formula>AND(E82="Yes",ISNUMBER(I82))</formula>
    </cfRule>
    <cfRule type="expression" dxfId="50" priority="50">
      <formula>E82="Yes"</formula>
    </cfRule>
  </conditionalFormatting>
  <conditionalFormatting sqref="I83">
    <cfRule type="expression" dxfId="49" priority="47" stopIfTrue="1">
      <formula>AND(E83="Yes",ISNUMBER(I83))</formula>
    </cfRule>
    <cfRule type="expression" dxfId="48" priority="48" stopIfTrue="1">
      <formula>E83="Yes"</formula>
    </cfRule>
  </conditionalFormatting>
  <conditionalFormatting sqref="I84">
    <cfRule type="expression" dxfId="47" priority="45" stopIfTrue="1">
      <formula>AND(E84="Yes",ISNUMBER(I84))</formula>
    </cfRule>
    <cfRule type="expression" dxfId="46" priority="46" stopIfTrue="1">
      <formula>E84="Yes"</formula>
    </cfRule>
  </conditionalFormatting>
  <conditionalFormatting sqref="I85">
    <cfRule type="expression" dxfId="45" priority="43" stopIfTrue="1">
      <formula>AND(E85="Yes",ISNUMBER(I85))</formula>
    </cfRule>
    <cfRule type="expression" dxfId="44" priority="44" stopIfTrue="1">
      <formula>E85="Yes"</formula>
    </cfRule>
  </conditionalFormatting>
  <conditionalFormatting sqref="G74">
    <cfRule type="expression" dxfId="43" priority="41" stopIfTrue="1">
      <formula>AND($E$74="Yes",ISNUMBER(G74))</formula>
    </cfRule>
    <cfRule type="expression" dxfId="42" priority="42" stopIfTrue="1">
      <formula>$E$74="Yes"</formula>
    </cfRule>
  </conditionalFormatting>
  <conditionalFormatting sqref="G75">
    <cfRule type="expression" dxfId="41" priority="30" stopIfTrue="1">
      <formula>AND($E$75="Yes",ISNUMBER(G75))</formula>
    </cfRule>
    <cfRule type="expression" dxfId="40" priority="40" stopIfTrue="1">
      <formula>$E$75="Yes"</formula>
    </cfRule>
  </conditionalFormatting>
  <conditionalFormatting sqref="G76">
    <cfRule type="expression" dxfId="39" priority="29" stopIfTrue="1">
      <formula>AND($E$76="Yes",ISNUMBER(G76))</formula>
    </cfRule>
    <cfRule type="expression" dxfId="38" priority="39" stopIfTrue="1">
      <formula>$E$76="Yes"</formula>
    </cfRule>
  </conditionalFormatting>
  <conditionalFormatting sqref="G77">
    <cfRule type="expression" dxfId="37" priority="28" stopIfTrue="1">
      <formula>AND($E$77="Yes",ISNUMBER(G77))</formula>
    </cfRule>
    <cfRule type="expression" dxfId="36" priority="38" stopIfTrue="1">
      <formula>$E$77="Yes"</formula>
    </cfRule>
  </conditionalFormatting>
  <conditionalFormatting sqref="G78">
    <cfRule type="expression" dxfId="35" priority="27" stopIfTrue="1">
      <formula>AND($E$78="Yes",ISNUMBER(G78))</formula>
    </cfRule>
    <cfRule type="expression" dxfId="34" priority="37" stopIfTrue="1">
      <formula>$E$78="Yes"</formula>
    </cfRule>
  </conditionalFormatting>
  <conditionalFormatting sqref="G79">
    <cfRule type="expression" dxfId="33" priority="26" stopIfTrue="1">
      <formula>AND($E$79="Yes",ISNUMBER(G79))</formula>
    </cfRule>
    <cfRule type="expression" dxfId="32" priority="36" stopIfTrue="1">
      <formula>$E$79="Yes"</formula>
    </cfRule>
  </conditionalFormatting>
  <conditionalFormatting sqref="G80">
    <cfRule type="expression" dxfId="31" priority="25" stopIfTrue="1">
      <formula>AND($E$80="Yes",ISNUMBER(G80))</formula>
    </cfRule>
    <cfRule type="expression" dxfId="30" priority="35" stopIfTrue="1">
      <formula>$E$80="Yes"</formula>
    </cfRule>
  </conditionalFormatting>
  <conditionalFormatting sqref="G81">
    <cfRule type="expression" dxfId="29" priority="24" stopIfTrue="1">
      <formula>AND($E$81="Yes",ISNUMBER(G81))</formula>
    </cfRule>
    <cfRule type="expression" dxfId="28" priority="34" stopIfTrue="1">
      <formula>$E$81="Yes"</formula>
    </cfRule>
  </conditionalFormatting>
  <conditionalFormatting sqref="G82">
    <cfRule type="expression" dxfId="27" priority="23" stopIfTrue="1">
      <formula>AND($E$82="Yes",ISNUMBER(G82))</formula>
    </cfRule>
    <cfRule type="expression" dxfId="26" priority="33" stopIfTrue="1">
      <formula>$E$82="Yes"</formula>
    </cfRule>
  </conditionalFormatting>
  <conditionalFormatting sqref="G83">
    <cfRule type="expression" dxfId="25" priority="13" stopIfTrue="1">
      <formula>AND($E$83="Yes",ISNUMBER(G83))</formula>
    </cfRule>
    <cfRule type="expression" dxfId="24" priority="22" stopIfTrue="1">
      <formula>$E$83="Yes"</formula>
    </cfRule>
  </conditionalFormatting>
  <conditionalFormatting sqref="G84">
    <cfRule type="expression" dxfId="23" priority="21" stopIfTrue="1">
      <formula>AND($E$84="Yes",ISNUMBER(G84))</formula>
    </cfRule>
    <cfRule type="expression" dxfId="22" priority="32" stopIfTrue="1">
      <formula>$E$84="Yes"</formula>
    </cfRule>
  </conditionalFormatting>
  <conditionalFormatting sqref="G85">
    <cfRule type="expression" dxfId="21" priority="20" stopIfTrue="1">
      <formula>AND($E$85="Yes",ISNUMBER(G85))</formula>
    </cfRule>
    <cfRule type="expression" dxfId="20" priority="31" stopIfTrue="1">
      <formula>$E$85="Yes"</formula>
    </cfRule>
  </conditionalFormatting>
  <conditionalFormatting sqref="I74">
    <cfRule type="expression" dxfId="19" priority="18" stopIfTrue="1">
      <formula>AND($E$74="Yes",ISNUMBER(I74))</formula>
    </cfRule>
    <cfRule type="expression" dxfId="18" priority="19" stopIfTrue="1">
      <formula>$E$74="Yes"</formula>
    </cfRule>
  </conditionalFormatting>
  <conditionalFormatting sqref="I75">
    <cfRule type="expression" dxfId="17" priority="59" stopIfTrue="1">
      <formula>AND(E75="Yes",ISNUMBER(I75))</formula>
    </cfRule>
    <cfRule type="expression" dxfId="16" priority="60" stopIfTrue="1">
      <formula>E75="Yes"</formula>
    </cfRule>
  </conditionalFormatting>
  <conditionalFormatting sqref="I76">
    <cfRule type="expression" dxfId="15" priority="16" stopIfTrue="1">
      <formula>AND($E$76="Yes",ISNUMBER(I76))</formula>
    </cfRule>
    <cfRule type="expression" dxfId="14" priority="17" stopIfTrue="1">
      <formula>$E$76="Yes"</formula>
    </cfRule>
  </conditionalFormatting>
  <conditionalFormatting sqref="I77">
    <cfRule type="expression" dxfId="13" priority="14" stopIfTrue="1">
      <formula>AND($E$77="Yes",ISNUMBER(I77))</formula>
    </cfRule>
    <cfRule type="expression" dxfId="12" priority="15" stopIfTrue="1">
      <formula>$E$77="Yes"</formula>
    </cfRule>
  </conditionalFormatting>
  <conditionalFormatting sqref="J74">
    <cfRule type="expression" dxfId="11" priority="12">
      <formula>IF(E74="Yes",AND(OR((ISNUMBER(G74)),(ISNUMBER(I74)))))</formula>
    </cfRule>
  </conditionalFormatting>
  <conditionalFormatting sqref="J75">
    <cfRule type="expression" dxfId="10" priority="11">
      <formula>IF(E75="Yes",AND(OR((ISNUMBER(G75)),(ISNUMBER(I75)))))</formula>
    </cfRule>
  </conditionalFormatting>
  <conditionalFormatting sqref="J76">
    <cfRule type="expression" dxfId="9" priority="10">
      <formula>IF(E76="Yes",AND(OR((ISNUMBER(G76)),(ISNUMBER(I76)))))</formula>
    </cfRule>
  </conditionalFormatting>
  <conditionalFormatting sqref="J77">
    <cfRule type="expression" dxfId="8" priority="9">
      <formula>IF(E77="Yes",AND(OR((ISNUMBER(G77)),(ISNUMBER(I77)))))</formula>
    </cfRule>
  </conditionalFormatting>
  <conditionalFormatting sqref="J78">
    <cfRule type="expression" dxfId="7" priority="8">
      <formula>IF(E78="Yes",AND(OR((ISNUMBER(G78)),(ISNUMBER(I78)))))</formula>
    </cfRule>
  </conditionalFormatting>
  <conditionalFormatting sqref="J79">
    <cfRule type="expression" dxfId="6" priority="7">
      <formula>IF(E79="Yes",AND(OR((ISNUMBER(G79)),(ISNUMBER(I79)))))</formula>
    </cfRule>
  </conditionalFormatting>
  <conditionalFormatting sqref="J80">
    <cfRule type="expression" dxfId="5" priority="6">
      <formula>IF(E80="Yes",AND(OR((ISNUMBER(G80)),(ISNUMBER(I80)))))</formula>
    </cfRule>
  </conditionalFormatting>
  <conditionalFormatting sqref="J81">
    <cfRule type="expression" dxfId="4" priority="5">
      <formula>IF(E81="Yes",AND(OR((ISNUMBER(G81)),(ISNUMBER(I81)))))</formula>
    </cfRule>
  </conditionalFormatting>
  <conditionalFormatting sqref="J82">
    <cfRule type="expression" dxfId="3" priority="4">
      <formula>IF(E82="Yes",AND(OR((ISNUMBER(G82)),(ISNUMBER(I82)))))</formula>
    </cfRule>
  </conditionalFormatting>
  <conditionalFormatting sqref="J83">
    <cfRule type="expression" dxfId="2" priority="3">
      <formula>IF(E83="Yes",AND(OR((ISNUMBER(G83)),(ISNUMBER(I83)))))</formula>
    </cfRule>
  </conditionalFormatting>
  <conditionalFormatting sqref="J84">
    <cfRule type="expression" dxfId="1" priority="2">
      <formula>IF(E84="Yes",AND(OR((ISNUMBER(G84)),(ISNUMBER(I84)))))</formula>
    </cfRule>
  </conditionalFormatting>
  <conditionalFormatting sqref="J85">
    <cfRule type="expression" dxfId="0" priority="1">
      <formula>IF(E85="Yes",AND(OR((ISNUMBER(G85)),(ISNUMBER(I85)))))</formula>
    </cfRule>
  </conditionalFormatting>
  <dataValidations count="5">
    <dataValidation type="list" allowBlank="1" showInputMessage="1" showErrorMessage="1" sqref="J40 J42 E74:E85 J58 J56" xr:uid="{00000000-0002-0000-17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1700-000001000000}">
      <formula1>1</formula1>
      <formula2>176</formula2>
    </dataValidation>
    <dataValidation type="list" allowBlank="1" showInputMessage="1" showErrorMessage="1" sqref="E16:I16" xr:uid="{00000000-0002-0000-1700-000002000000}">
      <formula1>DisabilityCodes</formula1>
    </dataValidation>
    <dataValidation type="list" allowBlank="1" showInputMessage="1" showErrorMessage="1" sqref="F86" xr:uid="{00000000-0002-0000-1700-000004000000}">
      <formula1>"Yes,No"</formula1>
    </dataValidation>
    <dataValidation type="list" allowBlank="1" showInputMessage="1" showErrorMessage="1" sqref="D8:F8 D11 D13" xr:uid="{00000000-0002-0000-1700-000005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6000000}">
          <x14:formula1>
            <xm:f>DropDownMenuLists!$A$24:$A$35</xm:f>
          </x14:formula1>
          <xm:sqref>D18</xm:sqref>
        </x14:dataValidation>
        <x14:dataValidation type="list" allowBlank="1" showInputMessage="1" showErrorMessage="1" xr:uid="{00000000-0002-0000-1700-000007000000}">
          <x14:formula1>
            <xm:f>DropDownMenuLists!$H$3:$H$118</xm:f>
          </x14:formula1>
          <xm:sqref>D75:D86 C74:C86</xm:sqref>
        </x14:dataValidation>
        <x14:dataValidation type="list" allowBlank="1" showInputMessage="1" showErrorMessage="1" xr:uid="{00000000-0002-0000-1700-000008000000}">
          <x14:formula1>
            <xm:f>DropDownMenuLists!$C$2:$C$67</xm:f>
          </x14:formula1>
          <xm:sqref>F10:I10</xm:sqref>
        </x14:dataValidation>
        <x14:dataValidation type="list" allowBlank="1" showInputMessage="1" showErrorMessage="1" xr:uid="{1406DA85-C202-408A-804B-37D5FD5E9BE5}">
          <x14:formula1>
            <xm:f>DropDownMenuLists!$J$3:$J$37</xm:f>
          </x14:formula1>
          <xm:sqref>E14:H14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V35"/>
  <sheetViews>
    <sheetView showGridLines="0" tabSelected="1" zoomScale="80" zoomScaleNormal="80" zoomScalePageLayoutView="70" workbookViewId="0">
      <selection activeCell="I18" sqref="I18"/>
    </sheetView>
  </sheetViews>
  <sheetFormatPr defaultColWidth="0" defaultRowHeight="13.2" zeroHeight="1" x14ac:dyDescent="0.25"/>
  <cols>
    <col min="1" max="1" width="3" customWidth="1"/>
    <col min="2" max="2" width="2.44140625" customWidth="1"/>
    <col min="3" max="3" width="3.88671875" customWidth="1"/>
    <col min="4" max="4" width="6.33203125" customWidth="1"/>
    <col min="5" max="5" width="13.6640625" customWidth="1"/>
    <col min="6" max="7" width="11.88671875" customWidth="1"/>
    <col min="8" max="8" width="12.109375" customWidth="1"/>
    <col min="9" max="9" width="11.21875" customWidth="1"/>
    <col min="10" max="11" width="12.88671875" customWidth="1"/>
    <col min="12" max="12" width="13.6640625" customWidth="1"/>
    <col min="13" max="13" width="15.88671875" customWidth="1"/>
    <col min="14" max="14" width="16.88671875" hidden="1" customWidth="1"/>
    <col min="15" max="15" width="11.5546875" customWidth="1"/>
    <col min="16" max="16" width="16.44140625" hidden="1" customWidth="1"/>
    <col min="17" max="17" width="16" hidden="1" customWidth="1"/>
    <col min="18" max="18" width="19.6640625" hidden="1" customWidth="1"/>
    <col min="19" max="19" width="1.77734375" customWidth="1"/>
    <col min="20" max="20" width="2.44140625" customWidth="1"/>
    <col min="21" max="26" width="9.109375" hidden="1" customWidth="1"/>
    <col min="27" max="48" width="0" hidden="1" customWidth="1"/>
    <col min="49" max="16384" width="9.109375" hidden="1"/>
  </cols>
  <sheetData>
    <row r="1" spans="1:38" ht="44.25" customHeight="1" x14ac:dyDescent="0.25">
      <c r="A1" s="150"/>
      <c r="B1" s="171"/>
      <c r="C1" s="453" t="s">
        <v>1069</v>
      </c>
      <c r="D1" s="454"/>
      <c r="E1" s="454"/>
      <c r="F1" s="454"/>
      <c r="G1" s="454"/>
      <c r="H1" s="454"/>
      <c r="I1" s="454"/>
      <c r="J1" s="454"/>
      <c r="K1" s="454"/>
      <c r="L1" s="454"/>
      <c r="M1" s="454"/>
      <c r="N1" s="454"/>
      <c r="O1" s="454"/>
      <c r="P1" s="162"/>
      <c r="Q1" s="162"/>
      <c r="R1" s="162"/>
      <c r="S1" s="171"/>
      <c r="T1" s="150"/>
    </row>
    <row r="2" spans="1:38" ht="40.5" customHeight="1" x14ac:dyDescent="0.25">
      <c r="A2" s="150"/>
      <c r="B2" s="171"/>
      <c r="C2" s="451" t="s">
        <v>1075</v>
      </c>
      <c r="D2" s="451"/>
      <c r="E2" s="451"/>
      <c r="F2" s="451"/>
      <c r="G2" s="451"/>
      <c r="H2" s="451"/>
      <c r="I2" s="451"/>
      <c r="J2" s="451"/>
      <c r="K2" s="451"/>
      <c r="L2" s="451"/>
      <c r="M2" s="451"/>
      <c r="N2" s="451"/>
      <c r="O2" s="451"/>
      <c r="P2" s="451"/>
      <c r="Q2" s="451"/>
      <c r="R2" s="451"/>
      <c r="S2" s="174"/>
      <c r="T2" s="150"/>
      <c r="Z2" t="s">
        <v>1293</v>
      </c>
      <c r="AA2" s="378" t="s">
        <v>1316</v>
      </c>
    </row>
    <row r="3" spans="1:38" ht="35.25" customHeight="1" x14ac:dyDescent="0.35">
      <c r="A3" s="144"/>
      <c r="B3" s="151"/>
      <c r="C3" s="460" t="s">
        <v>173</v>
      </c>
      <c r="D3" s="460"/>
      <c r="E3" s="460"/>
      <c r="F3" s="460"/>
      <c r="G3" s="458"/>
      <c r="H3" s="458"/>
      <c r="I3" s="458"/>
      <c r="J3" s="458"/>
      <c r="K3" s="458"/>
      <c r="L3" s="191"/>
      <c r="M3" s="185" t="str">
        <f>IFERROR(VLOOKUP(G3,DropDownMenuLists!$C$2:$D$67,2,FALSE),"")</f>
        <v>0</v>
      </c>
      <c r="N3" s="160"/>
      <c r="O3" s="151"/>
      <c r="P3" s="160"/>
      <c r="Q3" s="160"/>
      <c r="R3" s="160"/>
      <c r="S3" s="176"/>
      <c r="T3" s="144"/>
      <c r="Z3" t="s">
        <v>1291</v>
      </c>
      <c r="AA3" t="s">
        <v>1292</v>
      </c>
    </row>
    <row r="4" spans="1:38" ht="11.25" customHeight="1" x14ac:dyDescent="0.25">
      <c r="A4" s="186"/>
      <c r="B4" s="183"/>
      <c r="C4" s="175"/>
      <c r="D4" s="175"/>
      <c r="E4" s="175"/>
      <c r="F4" s="175"/>
      <c r="G4" s="455" t="s">
        <v>1071</v>
      </c>
      <c r="H4" s="456"/>
      <c r="I4" s="456"/>
      <c r="J4" s="456"/>
      <c r="K4" s="456"/>
      <c r="L4" s="155"/>
      <c r="M4" s="165"/>
      <c r="N4" s="170"/>
      <c r="O4" s="183"/>
      <c r="P4" s="170"/>
      <c r="Q4" s="170"/>
      <c r="R4" s="170"/>
      <c r="S4" s="158"/>
      <c r="T4" s="186"/>
    </row>
    <row r="5" spans="1:38" ht="33.75" customHeight="1" x14ac:dyDescent="0.35">
      <c r="A5" s="144"/>
      <c r="B5" s="151"/>
      <c r="C5" s="461" t="s">
        <v>193</v>
      </c>
      <c r="D5" s="461"/>
      <c r="E5" s="461"/>
      <c r="F5" s="461"/>
      <c r="G5" s="458"/>
      <c r="H5" s="458"/>
      <c r="I5" s="458"/>
      <c r="J5" s="458"/>
      <c r="K5" s="458"/>
      <c r="L5" s="151"/>
      <c r="M5" s="371" t="str">
        <f>IFERROR(VLOOKUP(G5,DropDownMenuLists!$C$73:$D$269,2,FALSE),"")</f>
        <v/>
      </c>
      <c r="N5" s="160"/>
      <c r="O5" s="151"/>
      <c r="P5" s="160"/>
      <c r="Q5" s="160"/>
      <c r="R5" s="160"/>
      <c r="S5" s="176"/>
      <c r="T5" s="144"/>
      <c r="Z5" t="s">
        <v>1290</v>
      </c>
      <c r="AA5" s="372" t="s">
        <v>1289</v>
      </c>
    </row>
    <row r="6" spans="1:38" ht="38.25" customHeight="1" x14ac:dyDescent="0.35">
      <c r="A6" s="144"/>
      <c r="B6" s="151"/>
      <c r="C6" s="184"/>
      <c r="D6" s="184"/>
      <c r="E6" s="184"/>
      <c r="F6" s="184"/>
      <c r="G6" s="455" t="s">
        <v>1072</v>
      </c>
      <c r="H6" s="457"/>
      <c r="I6" s="457"/>
      <c r="J6" s="457"/>
      <c r="K6" s="457"/>
      <c r="L6" s="191"/>
      <c r="M6" s="181"/>
      <c r="N6" s="160"/>
      <c r="O6" s="191"/>
      <c r="P6" s="160"/>
      <c r="Q6" s="160"/>
      <c r="R6" s="160"/>
      <c r="S6" s="176"/>
      <c r="T6" s="144"/>
    </row>
    <row r="7" spans="1:38" ht="72" customHeight="1" x14ac:dyDescent="0.25">
      <c r="A7" s="150"/>
      <c r="B7" s="171"/>
      <c r="C7" s="452" t="s">
        <v>1263</v>
      </c>
      <c r="D7" s="452"/>
      <c r="E7" s="452"/>
      <c r="F7" s="452"/>
      <c r="G7" s="452"/>
      <c r="H7" s="452"/>
      <c r="I7" s="452"/>
      <c r="J7" s="452"/>
      <c r="K7" s="452"/>
      <c r="L7" s="452"/>
      <c r="M7" s="452"/>
      <c r="N7" s="452"/>
      <c r="O7" s="452"/>
      <c r="P7" s="452"/>
      <c r="Q7" s="452"/>
      <c r="R7" s="452"/>
      <c r="S7" s="174"/>
      <c r="T7" s="150"/>
    </row>
    <row r="8" spans="1:38" ht="68.25" customHeight="1" x14ac:dyDescent="0.3">
      <c r="A8" s="163"/>
      <c r="B8" s="190"/>
      <c r="C8" s="452" t="s">
        <v>1078</v>
      </c>
      <c r="D8" s="452"/>
      <c r="E8" s="452"/>
      <c r="F8" s="452"/>
      <c r="G8" s="452"/>
      <c r="H8" s="452"/>
      <c r="I8" s="452"/>
      <c r="J8" s="452"/>
      <c r="K8" s="452"/>
      <c r="L8" s="452"/>
      <c r="M8" s="452"/>
      <c r="N8" s="452"/>
      <c r="O8" s="452"/>
      <c r="S8" s="190"/>
      <c r="T8" s="144"/>
    </row>
    <row r="9" spans="1:38" ht="117.75" customHeight="1" x14ac:dyDescent="0.3">
      <c r="A9" s="163"/>
      <c r="B9" s="190"/>
      <c r="C9" s="452" t="s">
        <v>1080</v>
      </c>
      <c r="D9" s="452"/>
      <c r="E9" s="452"/>
      <c r="F9" s="452"/>
      <c r="G9" s="452"/>
      <c r="H9" s="452"/>
      <c r="I9" s="452"/>
      <c r="J9" s="452"/>
      <c r="K9" s="452"/>
      <c r="L9" s="452"/>
      <c r="M9" s="452"/>
      <c r="N9" s="452"/>
      <c r="O9" s="452"/>
      <c r="S9" s="190"/>
      <c r="T9" s="144"/>
    </row>
    <row r="10" spans="1:38" ht="14.4" x14ac:dyDescent="0.3">
      <c r="A10" s="144"/>
      <c r="B10" s="151"/>
      <c r="C10" s="151" t="s">
        <v>1079</v>
      </c>
      <c r="D10" s="151"/>
      <c r="E10" s="151"/>
      <c r="F10" s="151"/>
      <c r="G10" s="151"/>
      <c r="H10" s="151"/>
      <c r="I10" s="151"/>
      <c r="J10" s="151"/>
      <c r="K10" s="151"/>
      <c r="L10" s="151"/>
      <c r="M10" s="151"/>
      <c r="N10" s="151"/>
      <c r="O10" s="157"/>
      <c r="P10" s="191"/>
      <c r="Q10" s="191"/>
      <c r="R10" s="191"/>
      <c r="S10" s="151"/>
      <c r="T10" s="144"/>
    </row>
    <row r="11" spans="1:38" ht="114" customHeight="1" x14ac:dyDescent="0.3">
      <c r="A11" s="144"/>
      <c r="B11" s="151"/>
      <c r="C11" s="187" t="s">
        <v>1054</v>
      </c>
      <c r="D11" s="169" t="s">
        <v>1077</v>
      </c>
      <c r="E11" s="169" t="s">
        <v>1055</v>
      </c>
      <c r="F11" s="169" t="s">
        <v>1056</v>
      </c>
      <c r="G11" s="169" t="s">
        <v>1063</v>
      </c>
      <c r="H11" s="169" t="s">
        <v>1064</v>
      </c>
      <c r="I11" s="169" t="s">
        <v>1065</v>
      </c>
      <c r="J11" s="169" t="s">
        <v>1070</v>
      </c>
      <c r="K11" s="169" t="s">
        <v>1066</v>
      </c>
      <c r="L11" s="169" t="s">
        <v>1067</v>
      </c>
      <c r="M11" s="169" t="s">
        <v>1074</v>
      </c>
      <c r="N11" s="169" t="s">
        <v>1068</v>
      </c>
      <c r="O11" s="169" t="s">
        <v>1073</v>
      </c>
      <c r="P11" s="177" t="s">
        <v>1060</v>
      </c>
      <c r="Q11" s="177" t="s">
        <v>1061</v>
      </c>
      <c r="R11" s="177" t="s">
        <v>1062</v>
      </c>
      <c r="S11" s="168"/>
      <c r="T11" s="144"/>
    </row>
    <row r="12" spans="1:38" ht="18.75" customHeight="1" x14ac:dyDescent="0.3">
      <c r="A12" s="144"/>
      <c r="B12" s="151"/>
      <c r="C12" s="152">
        <v>1</v>
      </c>
      <c r="D12" s="328"/>
      <c r="E12" s="329"/>
      <c r="F12" s="329"/>
      <c r="G12" s="329"/>
      <c r="H12" s="329"/>
      <c r="I12" s="329"/>
      <c r="J12" s="329"/>
      <c r="K12" s="329"/>
      <c r="L12" s="329"/>
      <c r="M12" s="373">
        <f>IF(AND(SUM(E12:L12)&lt;40000,SUM(E12:L12)&gt;0),"Ineligible",SUM(E12:L12))</f>
        <v>0</v>
      </c>
      <c r="N12" s="374" t="e">
        <f>(M12-P12-Q12)/R12</f>
        <v>#N/A</v>
      </c>
      <c r="O12" s="375" t="str">
        <f>IFERROR(IF(N12&lt;0.001557668,"Low",(IF(AND(N12&gt;0.001557668,N12&lt;=0.006830796),"Medium","High"))),"")</f>
        <v/>
      </c>
      <c r="P12" s="376">
        <f>E12*0.2012</f>
        <v>0</v>
      </c>
      <c r="Q12" s="376" t="e">
        <f>VLOOKUP($M$5,DropDownMenuLists!$AC$2:$AL$196,10,FALSE)</f>
        <v>#N/A</v>
      </c>
      <c r="R12" s="376" t="e">
        <f>VLOOKUP($M$5,DropDownMenuLists!$AC$2:$AD$196,2,FALSE)</f>
        <v>#N/A</v>
      </c>
      <c r="S12" s="145"/>
      <c r="T12" s="144"/>
      <c r="Z12" t="s">
        <v>1295</v>
      </c>
      <c r="AA12" t="s">
        <v>1294</v>
      </c>
      <c r="AI12" t="s">
        <v>1296</v>
      </c>
    </row>
    <row r="13" spans="1:38" ht="18.75" customHeight="1" x14ac:dyDescent="0.3">
      <c r="A13" s="144"/>
      <c r="B13" s="151"/>
      <c r="C13" s="152">
        <v>2</v>
      </c>
      <c r="D13" s="328"/>
      <c r="E13" s="329"/>
      <c r="F13" s="329"/>
      <c r="G13" s="329"/>
      <c r="H13" s="329"/>
      <c r="I13" s="329"/>
      <c r="J13" s="329"/>
      <c r="K13" s="329"/>
      <c r="L13" s="329"/>
      <c r="M13" s="326">
        <f t="shared" ref="M13:M31" si="0">IF(AND(SUM(E13:L13)&lt;40000,SUM(E13:L13)&gt;0),"Ineligible",SUM(E13:L13))</f>
        <v>0</v>
      </c>
      <c r="N13" s="327" t="e">
        <f t="shared" ref="N13:N31" si="1">(M13-P13-Q13)/R13</f>
        <v>#N/A</v>
      </c>
      <c r="O13" s="375" t="str">
        <f t="shared" ref="O13:O31" si="2">IFERROR(IF(N13&lt;0.001557668,"Low",(IF(AND(N13&gt;0.001557668,N13&lt;=0.006830796),"Medium","High"))),"")</f>
        <v/>
      </c>
      <c r="P13" s="376">
        <f t="shared" ref="P13:P31" si="3">E13*0.2012</f>
        <v>0</v>
      </c>
      <c r="Q13" s="180" t="e">
        <f>VLOOKUP($M$5,DropDownMenuLists!$AC$2:$AL$196,10,FALSE)</f>
        <v>#N/A</v>
      </c>
      <c r="R13" s="180" t="e">
        <f>VLOOKUP($M$5,DropDownMenuLists!$AC$2:$AD$196,2,FALSE)</f>
        <v>#N/A</v>
      </c>
      <c r="S13" s="145"/>
      <c r="T13" s="144"/>
      <c r="Z13" t="s">
        <v>1298</v>
      </c>
      <c r="AA13" t="s">
        <v>1297</v>
      </c>
      <c r="AD13" t="s">
        <v>1296</v>
      </c>
    </row>
    <row r="14" spans="1:38" ht="18.75" customHeight="1" x14ac:dyDescent="0.3">
      <c r="A14" s="144"/>
      <c r="B14" s="151"/>
      <c r="C14" s="152">
        <v>3</v>
      </c>
      <c r="D14" s="328"/>
      <c r="E14" s="329"/>
      <c r="F14" s="329"/>
      <c r="G14" s="329"/>
      <c r="H14" s="329"/>
      <c r="I14" s="329"/>
      <c r="J14" s="329"/>
      <c r="K14" s="329"/>
      <c r="L14" s="329"/>
      <c r="M14" s="326">
        <f t="shared" si="0"/>
        <v>0</v>
      </c>
      <c r="N14" s="327" t="e">
        <f t="shared" si="1"/>
        <v>#N/A</v>
      </c>
      <c r="O14" s="375" t="str">
        <f t="shared" si="2"/>
        <v/>
      </c>
      <c r="P14" s="376">
        <f t="shared" si="3"/>
        <v>0</v>
      </c>
      <c r="Q14" s="180" t="e">
        <f>VLOOKUP($M$5,DropDownMenuLists!$AC$2:$AL$196,10,FALSE)</f>
        <v>#N/A</v>
      </c>
      <c r="R14" s="180" t="e">
        <f>VLOOKUP($M$5,DropDownMenuLists!$AC$2:$AD$196,2,FALSE)</f>
        <v>#N/A</v>
      </c>
      <c r="S14" s="145"/>
      <c r="T14" s="144"/>
      <c r="Z14" t="s">
        <v>1299</v>
      </c>
      <c r="AA14" t="s">
        <v>1300</v>
      </c>
      <c r="AL14" t="s">
        <v>1301</v>
      </c>
    </row>
    <row r="15" spans="1:38" ht="18.75" customHeight="1" x14ac:dyDescent="0.3">
      <c r="A15" s="144"/>
      <c r="B15" s="151"/>
      <c r="C15" s="152">
        <v>4</v>
      </c>
      <c r="D15" s="328"/>
      <c r="E15" s="329"/>
      <c r="F15" s="329"/>
      <c r="G15" s="329"/>
      <c r="H15" s="329"/>
      <c r="I15" s="329"/>
      <c r="J15" s="329"/>
      <c r="K15" s="329"/>
      <c r="L15" s="329"/>
      <c r="M15" s="326">
        <f t="shared" si="0"/>
        <v>0</v>
      </c>
      <c r="N15" s="327" t="e">
        <f t="shared" si="1"/>
        <v>#N/A</v>
      </c>
      <c r="O15" s="375" t="str">
        <f t="shared" si="2"/>
        <v/>
      </c>
      <c r="P15" s="376">
        <f t="shared" si="3"/>
        <v>0</v>
      </c>
      <c r="Q15" s="180" t="e">
        <f>VLOOKUP($M$5,DropDownMenuLists!$AC$2:$AL$196,10,FALSE)</f>
        <v>#N/A</v>
      </c>
      <c r="R15" s="180" t="e">
        <f>VLOOKUP($M$5,DropDownMenuLists!$AC$2:$AD$196,2,FALSE)</f>
        <v>#N/A</v>
      </c>
      <c r="S15" s="145"/>
      <c r="T15" s="144"/>
      <c r="Z15" t="s">
        <v>1303</v>
      </c>
      <c r="AA15" t="s">
        <v>1302</v>
      </c>
      <c r="AC15" t="s">
        <v>1304</v>
      </c>
    </row>
    <row r="16" spans="1:38" ht="18.75" customHeight="1" x14ac:dyDescent="0.3">
      <c r="A16" s="144"/>
      <c r="B16" s="151"/>
      <c r="C16" s="152">
        <v>5</v>
      </c>
      <c r="D16" s="328"/>
      <c r="E16" s="329"/>
      <c r="F16" s="329"/>
      <c r="G16" s="329"/>
      <c r="H16" s="329"/>
      <c r="I16" s="329"/>
      <c r="J16" s="329"/>
      <c r="K16" s="329"/>
      <c r="L16" s="329"/>
      <c r="M16" s="326">
        <f t="shared" si="0"/>
        <v>0</v>
      </c>
      <c r="N16" s="327" t="e">
        <f t="shared" si="1"/>
        <v>#N/A</v>
      </c>
      <c r="O16" s="375" t="str">
        <f t="shared" si="2"/>
        <v/>
      </c>
      <c r="P16" s="376">
        <f t="shared" si="3"/>
        <v>0</v>
      </c>
      <c r="Q16" s="180" t="e">
        <f>VLOOKUP($M$5,DropDownMenuLists!$AC$2:$AL$196,10,FALSE)</f>
        <v>#N/A</v>
      </c>
      <c r="R16" s="180" t="e">
        <f>VLOOKUP($M$5,DropDownMenuLists!$AC$2:$AD$196,2,FALSE)</f>
        <v>#N/A</v>
      </c>
      <c r="S16" s="145"/>
      <c r="T16" s="144"/>
      <c r="Z16" t="s">
        <v>1306</v>
      </c>
      <c r="AA16" t="s">
        <v>1305</v>
      </c>
      <c r="AH16" t="s">
        <v>1307</v>
      </c>
    </row>
    <row r="17" spans="1:34" ht="18.75" customHeight="1" x14ac:dyDescent="0.3">
      <c r="A17" s="144"/>
      <c r="B17" s="151"/>
      <c r="C17" s="152">
        <v>6</v>
      </c>
      <c r="D17" s="328"/>
      <c r="E17" s="329"/>
      <c r="F17" s="329"/>
      <c r="G17" s="329"/>
      <c r="H17" s="329"/>
      <c r="I17" s="329"/>
      <c r="J17" s="329"/>
      <c r="K17" s="329"/>
      <c r="L17" s="329"/>
      <c r="M17" s="326">
        <f t="shared" si="0"/>
        <v>0</v>
      </c>
      <c r="N17" s="327" t="e">
        <f t="shared" si="1"/>
        <v>#N/A</v>
      </c>
      <c r="O17" s="375" t="str">
        <f t="shared" si="2"/>
        <v/>
      </c>
      <c r="P17" s="376">
        <f t="shared" si="3"/>
        <v>0</v>
      </c>
      <c r="Q17" s="180" t="e">
        <f>VLOOKUP($M$5,DropDownMenuLists!$AC$2:$AL$196,10,FALSE)</f>
        <v>#N/A</v>
      </c>
      <c r="R17" s="180" t="e">
        <f>VLOOKUP($M$5,DropDownMenuLists!$AC$2:$AD$196,2,FALSE)</f>
        <v>#N/A</v>
      </c>
      <c r="S17" s="145"/>
      <c r="T17" s="144"/>
      <c r="Z17" t="s">
        <v>1309</v>
      </c>
      <c r="AA17" t="s">
        <v>1308</v>
      </c>
      <c r="AH17" t="s">
        <v>1310</v>
      </c>
    </row>
    <row r="18" spans="1:34" ht="18.75" customHeight="1" x14ac:dyDescent="0.3">
      <c r="A18" s="144"/>
      <c r="B18" s="151"/>
      <c r="C18" s="152">
        <v>7</v>
      </c>
      <c r="D18" s="328"/>
      <c r="E18" s="329"/>
      <c r="F18" s="329"/>
      <c r="G18" s="329"/>
      <c r="H18" s="329"/>
      <c r="I18" s="329"/>
      <c r="J18" s="329"/>
      <c r="K18" s="329"/>
      <c r="L18" s="329"/>
      <c r="M18" s="326">
        <f t="shared" si="0"/>
        <v>0</v>
      </c>
      <c r="N18" s="327" t="e">
        <f t="shared" si="1"/>
        <v>#N/A</v>
      </c>
      <c r="O18" s="375" t="str">
        <f t="shared" si="2"/>
        <v/>
      </c>
      <c r="P18" s="376">
        <f t="shared" si="3"/>
        <v>0</v>
      </c>
      <c r="Q18" s="180" t="e">
        <f>VLOOKUP($M$5,DropDownMenuLists!$AC$2:$AL$196,10,FALSE)</f>
        <v>#N/A</v>
      </c>
      <c r="R18" s="180" t="e">
        <f>VLOOKUP($M$5,DropDownMenuLists!$AC$2:$AD$196,2,FALSE)</f>
        <v>#N/A</v>
      </c>
      <c r="S18" s="145"/>
      <c r="T18" s="144"/>
      <c r="Z18" t="s">
        <v>1311</v>
      </c>
    </row>
    <row r="19" spans="1:34" ht="18.75" customHeight="1" x14ac:dyDescent="0.3">
      <c r="A19" s="144"/>
      <c r="B19" s="151"/>
      <c r="C19" s="152">
        <v>8</v>
      </c>
      <c r="D19" s="328"/>
      <c r="E19" s="329"/>
      <c r="F19" s="329"/>
      <c r="G19" s="329"/>
      <c r="H19" s="329"/>
      <c r="I19" s="329"/>
      <c r="J19" s="329"/>
      <c r="K19" s="329"/>
      <c r="L19" s="329"/>
      <c r="M19" s="326">
        <f t="shared" si="0"/>
        <v>0</v>
      </c>
      <c r="N19" s="327" t="e">
        <f t="shared" si="1"/>
        <v>#N/A</v>
      </c>
      <c r="O19" s="375" t="str">
        <f t="shared" si="2"/>
        <v/>
      </c>
      <c r="P19" s="376">
        <f t="shared" si="3"/>
        <v>0</v>
      </c>
      <c r="Q19" s="180" t="e">
        <f>VLOOKUP($M$5,DropDownMenuLists!$AC$2:$AL$196,10,FALSE)</f>
        <v>#N/A</v>
      </c>
      <c r="R19" s="180" t="e">
        <f>VLOOKUP($M$5,DropDownMenuLists!$AC$2:$AD$196,2,FALSE)</f>
        <v>#N/A</v>
      </c>
      <c r="S19" s="145"/>
      <c r="T19" s="144"/>
    </row>
    <row r="20" spans="1:34" ht="18.75" customHeight="1" x14ac:dyDescent="0.3">
      <c r="A20" s="144"/>
      <c r="B20" s="151"/>
      <c r="C20" s="152">
        <v>9</v>
      </c>
      <c r="D20" s="328"/>
      <c r="E20" s="329"/>
      <c r="F20" s="329"/>
      <c r="G20" s="329"/>
      <c r="H20" s="329"/>
      <c r="I20" s="329"/>
      <c r="J20" s="329"/>
      <c r="K20" s="329"/>
      <c r="L20" s="329"/>
      <c r="M20" s="326">
        <f t="shared" si="0"/>
        <v>0</v>
      </c>
      <c r="N20" s="327" t="e">
        <f t="shared" si="1"/>
        <v>#N/A</v>
      </c>
      <c r="O20" s="375" t="str">
        <f t="shared" si="2"/>
        <v/>
      </c>
      <c r="P20" s="376">
        <f t="shared" si="3"/>
        <v>0</v>
      </c>
      <c r="Q20" s="180" t="e">
        <f>VLOOKUP($M$5,DropDownMenuLists!$AC$2:$AL$196,10,FALSE)</f>
        <v>#N/A</v>
      </c>
      <c r="R20" s="180" t="e">
        <f>VLOOKUP($M$5,DropDownMenuLists!$AC$2:$AD$196,2,FALSE)</f>
        <v>#N/A</v>
      </c>
      <c r="S20" s="145"/>
      <c r="T20" s="144"/>
    </row>
    <row r="21" spans="1:34" ht="18.75" customHeight="1" x14ac:dyDescent="0.3">
      <c r="A21" s="144"/>
      <c r="B21" s="151"/>
      <c r="C21" s="152">
        <v>10</v>
      </c>
      <c r="D21" s="328"/>
      <c r="E21" s="329"/>
      <c r="F21" s="329"/>
      <c r="G21" s="329"/>
      <c r="H21" s="329"/>
      <c r="I21" s="329"/>
      <c r="J21" s="329"/>
      <c r="K21" s="329"/>
      <c r="L21" s="329"/>
      <c r="M21" s="326">
        <f t="shared" si="0"/>
        <v>0</v>
      </c>
      <c r="N21" s="327" t="e">
        <f t="shared" si="1"/>
        <v>#N/A</v>
      </c>
      <c r="O21" s="375" t="str">
        <f t="shared" si="2"/>
        <v/>
      </c>
      <c r="P21" s="376">
        <f t="shared" si="3"/>
        <v>0</v>
      </c>
      <c r="Q21" s="180" t="e">
        <f>VLOOKUP($M$5,DropDownMenuLists!$AC$2:$AL$196,10,FALSE)</f>
        <v>#N/A</v>
      </c>
      <c r="R21" s="180" t="e">
        <f>VLOOKUP($M$5,DropDownMenuLists!$AC$2:$AD$196,2,FALSE)</f>
        <v>#N/A</v>
      </c>
      <c r="S21" s="145"/>
      <c r="T21" s="144"/>
    </row>
    <row r="22" spans="1:34" ht="18.75" customHeight="1" x14ac:dyDescent="0.3">
      <c r="A22" s="144"/>
      <c r="B22" s="151"/>
      <c r="C22" s="152">
        <v>11</v>
      </c>
      <c r="D22" s="328"/>
      <c r="E22" s="329"/>
      <c r="F22" s="329"/>
      <c r="G22" s="329"/>
      <c r="H22" s="329"/>
      <c r="I22" s="329"/>
      <c r="J22" s="329"/>
      <c r="K22" s="329"/>
      <c r="L22" s="329"/>
      <c r="M22" s="326">
        <f t="shared" si="0"/>
        <v>0</v>
      </c>
      <c r="N22" s="327" t="e">
        <f t="shared" si="1"/>
        <v>#N/A</v>
      </c>
      <c r="O22" s="375" t="str">
        <f t="shared" si="2"/>
        <v/>
      </c>
      <c r="P22" s="376">
        <f t="shared" si="3"/>
        <v>0</v>
      </c>
      <c r="Q22" s="180" t="e">
        <f>VLOOKUP($M$5,DropDownMenuLists!$AC$2:$AL$196,10,FALSE)</f>
        <v>#N/A</v>
      </c>
      <c r="R22" s="180" t="e">
        <f>VLOOKUP($M$5,DropDownMenuLists!$AC$2:$AD$196,2,FALSE)</f>
        <v>#N/A</v>
      </c>
      <c r="S22" s="145"/>
      <c r="T22" s="144"/>
    </row>
    <row r="23" spans="1:34" ht="18.75" customHeight="1" x14ac:dyDescent="0.3">
      <c r="A23" s="144"/>
      <c r="B23" s="151"/>
      <c r="C23" s="152">
        <v>12</v>
      </c>
      <c r="D23" s="328"/>
      <c r="E23" s="329"/>
      <c r="F23" s="329"/>
      <c r="G23" s="329"/>
      <c r="H23" s="329"/>
      <c r="I23" s="329"/>
      <c r="J23" s="329"/>
      <c r="K23" s="329"/>
      <c r="L23" s="329"/>
      <c r="M23" s="326">
        <f t="shared" si="0"/>
        <v>0</v>
      </c>
      <c r="N23" s="327" t="e">
        <f t="shared" si="1"/>
        <v>#N/A</v>
      </c>
      <c r="O23" s="375" t="str">
        <f t="shared" si="2"/>
        <v/>
      </c>
      <c r="P23" s="376">
        <f t="shared" si="3"/>
        <v>0</v>
      </c>
      <c r="Q23" s="180" t="e">
        <f>VLOOKUP($M$5,DropDownMenuLists!$AC$2:$AL$196,10,FALSE)</f>
        <v>#N/A</v>
      </c>
      <c r="R23" s="180" t="e">
        <f>VLOOKUP($M$5,DropDownMenuLists!$AC$2:$AD$196,2,FALSE)</f>
        <v>#N/A</v>
      </c>
      <c r="S23" s="145"/>
      <c r="T23" s="144"/>
    </row>
    <row r="24" spans="1:34" ht="18.75" customHeight="1" x14ac:dyDescent="0.3">
      <c r="A24" s="144"/>
      <c r="B24" s="151"/>
      <c r="C24" s="152">
        <v>13</v>
      </c>
      <c r="D24" s="328"/>
      <c r="E24" s="329"/>
      <c r="F24" s="329"/>
      <c r="G24" s="329"/>
      <c r="H24" s="329"/>
      <c r="I24" s="329"/>
      <c r="J24" s="329"/>
      <c r="K24" s="329"/>
      <c r="L24" s="329"/>
      <c r="M24" s="326">
        <f t="shared" si="0"/>
        <v>0</v>
      </c>
      <c r="N24" s="327" t="e">
        <f t="shared" si="1"/>
        <v>#N/A</v>
      </c>
      <c r="O24" s="375" t="str">
        <f t="shared" si="2"/>
        <v/>
      </c>
      <c r="P24" s="376">
        <f t="shared" si="3"/>
        <v>0</v>
      </c>
      <c r="Q24" s="180" t="e">
        <f>VLOOKUP($M$5,DropDownMenuLists!$AC$2:$AL$196,10,FALSE)</f>
        <v>#N/A</v>
      </c>
      <c r="R24" s="180" t="e">
        <f>VLOOKUP($M$5,DropDownMenuLists!$AC$2:$AD$196,2,FALSE)</f>
        <v>#N/A</v>
      </c>
      <c r="S24" s="145"/>
      <c r="T24" s="144"/>
    </row>
    <row r="25" spans="1:34" ht="18.75" customHeight="1" x14ac:dyDescent="0.3">
      <c r="A25" s="144"/>
      <c r="B25" s="151"/>
      <c r="C25" s="152">
        <v>14</v>
      </c>
      <c r="D25" s="328"/>
      <c r="E25" s="329"/>
      <c r="F25" s="329"/>
      <c r="G25" s="329"/>
      <c r="H25" s="329"/>
      <c r="I25" s="329"/>
      <c r="J25" s="329"/>
      <c r="K25" s="329"/>
      <c r="L25" s="329"/>
      <c r="M25" s="326">
        <f t="shared" si="0"/>
        <v>0</v>
      </c>
      <c r="N25" s="327" t="e">
        <f t="shared" si="1"/>
        <v>#N/A</v>
      </c>
      <c r="O25" s="375" t="str">
        <f t="shared" si="2"/>
        <v/>
      </c>
      <c r="P25" s="376">
        <f t="shared" si="3"/>
        <v>0</v>
      </c>
      <c r="Q25" s="180" t="e">
        <f>VLOOKUP($M$5,DropDownMenuLists!$AC$2:$AL$196,10,FALSE)</f>
        <v>#N/A</v>
      </c>
      <c r="R25" s="180" t="e">
        <f>VLOOKUP($M$5,DropDownMenuLists!$AC$2:$AD$196,2,FALSE)</f>
        <v>#N/A</v>
      </c>
      <c r="S25" s="145"/>
      <c r="T25" s="144"/>
    </row>
    <row r="26" spans="1:34" ht="18.75" customHeight="1" x14ac:dyDescent="0.3">
      <c r="A26" s="144"/>
      <c r="B26" s="151"/>
      <c r="C26" s="152">
        <v>15</v>
      </c>
      <c r="D26" s="328"/>
      <c r="E26" s="329"/>
      <c r="F26" s="329"/>
      <c r="G26" s="329"/>
      <c r="H26" s="329"/>
      <c r="I26" s="329"/>
      <c r="J26" s="329"/>
      <c r="K26" s="329"/>
      <c r="L26" s="329"/>
      <c r="M26" s="326">
        <f t="shared" si="0"/>
        <v>0</v>
      </c>
      <c r="N26" s="327" t="e">
        <f t="shared" si="1"/>
        <v>#N/A</v>
      </c>
      <c r="O26" s="375" t="str">
        <f t="shared" si="2"/>
        <v/>
      </c>
      <c r="P26" s="376">
        <f t="shared" si="3"/>
        <v>0</v>
      </c>
      <c r="Q26" s="180" t="e">
        <f>VLOOKUP($M$5,DropDownMenuLists!$AC$2:$AL$196,10,FALSE)</f>
        <v>#N/A</v>
      </c>
      <c r="R26" s="180" t="e">
        <f>VLOOKUP($M$5,DropDownMenuLists!$AC$2:$AD$196,2,FALSE)</f>
        <v>#N/A</v>
      </c>
      <c r="S26" s="145"/>
      <c r="T26" s="144"/>
    </row>
    <row r="27" spans="1:34" ht="18.75" customHeight="1" x14ac:dyDescent="0.3">
      <c r="A27" s="144"/>
      <c r="B27" s="151"/>
      <c r="C27" s="152">
        <v>16</v>
      </c>
      <c r="D27" s="328"/>
      <c r="E27" s="329"/>
      <c r="F27" s="329"/>
      <c r="G27" s="329"/>
      <c r="H27" s="329"/>
      <c r="I27" s="329"/>
      <c r="J27" s="329"/>
      <c r="K27" s="329"/>
      <c r="L27" s="329"/>
      <c r="M27" s="326">
        <f t="shared" si="0"/>
        <v>0</v>
      </c>
      <c r="N27" s="327" t="e">
        <f t="shared" si="1"/>
        <v>#N/A</v>
      </c>
      <c r="O27" s="375" t="str">
        <f t="shared" si="2"/>
        <v/>
      </c>
      <c r="P27" s="376">
        <f t="shared" si="3"/>
        <v>0</v>
      </c>
      <c r="Q27" s="180" t="e">
        <f>VLOOKUP($M$5,DropDownMenuLists!$AC$2:$AL$196,10,FALSE)</f>
        <v>#N/A</v>
      </c>
      <c r="R27" s="180" t="e">
        <f>VLOOKUP($M$5,DropDownMenuLists!$AC$2:$AD$196,2,FALSE)</f>
        <v>#N/A</v>
      </c>
      <c r="S27" s="145"/>
      <c r="T27" s="144"/>
    </row>
    <row r="28" spans="1:34" ht="18.75" customHeight="1" x14ac:dyDescent="0.3">
      <c r="A28" s="144"/>
      <c r="B28" s="151"/>
      <c r="C28" s="152">
        <v>17</v>
      </c>
      <c r="D28" s="328"/>
      <c r="E28" s="329"/>
      <c r="F28" s="329"/>
      <c r="G28" s="329"/>
      <c r="H28" s="329"/>
      <c r="I28" s="329"/>
      <c r="J28" s="329"/>
      <c r="K28" s="329"/>
      <c r="L28" s="329"/>
      <c r="M28" s="326">
        <f t="shared" si="0"/>
        <v>0</v>
      </c>
      <c r="N28" s="327" t="e">
        <f t="shared" si="1"/>
        <v>#N/A</v>
      </c>
      <c r="O28" s="375" t="str">
        <f t="shared" si="2"/>
        <v/>
      </c>
      <c r="P28" s="376">
        <f t="shared" si="3"/>
        <v>0</v>
      </c>
      <c r="Q28" s="180" t="e">
        <f>VLOOKUP($M$5,DropDownMenuLists!$AC$2:$AL$196,10,FALSE)</f>
        <v>#N/A</v>
      </c>
      <c r="R28" s="180" t="e">
        <f>VLOOKUP($M$5,DropDownMenuLists!$AC$2:$AD$196,2,FALSE)</f>
        <v>#N/A</v>
      </c>
      <c r="S28" s="145"/>
      <c r="T28" s="144"/>
    </row>
    <row r="29" spans="1:34" ht="18.75" customHeight="1" x14ac:dyDescent="0.3">
      <c r="A29" s="144"/>
      <c r="B29" s="151"/>
      <c r="C29" s="152">
        <v>18</v>
      </c>
      <c r="D29" s="328"/>
      <c r="E29" s="329"/>
      <c r="F29" s="329"/>
      <c r="G29" s="329"/>
      <c r="H29" s="329"/>
      <c r="I29" s="329"/>
      <c r="J29" s="329"/>
      <c r="K29" s="329"/>
      <c r="L29" s="329"/>
      <c r="M29" s="326">
        <f t="shared" si="0"/>
        <v>0</v>
      </c>
      <c r="N29" s="327" t="e">
        <f t="shared" si="1"/>
        <v>#N/A</v>
      </c>
      <c r="O29" s="375" t="str">
        <f t="shared" si="2"/>
        <v/>
      </c>
      <c r="P29" s="376">
        <f t="shared" si="3"/>
        <v>0</v>
      </c>
      <c r="Q29" s="180" t="e">
        <f>VLOOKUP($M$5,DropDownMenuLists!$AC$2:$AL$196,10,FALSE)</f>
        <v>#N/A</v>
      </c>
      <c r="R29" s="180" t="e">
        <f>VLOOKUP($M$5,DropDownMenuLists!$AC$2:$AD$196,2,FALSE)</f>
        <v>#N/A</v>
      </c>
      <c r="S29" s="145"/>
      <c r="T29" s="144"/>
    </row>
    <row r="30" spans="1:34" ht="18.75" customHeight="1" x14ac:dyDescent="0.3">
      <c r="A30" s="144"/>
      <c r="B30" s="151"/>
      <c r="C30" s="152">
        <v>19</v>
      </c>
      <c r="D30" s="328"/>
      <c r="E30" s="329"/>
      <c r="F30" s="329"/>
      <c r="G30" s="329"/>
      <c r="H30" s="329"/>
      <c r="I30" s="329"/>
      <c r="J30" s="329"/>
      <c r="K30" s="329"/>
      <c r="L30" s="329"/>
      <c r="M30" s="326">
        <f t="shared" si="0"/>
        <v>0</v>
      </c>
      <c r="N30" s="327" t="e">
        <f t="shared" si="1"/>
        <v>#N/A</v>
      </c>
      <c r="O30" s="375" t="str">
        <f t="shared" si="2"/>
        <v/>
      </c>
      <c r="P30" s="376">
        <f t="shared" si="3"/>
        <v>0</v>
      </c>
      <c r="Q30" s="180" t="e">
        <f>VLOOKUP($M$5,DropDownMenuLists!$AC$2:$AL$196,10,FALSE)</f>
        <v>#N/A</v>
      </c>
      <c r="R30" s="180" t="e">
        <f>VLOOKUP($M$5,DropDownMenuLists!$AC$2:$AD$196,2,FALSE)</f>
        <v>#N/A</v>
      </c>
      <c r="S30" s="145"/>
      <c r="T30" s="144"/>
    </row>
    <row r="31" spans="1:34" ht="18.75" customHeight="1" x14ac:dyDescent="0.3">
      <c r="A31" s="144"/>
      <c r="B31" s="151"/>
      <c r="C31" s="152">
        <v>20</v>
      </c>
      <c r="D31" s="328"/>
      <c r="E31" s="329"/>
      <c r="F31" s="329"/>
      <c r="G31" s="329"/>
      <c r="H31" s="329"/>
      <c r="I31" s="329"/>
      <c r="J31" s="329"/>
      <c r="K31" s="329"/>
      <c r="L31" s="329"/>
      <c r="M31" s="326">
        <f t="shared" si="0"/>
        <v>0</v>
      </c>
      <c r="N31" s="327" t="e">
        <f t="shared" si="1"/>
        <v>#N/A</v>
      </c>
      <c r="O31" s="375" t="str">
        <f t="shared" si="2"/>
        <v/>
      </c>
      <c r="P31" s="376">
        <f t="shared" si="3"/>
        <v>0</v>
      </c>
      <c r="Q31" s="180" t="e">
        <f>VLOOKUP($M$5,DropDownMenuLists!$AC$2:$AL$196,10,FALSE)</f>
        <v>#N/A</v>
      </c>
      <c r="R31" s="180" t="e">
        <f>VLOOKUP($M$5,DropDownMenuLists!$AC$2:$AD$196,2,FALSE)</f>
        <v>#N/A</v>
      </c>
      <c r="S31" s="145"/>
      <c r="T31" s="144"/>
    </row>
    <row r="32" spans="1:34" ht="18.75" customHeight="1" x14ac:dyDescent="0.3">
      <c r="A32" s="144"/>
      <c r="B32" s="151"/>
      <c r="C32" s="192"/>
      <c r="D32" s="143"/>
      <c r="E32" s="148"/>
      <c r="F32" s="148"/>
      <c r="G32" s="148"/>
      <c r="H32" s="148"/>
      <c r="I32" s="148"/>
      <c r="J32" s="148"/>
      <c r="K32" s="148"/>
      <c r="L32" s="148"/>
      <c r="M32" s="148"/>
      <c r="N32" s="156"/>
      <c r="O32" s="189"/>
      <c r="P32" s="180"/>
      <c r="Q32" s="180"/>
      <c r="R32" s="180"/>
      <c r="S32" s="145"/>
      <c r="T32" s="144"/>
    </row>
    <row r="33" spans="1:20" ht="48" customHeight="1" x14ac:dyDescent="0.3">
      <c r="A33" s="144"/>
      <c r="B33" s="151"/>
      <c r="C33" s="459" t="s">
        <v>1076</v>
      </c>
      <c r="D33" s="459"/>
      <c r="E33" s="459"/>
      <c r="F33" s="459"/>
      <c r="G33" s="459"/>
      <c r="H33" s="459"/>
      <c r="I33" s="459"/>
      <c r="J33" s="459"/>
      <c r="K33" s="459"/>
      <c r="L33" s="459"/>
      <c r="M33" s="459"/>
      <c r="N33" s="459"/>
      <c r="O33" s="459"/>
      <c r="P33" s="180"/>
      <c r="Q33" s="180"/>
      <c r="R33" s="180"/>
      <c r="S33" s="145"/>
      <c r="T33" s="144"/>
    </row>
    <row r="34" spans="1:20" ht="18.75" customHeight="1" x14ac:dyDescent="0.3">
      <c r="A34" s="144"/>
      <c r="B34" s="151"/>
      <c r="C34" s="151"/>
      <c r="D34" s="151"/>
      <c r="E34" s="151"/>
      <c r="F34" s="151"/>
      <c r="G34" s="151"/>
      <c r="H34" s="151"/>
      <c r="I34" s="151"/>
      <c r="J34" s="151"/>
      <c r="K34" s="151"/>
      <c r="L34" s="151"/>
      <c r="M34" s="151"/>
      <c r="N34" s="151"/>
      <c r="O34" s="157"/>
      <c r="P34" s="191"/>
      <c r="Q34" s="191"/>
      <c r="R34" s="191"/>
      <c r="S34" s="151"/>
      <c r="T34" s="144"/>
    </row>
    <row r="35" spans="1:20" ht="12" customHeight="1" x14ac:dyDescent="0.3">
      <c r="A35" s="144"/>
      <c r="B35" s="144"/>
      <c r="C35" s="144"/>
      <c r="D35" s="144"/>
      <c r="E35" s="144"/>
      <c r="F35" s="144"/>
      <c r="G35" s="144"/>
      <c r="H35" s="144"/>
      <c r="I35" s="144"/>
      <c r="J35" s="144"/>
      <c r="K35" s="144"/>
      <c r="L35" s="144"/>
      <c r="M35" s="144"/>
      <c r="N35" s="144"/>
      <c r="O35" s="146"/>
      <c r="P35" s="144"/>
      <c r="Q35" s="144"/>
      <c r="R35" s="144"/>
      <c r="S35" s="144"/>
      <c r="T35" s="144"/>
    </row>
  </sheetData>
  <sheetProtection algorithmName="SHA-512" hashValue="DsoGkf65P+DWKD2hdBLranbgq/B/6CMMOSfxB07Th0AqRNXrYuLOuI1Zg6wtw+7erAvyFmkajHMhKLdhJFtHug==" saltValue="sEs+AR+LZahnOIMytE+4yA==" spinCount="100000" sheet="1" selectLockedCells="1"/>
  <mergeCells count="12">
    <mergeCell ref="C33:O33"/>
    <mergeCell ref="C3:F3"/>
    <mergeCell ref="C5:F5"/>
    <mergeCell ref="G3:K3"/>
    <mergeCell ref="C9:O9"/>
    <mergeCell ref="C2:R2"/>
    <mergeCell ref="C7:R7"/>
    <mergeCell ref="C1:O1"/>
    <mergeCell ref="C8:O8"/>
    <mergeCell ref="G4:K4"/>
    <mergeCell ref="G6:K6"/>
    <mergeCell ref="G5:K5"/>
  </mergeCells>
  <pageMargins left="0.7" right="0.7" top="0.75" bottom="0.75" header="0.3" footer="0.3"/>
  <pageSetup scale="65" fitToHeight="0" orientation="portrait" r:id="rId1"/>
  <headerFooter>
    <oddFooter>&amp;LOOD - Cost Estimates&amp;C&amp;G&amp;R&amp;G</oddFooter>
  </headerFooter>
  <ignoredErrors>
    <ignoredError sqref="M12:M31" formulaRange="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DropDownMenuLists!$C$75:$C$269</xm:f>
          </x14:formula1>
          <xm:sqref>G5:K5</xm:sqref>
        </x14:dataValidation>
        <x14:dataValidation type="list" allowBlank="1" showInputMessage="1" showErrorMessage="1" xr:uid="{00000000-0002-0000-0200-000000000000}">
          <x14:formula1>
            <xm:f>DropDownMenuLists!$C$2:$C$66</xm:f>
          </x14:formula1>
          <xm:sqref>G3:K3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A54"/>
  <sheetViews>
    <sheetView topLeftCell="C1" zoomScaleNormal="100" workbookViewId="0">
      <selection activeCell="N53" sqref="N53"/>
    </sheetView>
  </sheetViews>
  <sheetFormatPr defaultColWidth="0" defaultRowHeight="13.2" zeroHeight="1" x14ac:dyDescent="0.25"/>
  <cols>
    <col min="1" max="2" width="2.6640625" customWidth="1"/>
    <col min="3" max="3" width="7.109375" customWidth="1"/>
    <col min="4" max="4" width="6.109375" customWidth="1"/>
    <col min="5" max="5" width="9.44140625" customWidth="1"/>
    <col min="6" max="6" width="7.33203125" bestFit="1" customWidth="1"/>
    <col min="7" max="7" width="10.6640625" customWidth="1"/>
    <col min="8" max="9" width="9.33203125" customWidth="1"/>
    <col min="10" max="12" width="9.6640625" customWidth="1"/>
    <col min="13" max="13" width="20.6640625" customWidth="1"/>
    <col min="14" max="14" width="2.6640625" customWidth="1"/>
    <col min="15" max="15" width="3.6640625" customWidth="1"/>
    <col min="16" max="20" width="3.6640625" hidden="1" customWidth="1"/>
    <col min="21" max="79" width="0" hidden="1" customWidth="1"/>
    <col min="80" max="16384" width="3.6640625" hidden="1"/>
  </cols>
  <sheetData>
    <row r="1" spans="1:57" ht="43.5" customHeight="1" x14ac:dyDescent="0.4">
      <c r="A1" s="83"/>
      <c r="B1" s="15"/>
      <c r="C1" s="503" t="s">
        <v>1468</v>
      </c>
      <c r="D1" s="504"/>
      <c r="E1" s="504"/>
      <c r="F1" s="504"/>
      <c r="G1" s="504"/>
      <c r="H1" s="504"/>
      <c r="I1" s="504"/>
      <c r="J1" s="504"/>
      <c r="K1" s="504"/>
      <c r="L1" s="504"/>
      <c r="M1" s="505"/>
      <c r="N1" s="28"/>
      <c r="O1" s="11"/>
    </row>
    <row r="2" spans="1:57" ht="30" customHeight="1" x14ac:dyDescent="0.3">
      <c r="A2" s="11"/>
      <c r="B2" s="15"/>
      <c r="C2" s="506" t="s">
        <v>1469</v>
      </c>
      <c r="D2" s="507"/>
      <c r="E2" s="507"/>
      <c r="F2" s="507"/>
      <c r="G2" s="507"/>
      <c r="H2" s="507"/>
      <c r="I2" s="507"/>
      <c r="J2" s="507"/>
      <c r="K2" s="507"/>
      <c r="L2" s="507"/>
      <c r="M2" s="508"/>
      <c r="N2" s="28"/>
      <c r="O2" s="11"/>
    </row>
    <row r="3" spans="1:57" ht="15" customHeight="1" x14ac:dyDescent="0.3">
      <c r="A3" s="11"/>
      <c r="B3" s="15"/>
      <c r="C3" s="462" t="s">
        <v>1470</v>
      </c>
      <c r="D3" s="463"/>
      <c r="E3" s="463"/>
      <c r="F3" s="463"/>
      <c r="G3" s="463"/>
      <c r="H3" s="463"/>
      <c r="I3" s="463"/>
      <c r="J3" s="463"/>
      <c r="K3" s="463"/>
      <c r="L3" s="463"/>
      <c r="M3" s="463"/>
      <c r="N3" s="28"/>
      <c r="O3" s="11"/>
      <c r="BC3" t="s">
        <v>756</v>
      </c>
    </row>
    <row r="4" spans="1:57" ht="28.5" customHeight="1" x14ac:dyDescent="0.3">
      <c r="A4" s="11"/>
      <c r="B4" s="15"/>
      <c r="C4" s="473" t="s">
        <v>1081</v>
      </c>
      <c r="D4" s="474"/>
      <c r="E4" s="474"/>
      <c r="F4" s="474"/>
      <c r="G4" s="474"/>
      <c r="H4" s="474"/>
      <c r="I4" s="474"/>
      <c r="J4" s="474"/>
      <c r="K4" s="474"/>
      <c r="L4" s="474"/>
      <c r="M4" s="474"/>
      <c r="N4" s="28"/>
      <c r="O4" s="11"/>
    </row>
    <row r="5" spans="1:57" ht="16.5" customHeight="1" x14ac:dyDescent="0.3">
      <c r="A5" s="11"/>
      <c r="B5" s="15"/>
      <c r="C5" s="471" t="s">
        <v>645</v>
      </c>
      <c r="D5" s="472"/>
      <c r="E5" s="472"/>
      <c r="F5" s="469"/>
      <c r="G5" s="468"/>
      <c r="H5" s="468"/>
      <c r="I5" s="468"/>
      <c r="J5" s="468"/>
      <c r="K5" s="468"/>
      <c r="L5" s="470"/>
      <c r="M5" s="14" t="str">
        <f>VLOOKUP(F5,DropDownMenuLists!$C$2:$F$66,2,FALSE)</f>
        <v>0</v>
      </c>
      <c r="N5" s="28"/>
      <c r="O5" s="11"/>
      <c r="Z5" s="322" t="s">
        <v>1330</v>
      </c>
      <c r="AA5" t="s">
        <v>1331</v>
      </c>
      <c r="BC5" t="str">
        <f>IFERROR(VLOOKUP(D140,Summary_Contact_Page!BB11:BE13,2,FALSE),"0")</f>
        <v>0</v>
      </c>
    </row>
    <row r="6" spans="1:57" ht="4.5" customHeight="1" x14ac:dyDescent="0.3">
      <c r="A6" s="11"/>
      <c r="B6" s="15"/>
      <c r="C6" s="56"/>
      <c r="D6" s="56"/>
      <c r="E6" s="56"/>
      <c r="F6" s="73"/>
      <c r="G6" s="55"/>
      <c r="H6" s="55"/>
      <c r="I6" s="55"/>
      <c r="J6" s="55"/>
      <c r="K6" s="55"/>
      <c r="L6" s="29"/>
      <c r="M6" s="10"/>
      <c r="N6" s="28"/>
      <c r="O6" s="11"/>
    </row>
    <row r="7" spans="1:57" ht="16.5" customHeight="1" x14ac:dyDescent="0.3">
      <c r="A7" s="11"/>
      <c r="B7" s="15"/>
      <c r="C7" s="471" t="s">
        <v>646</v>
      </c>
      <c r="D7" s="516"/>
      <c r="E7" s="516"/>
      <c r="F7" s="468"/>
      <c r="G7" s="468"/>
      <c r="H7" s="468"/>
      <c r="I7" s="29"/>
      <c r="J7" s="29"/>
      <c r="K7" s="29"/>
      <c r="L7" s="29"/>
      <c r="M7" s="14" t="str">
        <f>VLOOKUP(F5,DropDownMenuLists!$C$1:$F$66,3,FALSE)</f>
        <v>0</v>
      </c>
      <c r="N7" s="28"/>
      <c r="O7" s="11"/>
      <c r="Z7" s="387" t="s">
        <v>1333</v>
      </c>
      <c r="AA7" t="s">
        <v>1332</v>
      </c>
    </row>
    <row r="8" spans="1:57" ht="9.75" customHeight="1" x14ac:dyDescent="0.3">
      <c r="A8" s="11"/>
      <c r="B8" s="15"/>
      <c r="C8" s="64"/>
      <c r="D8" s="29"/>
      <c r="E8" s="29"/>
      <c r="F8" s="29"/>
      <c r="G8" s="29"/>
      <c r="H8" s="29"/>
      <c r="I8" s="29"/>
      <c r="J8" s="29"/>
      <c r="K8" s="29"/>
      <c r="L8" s="29"/>
      <c r="M8" s="29"/>
      <c r="N8" s="28"/>
      <c r="O8" s="11"/>
    </row>
    <row r="9" spans="1:57" ht="17.399999999999999" customHeight="1" x14ac:dyDescent="0.3">
      <c r="A9" s="11"/>
      <c r="B9" s="15"/>
      <c r="C9" s="28"/>
      <c r="D9" s="464" t="s">
        <v>622</v>
      </c>
      <c r="E9" s="465"/>
      <c r="F9" s="468"/>
      <c r="G9" s="468"/>
      <c r="H9" s="468"/>
      <c r="I9" s="468"/>
      <c r="J9" s="512" t="s">
        <v>1472</v>
      </c>
      <c r="K9" s="517"/>
      <c r="L9" s="517"/>
      <c r="M9" s="517"/>
      <c r="N9" s="28"/>
      <c r="O9" s="11"/>
      <c r="BB9" t="s">
        <v>647</v>
      </c>
      <c r="BC9">
        <f>F7</f>
        <v>0</v>
      </c>
    </row>
    <row r="10" spans="1:57" ht="20.399999999999999" customHeight="1" x14ac:dyDescent="0.3">
      <c r="A10" s="11"/>
      <c r="B10" s="15"/>
      <c r="C10" s="28"/>
      <c r="D10" s="464" t="s">
        <v>623</v>
      </c>
      <c r="E10" s="465"/>
      <c r="F10" s="509"/>
      <c r="G10" s="509"/>
      <c r="H10" s="509"/>
      <c r="I10" s="509"/>
      <c r="J10" s="517"/>
      <c r="K10" s="517"/>
      <c r="L10" s="517"/>
      <c r="M10" s="517"/>
      <c r="N10" s="28"/>
      <c r="O10" s="11"/>
      <c r="BB10" t="s">
        <v>639</v>
      </c>
      <c r="BC10" t="s">
        <v>636</v>
      </c>
      <c r="BD10" t="s">
        <v>637</v>
      </c>
      <c r="BE10" t="s">
        <v>638</v>
      </c>
    </row>
    <row r="11" spans="1:57" ht="19.2" customHeight="1" x14ac:dyDescent="0.3">
      <c r="A11" s="11"/>
      <c r="B11" s="15"/>
      <c r="C11" s="28"/>
      <c r="D11" s="464" t="s">
        <v>624</v>
      </c>
      <c r="E11" s="465"/>
      <c r="F11" s="466"/>
      <c r="G11" s="467"/>
      <c r="H11" s="467"/>
      <c r="I11" s="467"/>
      <c r="J11" s="517"/>
      <c r="K11" s="517"/>
      <c r="L11" s="517"/>
      <c r="M11" s="517"/>
      <c r="N11" s="28"/>
      <c r="O11" s="11"/>
      <c r="BB11" t="s">
        <v>617</v>
      </c>
      <c r="BC11">
        <f>F9</f>
        <v>0</v>
      </c>
      <c r="BD11">
        <f>F10</f>
        <v>0</v>
      </c>
      <c r="BE11">
        <f>F11</f>
        <v>0</v>
      </c>
    </row>
    <row r="12" spans="1:57" ht="9.75" customHeight="1" x14ac:dyDescent="0.3">
      <c r="A12" s="11"/>
      <c r="B12" s="15"/>
      <c r="C12" s="28"/>
      <c r="D12" s="30"/>
      <c r="E12" s="30"/>
      <c r="F12" s="54"/>
      <c r="G12" s="55"/>
      <c r="H12" s="55"/>
      <c r="I12" s="55"/>
      <c r="J12" s="94"/>
      <c r="K12" s="94"/>
      <c r="L12" s="94"/>
      <c r="M12" s="94"/>
      <c r="N12" s="28"/>
      <c r="O12" s="11"/>
      <c r="BB12" t="s">
        <v>618</v>
      </c>
      <c r="BC12">
        <f>F13</f>
        <v>0</v>
      </c>
      <c r="BD12">
        <f>F14</f>
        <v>0</v>
      </c>
      <c r="BE12">
        <f>F15</f>
        <v>0</v>
      </c>
    </row>
    <row r="13" spans="1:57" ht="16.5" customHeight="1" x14ac:dyDescent="0.3">
      <c r="A13" s="11"/>
      <c r="B13" s="15"/>
      <c r="C13" s="28"/>
      <c r="D13" s="464" t="s">
        <v>625</v>
      </c>
      <c r="E13" s="465"/>
      <c r="F13" s="468"/>
      <c r="G13" s="468"/>
      <c r="H13" s="468"/>
      <c r="I13" s="468"/>
      <c r="J13" s="512" t="s">
        <v>1471</v>
      </c>
      <c r="K13" s="513"/>
      <c r="L13" s="513"/>
      <c r="M13" s="513"/>
      <c r="N13" s="28"/>
      <c r="O13" s="11"/>
      <c r="BB13" t="s">
        <v>619</v>
      </c>
      <c r="BC13">
        <f>F17</f>
        <v>0</v>
      </c>
      <c r="BD13">
        <f>F18</f>
        <v>0</v>
      </c>
      <c r="BE13">
        <f>F19</f>
        <v>0</v>
      </c>
    </row>
    <row r="14" spans="1:57" ht="16.5" customHeight="1" x14ac:dyDescent="0.3">
      <c r="A14" s="11"/>
      <c r="B14" s="15"/>
      <c r="C14" s="28"/>
      <c r="D14" s="464" t="s">
        <v>626</v>
      </c>
      <c r="E14" s="465"/>
      <c r="F14" s="509"/>
      <c r="G14" s="509"/>
      <c r="H14" s="509"/>
      <c r="I14" s="509"/>
      <c r="J14" s="513"/>
      <c r="K14" s="513"/>
      <c r="L14" s="513"/>
      <c r="M14" s="513"/>
      <c r="N14" s="28"/>
      <c r="O14" s="11"/>
    </row>
    <row r="15" spans="1:57" ht="16.5" customHeight="1" x14ac:dyDescent="0.3">
      <c r="A15" s="11"/>
      <c r="B15" s="15"/>
      <c r="C15" s="28"/>
      <c r="D15" s="464" t="s">
        <v>627</v>
      </c>
      <c r="E15" s="465"/>
      <c r="F15" s="466"/>
      <c r="G15" s="467"/>
      <c r="H15" s="467"/>
      <c r="I15" s="467"/>
      <c r="J15" s="513"/>
      <c r="K15" s="513"/>
      <c r="L15" s="513"/>
      <c r="M15" s="513"/>
      <c r="N15" s="28"/>
      <c r="O15" s="11"/>
    </row>
    <row r="16" spans="1:57" ht="9" customHeight="1" x14ac:dyDescent="0.3">
      <c r="A16" s="11"/>
      <c r="B16" s="15"/>
      <c r="C16" s="28"/>
      <c r="D16" s="30"/>
      <c r="E16" s="30"/>
      <c r="F16" s="33"/>
      <c r="G16" s="34"/>
      <c r="H16" s="34"/>
      <c r="I16" s="34"/>
      <c r="J16" s="95"/>
      <c r="K16" s="95"/>
      <c r="L16" s="96"/>
      <c r="M16" s="96"/>
      <c r="N16" s="28"/>
      <c r="O16" s="11"/>
    </row>
    <row r="17" spans="1:15" ht="16.5" customHeight="1" x14ac:dyDescent="0.3">
      <c r="A17" s="11"/>
      <c r="B17" s="15"/>
      <c r="C17" s="28"/>
      <c r="D17" s="464" t="s">
        <v>628</v>
      </c>
      <c r="E17" s="465"/>
      <c r="F17" s="468"/>
      <c r="G17" s="468"/>
      <c r="H17" s="468"/>
      <c r="I17" s="468"/>
      <c r="J17" s="512" t="s">
        <v>843</v>
      </c>
      <c r="K17" s="513"/>
      <c r="L17" s="513"/>
      <c r="M17" s="513"/>
      <c r="N17" s="28"/>
      <c r="O17" s="11"/>
    </row>
    <row r="18" spans="1:15" ht="16.5" customHeight="1" x14ac:dyDescent="0.3">
      <c r="A18" s="11"/>
      <c r="B18" s="15"/>
      <c r="C18" s="28"/>
      <c r="D18" s="464" t="s">
        <v>629</v>
      </c>
      <c r="E18" s="465"/>
      <c r="F18" s="509"/>
      <c r="G18" s="509"/>
      <c r="H18" s="509"/>
      <c r="I18" s="509"/>
      <c r="J18" s="513"/>
      <c r="K18" s="513"/>
      <c r="L18" s="513"/>
      <c r="M18" s="513"/>
      <c r="N18" s="28"/>
      <c r="O18" s="11"/>
    </row>
    <row r="19" spans="1:15" ht="16.5" customHeight="1" x14ac:dyDescent="0.3">
      <c r="A19" s="11"/>
      <c r="B19" s="15"/>
      <c r="C19" s="16"/>
      <c r="D19" s="464" t="s">
        <v>630</v>
      </c>
      <c r="E19" s="465"/>
      <c r="F19" s="466"/>
      <c r="G19" s="467"/>
      <c r="H19" s="467"/>
      <c r="I19" s="467"/>
      <c r="J19" s="513"/>
      <c r="K19" s="513"/>
      <c r="L19" s="513"/>
      <c r="M19" s="513"/>
      <c r="N19" s="28"/>
      <c r="O19" s="11"/>
    </row>
    <row r="20" spans="1:15" ht="16.5" customHeight="1" x14ac:dyDescent="0.3">
      <c r="A20" s="11"/>
      <c r="B20" s="15"/>
      <c r="C20" s="16"/>
      <c r="D20" s="464" t="s">
        <v>631</v>
      </c>
      <c r="E20" s="465"/>
      <c r="F20" s="467"/>
      <c r="G20" s="467"/>
      <c r="H20" s="467"/>
      <c r="I20" s="467"/>
      <c r="J20" s="513"/>
      <c r="K20" s="513"/>
      <c r="L20" s="513"/>
      <c r="M20" s="513"/>
      <c r="N20" s="28"/>
      <c r="O20" s="11"/>
    </row>
    <row r="21" spans="1:15" ht="33" customHeight="1" x14ac:dyDescent="0.3">
      <c r="A21" s="11"/>
      <c r="B21" s="15"/>
      <c r="C21" s="514" t="s">
        <v>1272</v>
      </c>
      <c r="D21" s="514"/>
      <c r="E21" s="514"/>
      <c r="F21" s="514"/>
      <c r="G21" s="514"/>
      <c r="H21" s="514"/>
      <c r="I21" s="514"/>
      <c r="J21" s="514"/>
      <c r="K21" s="514"/>
      <c r="L21" s="514"/>
      <c r="M21" s="514"/>
      <c r="N21" s="28"/>
      <c r="O21" s="11"/>
    </row>
    <row r="22" spans="1:15" ht="42" customHeight="1" x14ac:dyDescent="0.3">
      <c r="A22" s="11"/>
      <c r="B22" s="15"/>
      <c r="C22" s="510" t="s">
        <v>1273</v>
      </c>
      <c r="D22" s="511"/>
      <c r="E22" s="511"/>
      <c r="F22" s="511"/>
      <c r="G22" s="511"/>
      <c r="H22" s="511"/>
      <c r="I22" s="511"/>
      <c r="J22" s="511"/>
      <c r="K22" s="511"/>
      <c r="L22" s="511"/>
      <c r="M22" s="511"/>
      <c r="N22" s="28"/>
      <c r="O22" s="11"/>
    </row>
    <row r="23" spans="1:15" ht="33" customHeight="1" x14ac:dyDescent="0.3">
      <c r="A23" s="11"/>
      <c r="B23" s="15"/>
      <c r="C23" s="515" t="s">
        <v>1473</v>
      </c>
      <c r="D23" s="515"/>
      <c r="E23" s="515"/>
      <c r="F23" s="515"/>
      <c r="G23" s="515"/>
      <c r="H23" s="515"/>
      <c r="I23" s="515"/>
      <c r="J23" s="515"/>
      <c r="K23" s="515"/>
      <c r="L23" s="515"/>
      <c r="M23" s="515"/>
      <c r="N23" s="28"/>
      <c r="O23" s="11"/>
    </row>
    <row r="24" spans="1:15" ht="48" customHeight="1" x14ac:dyDescent="0.25">
      <c r="A24" s="12"/>
      <c r="B24" s="18"/>
      <c r="C24" s="72" t="s">
        <v>613</v>
      </c>
      <c r="D24" s="72" t="s">
        <v>614</v>
      </c>
      <c r="E24" s="72" t="s">
        <v>615</v>
      </c>
      <c r="F24" s="72" t="s">
        <v>174</v>
      </c>
      <c r="G24" s="498" t="s">
        <v>179</v>
      </c>
      <c r="H24" s="499"/>
      <c r="I24" s="500"/>
      <c r="J24" s="501" t="s">
        <v>769</v>
      </c>
      <c r="K24" s="502"/>
      <c r="L24" s="502"/>
      <c r="M24" s="72" t="s">
        <v>172</v>
      </c>
      <c r="N24" s="19"/>
      <c r="O24" s="12"/>
    </row>
    <row r="25" spans="1:15" ht="30.75" customHeight="1" x14ac:dyDescent="0.25">
      <c r="A25" s="12"/>
      <c r="B25" s="18"/>
      <c r="C25" s="22" t="s">
        <v>76</v>
      </c>
      <c r="D25" s="80">
        <f>CopyGhost_!$T$2</f>
        <v>0</v>
      </c>
      <c r="E25" s="20">
        <f>CopyGhost_!$R$2</f>
        <v>0</v>
      </c>
      <c r="F25" s="31">
        <f>CopyGhost_!$S$2</f>
        <v>0</v>
      </c>
      <c r="G25" s="477">
        <f>CopyGhost_!$Q$2</f>
        <v>0</v>
      </c>
      <c r="H25" s="477"/>
      <c r="I25" s="478"/>
      <c r="J25" s="477">
        <f>CopyGhost_!$Z$2</f>
        <v>0</v>
      </c>
      <c r="K25" s="478"/>
      <c r="L25" s="478"/>
      <c r="M25" s="32">
        <f>CopyGhost_!$CK$2</f>
        <v>0</v>
      </c>
      <c r="N25" s="18"/>
      <c r="O25" s="12"/>
    </row>
    <row r="26" spans="1:15" ht="30.75" customHeight="1" x14ac:dyDescent="0.25">
      <c r="A26" s="12"/>
      <c r="B26" s="18"/>
      <c r="C26" s="22" t="s">
        <v>77</v>
      </c>
      <c r="D26" s="80">
        <f>CopyGhost_!$T$3</f>
        <v>0</v>
      </c>
      <c r="E26" s="20">
        <f>CopyGhost_!$R$3</f>
        <v>0</v>
      </c>
      <c r="F26" s="31">
        <f>CopyGhost_!$S$3</f>
        <v>0</v>
      </c>
      <c r="G26" s="477">
        <f>CopyGhost_!$Q$3</f>
        <v>0</v>
      </c>
      <c r="H26" s="477"/>
      <c r="I26" s="478"/>
      <c r="J26" s="477">
        <f>CopyGhost_!$Z$3</f>
        <v>0</v>
      </c>
      <c r="K26" s="478"/>
      <c r="L26" s="478"/>
      <c r="M26" s="32">
        <f>CopyGhost_!$CK$3</f>
        <v>0</v>
      </c>
      <c r="N26" s="18"/>
      <c r="O26" s="12"/>
    </row>
    <row r="27" spans="1:15" ht="30.75" customHeight="1" x14ac:dyDescent="0.25">
      <c r="A27" s="12"/>
      <c r="B27" s="18"/>
      <c r="C27" s="22" t="s">
        <v>78</v>
      </c>
      <c r="D27" s="80">
        <f>CopyGhost_!$T$4</f>
        <v>0</v>
      </c>
      <c r="E27" s="20">
        <f>CopyGhost_!$R$4</f>
        <v>0</v>
      </c>
      <c r="F27" s="31">
        <f>CopyGhost_!$S$4</f>
        <v>0</v>
      </c>
      <c r="G27" s="480">
        <f>CopyGhost_!$Q$4</f>
        <v>0</v>
      </c>
      <c r="H27" s="477"/>
      <c r="I27" s="478"/>
      <c r="J27" s="477">
        <f>CopyGhost_!$Z$4</f>
        <v>0</v>
      </c>
      <c r="K27" s="478"/>
      <c r="L27" s="478"/>
      <c r="M27" s="32">
        <f>CopyGhost_!$CK$4</f>
        <v>0</v>
      </c>
      <c r="N27" s="18"/>
      <c r="O27" s="12"/>
    </row>
    <row r="28" spans="1:15" ht="30.75" customHeight="1" x14ac:dyDescent="0.25">
      <c r="A28" s="12"/>
      <c r="B28" s="18"/>
      <c r="C28" s="22" t="s">
        <v>79</v>
      </c>
      <c r="D28" s="80">
        <f>CopyGhost_!$T$5</f>
        <v>0</v>
      </c>
      <c r="E28" s="20">
        <f>CopyGhost_!$R$5</f>
        <v>0</v>
      </c>
      <c r="F28" s="31">
        <f>CopyGhost_!$S$5</f>
        <v>0</v>
      </c>
      <c r="G28" s="480">
        <f>CopyGhost_!$Q$5</f>
        <v>0</v>
      </c>
      <c r="H28" s="477"/>
      <c r="I28" s="478"/>
      <c r="J28" s="477">
        <f>CopyGhost_!$Z$5</f>
        <v>0</v>
      </c>
      <c r="K28" s="478"/>
      <c r="L28" s="478"/>
      <c r="M28" s="32">
        <f>CopyGhost_!$CK$5</f>
        <v>0</v>
      </c>
      <c r="N28" s="18"/>
      <c r="O28" s="12"/>
    </row>
    <row r="29" spans="1:15" ht="30.75" customHeight="1" x14ac:dyDescent="0.25">
      <c r="A29" s="12"/>
      <c r="B29" s="18"/>
      <c r="C29" s="22" t="s">
        <v>80</v>
      </c>
      <c r="D29" s="80">
        <f>CopyGhost_!$T$6</f>
        <v>0</v>
      </c>
      <c r="E29" s="20">
        <f>CopyGhost_!$R$6</f>
        <v>0</v>
      </c>
      <c r="F29" s="31">
        <f>CopyGhost_!$S$6</f>
        <v>0</v>
      </c>
      <c r="G29" s="480">
        <f>CopyGhost_!$Q$6</f>
        <v>0</v>
      </c>
      <c r="H29" s="477"/>
      <c r="I29" s="478"/>
      <c r="J29" s="477">
        <f>CopyGhost_!$Z$6</f>
        <v>0</v>
      </c>
      <c r="K29" s="478"/>
      <c r="L29" s="478"/>
      <c r="M29" s="32">
        <f>CopyGhost_!$CK$6</f>
        <v>0</v>
      </c>
      <c r="N29" s="18"/>
      <c r="O29" s="12"/>
    </row>
    <row r="30" spans="1:15" ht="30.75" customHeight="1" x14ac:dyDescent="0.25">
      <c r="A30" s="12"/>
      <c r="B30" s="18"/>
      <c r="C30" s="22" t="s">
        <v>81</v>
      </c>
      <c r="D30" s="80">
        <f>CopyGhost_!$T$7</f>
        <v>0</v>
      </c>
      <c r="E30" s="20">
        <f>CopyGhost_!$R$7</f>
        <v>0</v>
      </c>
      <c r="F30" s="31">
        <f>CopyGhost_!$S$7</f>
        <v>0</v>
      </c>
      <c r="G30" s="480">
        <f>CopyGhost_!$Q$7</f>
        <v>0</v>
      </c>
      <c r="H30" s="477"/>
      <c r="I30" s="478"/>
      <c r="J30" s="477">
        <f>CopyGhost_!$Z$7</f>
        <v>0</v>
      </c>
      <c r="K30" s="478"/>
      <c r="L30" s="478"/>
      <c r="M30" s="32">
        <f>CopyGhost_!$CK$7</f>
        <v>0</v>
      </c>
      <c r="N30" s="18"/>
      <c r="O30" s="12"/>
    </row>
    <row r="31" spans="1:15" ht="30.75" customHeight="1" x14ac:dyDescent="0.25">
      <c r="A31" s="12"/>
      <c r="B31" s="18"/>
      <c r="C31" s="22" t="s">
        <v>82</v>
      </c>
      <c r="D31" s="80">
        <f>CopyGhost_!$T$8</f>
        <v>0</v>
      </c>
      <c r="E31" s="20">
        <f>CopyGhost_!$R$8</f>
        <v>0</v>
      </c>
      <c r="F31" s="31">
        <f>CopyGhost_!$S$8</f>
        <v>0</v>
      </c>
      <c r="G31" s="480">
        <f>CopyGhost_!$Q$8</f>
        <v>0</v>
      </c>
      <c r="H31" s="477"/>
      <c r="I31" s="478"/>
      <c r="J31" s="477">
        <f>CopyGhost_!$Z$8</f>
        <v>0</v>
      </c>
      <c r="K31" s="478"/>
      <c r="L31" s="478"/>
      <c r="M31" s="32">
        <f>CopyGhost_!$CK$8</f>
        <v>0</v>
      </c>
      <c r="N31" s="18"/>
      <c r="O31" s="12"/>
    </row>
    <row r="32" spans="1:15" ht="30.75" customHeight="1" x14ac:dyDescent="0.25">
      <c r="A32" s="12"/>
      <c r="B32" s="18"/>
      <c r="C32" s="22" t="s">
        <v>83</v>
      </c>
      <c r="D32" s="80">
        <f>CopyGhost_!$T$9</f>
        <v>0</v>
      </c>
      <c r="E32" s="20">
        <f>CopyGhost_!$R$9</f>
        <v>0</v>
      </c>
      <c r="F32" s="31">
        <f>CopyGhost_!$S$9</f>
        <v>0</v>
      </c>
      <c r="G32" s="480">
        <f>CopyGhost_!$Q$9</f>
        <v>0</v>
      </c>
      <c r="H32" s="477"/>
      <c r="I32" s="478"/>
      <c r="J32" s="477">
        <f>CopyGhost_!$Z$9</f>
        <v>0</v>
      </c>
      <c r="K32" s="478"/>
      <c r="L32" s="478"/>
      <c r="M32" s="32">
        <f>CopyGhost_!$CK$9</f>
        <v>0</v>
      </c>
      <c r="N32" s="18"/>
      <c r="O32" s="12"/>
    </row>
    <row r="33" spans="1:15" ht="30.75" customHeight="1" x14ac:dyDescent="0.25">
      <c r="A33" s="12"/>
      <c r="B33" s="18"/>
      <c r="C33" s="22" t="s">
        <v>84</v>
      </c>
      <c r="D33" s="80">
        <f>CopyGhost_!$T$10</f>
        <v>0</v>
      </c>
      <c r="E33" s="20">
        <f>CopyGhost_!$R$10</f>
        <v>0</v>
      </c>
      <c r="F33" s="31">
        <f>CopyGhost_!$S$10</f>
        <v>0</v>
      </c>
      <c r="G33" s="480">
        <f>CopyGhost_!$Q$10</f>
        <v>0</v>
      </c>
      <c r="H33" s="477"/>
      <c r="I33" s="478"/>
      <c r="J33" s="477">
        <f>CopyGhost_!$Z$10</f>
        <v>0</v>
      </c>
      <c r="K33" s="478"/>
      <c r="L33" s="478"/>
      <c r="M33" s="32">
        <f>CopyGhost_!$CK$10</f>
        <v>0</v>
      </c>
      <c r="N33" s="18"/>
      <c r="O33" s="12"/>
    </row>
    <row r="34" spans="1:15" ht="48" customHeight="1" x14ac:dyDescent="0.25">
      <c r="A34" s="12"/>
      <c r="B34" s="18"/>
      <c r="C34" s="72" t="s">
        <v>613</v>
      </c>
      <c r="D34" s="72" t="s">
        <v>614</v>
      </c>
      <c r="E34" s="72" t="s">
        <v>615</v>
      </c>
      <c r="F34" s="72" t="s">
        <v>174</v>
      </c>
      <c r="G34" s="498" t="s">
        <v>179</v>
      </c>
      <c r="H34" s="499"/>
      <c r="I34" s="500"/>
      <c r="J34" s="501" t="s">
        <v>769</v>
      </c>
      <c r="K34" s="502"/>
      <c r="L34" s="502"/>
      <c r="M34" s="72" t="s">
        <v>172</v>
      </c>
      <c r="N34" s="18"/>
      <c r="O34" s="12"/>
    </row>
    <row r="35" spans="1:15" ht="30.75" customHeight="1" x14ac:dyDescent="0.25">
      <c r="A35" s="12"/>
      <c r="B35" s="18"/>
      <c r="C35" s="22" t="s">
        <v>85</v>
      </c>
      <c r="D35" s="80">
        <f>CopyGhost_!$T$11</f>
        <v>0</v>
      </c>
      <c r="E35" s="20">
        <f>CopyGhost_!$R$11</f>
        <v>0</v>
      </c>
      <c r="F35" s="31">
        <f>CopyGhost_!$S$11</f>
        <v>0</v>
      </c>
      <c r="G35" s="480">
        <f>CopyGhost_!$Q$11</f>
        <v>0</v>
      </c>
      <c r="H35" s="477"/>
      <c r="I35" s="478"/>
      <c r="J35" s="477">
        <f>CopyGhost_!$Z$11</f>
        <v>0</v>
      </c>
      <c r="K35" s="478"/>
      <c r="L35" s="478"/>
      <c r="M35" s="32">
        <f>CopyGhost_!$CK$11</f>
        <v>0</v>
      </c>
      <c r="N35" s="18"/>
      <c r="O35" s="12"/>
    </row>
    <row r="36" spans="1:15" ht="30.75" customHeight="1" x14ac:dyDescent="0.25">
      <c r="A36" s="12"/>
      <c r="B36" s="18"/>
      <c r="C36" s="22" t="s">
        <v>86</v>
      </c>
      <c r="D36" s="80">
        <f>CopyGhost_!$T$12</f>
        <v>0</v>
      </c>
      <c r="E36" s="20">
        <f>CopyGhost_!$R$12</f>
        <v>0</v>
      </c>
      <c r="F36" s="31">
        <f>CopyGhost_!$S$12</f>
        <v>0</v>
      </c>
      <c r="G36" s="480">
        <f>CopyGhost_!$Q$12</f>
        <v>0</v>
      </c>
      <c r="H36" s="477"/>
      <c r="I36" s="478"/>
      <c r="J36" s="477">
        <f>CopyGhost_!$Z$12</f>
        <v>0</v>
      </c>
      <c r="K36" s="478"/>
      <c r="L36" s="478"/>
      <c r="M36" s="32">
        <f>CopyGhost_!$CK$12</f>
        <v>0</v>
      </c>
      <c r="N36" s="18"/>
      <c r="O36" s="12"/>
    </row>
    <row r="37" spans="1:15" ht="30.75" customHeight="1" x14ac:dyDescent="0.25">
      <c r="A37" s="12"/>
      <c r="B37" s="18"/>
      <c r="C37" s="22" t="s">
        <v>87</v>
      </c>
      <c r="D37" s="81">
        <f>CopyGhost_!$T$13</f>
        <v>0</v>
      </c>
      <c r="E37" s="21">
        <f>CopyGhost_!$R$13</f>
        <v>0</v>
      </c>
      <c r="F37" s="31">
        <f>CopyGhost_!$S$13</f>
        <v>0</v>
      </c>
      <c r="G37" s="481">
        <f>CopyGhost_!$Q$13</f>
        <v>0</v>
      </c>
      <c r="H37" s="477"/>
      <c r="I37" s="478"/>
      <c r="J37" s="479">
        <f>CopyGhost_!$Z$13</f>
        <v>0</v>
      </c>
      <c r="K37" s="478"/>
      <c r="L37" s="478"/>
      <c r="M37" s="32">
        <f>CopyGhost_!$CK$13</f>
        <v>0</v>
      </c>
      <c r="N37" s="18"/>
      <c r="O37" s="12"/>
    </row>
    <row r="38" spans="1:15" ht="30.75" customHeight="1" x14ac:dyDescent="0.25">
      <c r="A38" s="12"/>
      <c r="B38" s="18"/>
      <c r="C38" s="22" t="s">
        <v>88</v>
      </c>
      <c r="D38" s="81">
        <f>CopyGhost_!$T$14</f>
        <v>0</v>
      </c>
      <c r="E38" s="21">
        <f>CopyGhost_!$R$14</f>
        <v>0</v>
      </c>
      <c r="F38" s="31">
        <f>CopyGhost_!$S$14</f>
        <v>0</v>
      </c>
      <c r="G38" s="481">
        <f>CopyGhost_!$Q$14</f>
        <v>0</v>
      </c>
      <c r="H38" s="477"/>
      <c r="I38" s="478"/>
      <c r="J38" s="479">
        <f>CopyGhost_!$Z$14</f>
        <v>0</v>
      </c>
      <c r="K38" s="478"/>
      <c r="L38" s="478"/>
      <c r="M38" s="32">
        <f>CopyGhost_!$CK$14</f>
        <v>0</v>
      </c>
      <c r="N38" s="18"/>
      <c r="O38" s="12"/>
    </row>
    <row r="39" spans="1:15" ht="30.75" customHeight="1" x14ac:dyDescent="0.25">
      <c r="A39" s="12"/>
      <c r="B39" s="18"/>
      <c r="C39" s="22" t="s">
        <v>89</v>
      </c>
      <c r="D39" s="81">
        <f>CopyGhost_!$T$15</f>
        <v>0</v>
      </c>
      <c r="E39" s="21">
        <f>CopyGhost_!$R$15</f>
        <v>0</v>
      </c>
      <c r="F39" s="31">
        <f>CopyGhost_!$S$15</f>
        <v>0</v>
      </c>
      <c r="G39" s="481">
        <f>CopyGhost_!$Q$15</f>
        <v>0</v>
      </c>
      <c r="H39" s="477"/>
      <c r="I39" s="478"/>
      <c r="J39" s="479">
        <f>CopyGhost_!$Z$15</f>
        <v>0</v>
      </c>
      <c r="K39" s="478"/>
      <c r="L39" s="478"/>
      <c r="M39" s="32">
        <f>CopyGhost_!$CK$15</f>
        <v>0</v>
      </c>
      <c r="N39" s="18"/>
      <c r="O39" s="12"/>
    </row>
    <row r="40" spans="1:15" ht="30.75" customHeight="1" x14ac:dyDescent="0.25">
      <c r="A40" s="12"/>
      <c r="B40" s="18"/>
      <c r="C40" s="22" t="s">
        <v>90</v>
      </c>
      <c r="D40" s="81">
        <f>CopyGhost_!$T$16</f>
        <v>0</v>
      </c>
      <c r="E40" s="21">
        <f>CopyGhost_!$R$16</f>
        <v>0</v>
      </c>
      <c r="F40" s="31">
        <f>CopyGhost_!$S$16</f>
        <v>0</v>
      </c>
      <c r="G40" s="481">
        <f>CopyGhost_!$Q$16</f>
        <v>0</v>
      </c>
      <c r="H40" s="477"/>
      <c r="I40" s="478"/>
      <c r="J40" s="479">
        <f>CopyGhost_!$Z$16</f>
        <v>0</v>
      </c>
      <c r="K40" s="478"/>
      <c r="L40" s="478"/>
      <c r="M40" s="32">
        <f>CopyGhost_!$CK$16</f>
        <v>0</v>
      </c>
      <c r="N40" s="18"/>
      <c r="O40" s="12"/>
    </row>
    <row r="41" spans="1:15" ht="30.75" customHeight="1" x14ac:dyDescent="0.25">
      <c r="A41" s="12"/>
      <c r="B41" s="18"/>
      <c r="C41" s="22" t="s">
        <v>91</v>
      </c>
      <c r="D41" s="81">
        <f>CopyGhost_!$T$17</f>
        <v>0</v>
      </c>
      <c r="E41" s="21">
        <f>CopyGhost_!$R$17</f>
        <v>0</v>
      </c>
      <c r="F41" s="31">
        <f>CopyGhost_!$S$17</f>
        <v>0</v>
      </c>
      <c r="G41" s="481">
        <f>CopyGhost_!$Q$17</f>
        <v>0</v>
      </c>
      <c r="H41" s="477"/>
      <c r="I41" s="478"/>
      <c r="J41" s="479">
        <f>CopyGhost_!$Z$17</f>
        <v>0</v>
      </c>
      <c r="K41" s="478"/>
      <c r="L41" s="478"/>
      <c r="M41" s="32">
        <f>CopyGhost_!$CK$17</f>
        <v>0</v>
      </c>
      <c r="N41" s="18"/>
      <c r="O41" s="12"/>
    </row>
    <row r="42" spans="1:15" ht="30.75" customHeight="1" x14ac:dyDescent="0.25">
      <c r="A42" s="12"/>
      <c r="B42" s="18"/>
      <c r="C42" s="22" t="s">
        <v>92</v>
      </c>
      <c r="D42" s="81">
        <f>CopyGhost_!$T$18</f>
        <v>0</v>
      </c>
      <c r="E42" s="21">
        <f>CopyGhost_!$R$18</f>
        <v>0</v>
      </c>
      <c r="F42" s="31">
        <f>CopyGhost_!$S$18</f>
        <v>0</v>
      </c>
      <c r="G42" s="481">
        <f>CopyGhost_!$Q$18</f>
        <v>0</v>
      </c>
      <c r="H42" s="477"/>
      <c r="I42" s="478"/>
      <c r="J42" s="479">
        <f>CopyGhost_!$Z$18</f>
        <v>0</v>
      </c>
      <c r="K42" s="478"/>
      <c r="L42" s="478"/>
      <c r="M42" s="32">
        <f>CopyGhost_!$CK$18</f>
        <v>0</v>
      </c>
      <c r="N42" s="18"/>
      <c r="O42" s="12"/>
    </row>
    <row r="43" spans="1:15" ht="30.75" customHeight="1" x14ac:dyDescent="0.25">
      <c r="A43" s="12"/>
      <c r="B43" s="18"/>
      <c r="C43" s="22" t="s">
        <v>93</v>
      </c>
      <c r="D43" s="81">
        <f>CopyGhost_!$T$19</f>
        <v>0</v>
      </c>
      <c r="E43" s="21">
        <f>CopyGhost_!$R$19</f>
        <v>0</v>
      </c>
      <c r="F43" s="31">
        <f>CopyGhost_!$S$19</f>
        <v>0</v>
      </c>
      <c r="G43" s="481">
        <f>CopyGhost_!$Q$19</f>
        <v>0</v>
      </c>
      <c r="H43" s="477"/>
      <c r="I43" s="478"/>
      <c r="J43" s="479">
        <f>CopyGhost_!$Z$19</f>
        <v>0</v>
      </c>
      <c r="K43" s="478"/>
      <c r="L43" s="478"/>
      <c r="M43" s="32">
        <f>CopyGhost_!$CK$19</f>
        <v>0</v>
      </c>
      <c r="N43" s="18"/>
      <c r="O43" s="12"/>
    </row>
    <row r="44" spans="1:15" ht="30.75" customHeight="1" x14ac:dyDescent="0.25">
      <c r="A44" s="12"/>
      <c r="B44" s="18"/>
      <c r="C44" s="22" t="s">
        <v>94</v>
      </c>
      <c r="D44" s="81">
        <f>CopyGhost_!$T$20</f>
        <v>0</v>
      </c>
      <c r="E44" s="21">
        <f>CopyGhost_!$R$20</f>
        <v>0</v>
      </c>
      <c r="F44" s="31">
        <f>CopyGhost_!$S$20</f>
        <v>0</v>
      </c>
      <c r="G44" s="481">
        <f>CopyGhost_!$Q$20</f>
        <v>0</v>
      </c>
      <c r="H44" s="477"/>
      <c r="I44" s="478"/>
      <c r="J44" s="479">
        <f>CopyGhost_!$Z$20</f>
        <v>0</v>
      </c>
      <c r="K44" s="478"/>
      <c r="L44" s="478"/>
      <c r="M44" s="32">
        <f>CopyGhost_!$CK$20</f>
        <v>0</v>
      </c>
      <c r="N44" s="18"/>
      <c r="O44" s="12"/>
    </row>
    <row r="45" spans="1:15" ht="30.75" customHeight="1" x14ac:dyDescent="0.25">
      <c r="A45" s="12"/>
      <c r="B45" s="18"/>
      <c r="C45" s="22" t="s">
        <v>95</v>
      </c>
      <c r="D45" s="81">
        <f>CopyGhost_!$T$21</f>
        <v>0</v>
      </c>
      <c r="E45" s="21">
        <f>CopyGhost_!$R$21</f>
        <v>0</v>
      </c>
      <c r="F45" s="31">
        <f>CopyGhost_!$S$21</f>
        <v>0</v>
      </c>
      <c r="G45" s="481">
        <f>CopyGhost_!$Q$21</f>
        <v>0</v>
      </c>
      <c r="H45" s="477"/>
      <c r="I45" s="478"/>
      <c r="J45" s="479">
        <f>CopyGhost_!$Z$21</f>
        <v>0</v>
      </c>
      <c r="K45" s="478"/>
      <c r="L45" s="478"/>
      <c r="M45" s="32">
        <f>CopyGhost_!$CK$21</f>
        <v>0</v>
      </c>
      <c r="N45" s="18"/>
      <c r="O45" s="12"/>
    </row>
    <row r="46" spans="1:15" ht="22.5" customHeight="1" thickBot="1" x14ac:dyDescent="0.35">
      <c r="A46" s="11"/>
      <c r="B46" s="16"/>
      <c r="C46" s="16"/>
      <c r="D46" s="17"/>
      <c r="E46" s="17"/>
      <c r="F46" s="17"/>
      <c r="G46" s="17"/>
      <c r="H46" s="17"/>
      <c r="I46" s="475" t="s">
        <v>96</v>
      </c>
      <c r="J46" s="476"/>
      <c r="K46" s="476"/>
      <c r="L46" s="476"/>
      <c r="M46" s="23">
        <f>SUM(M25+M26+M27+M28+M29+M30+M31+M32+M33+M35+M36+M37+M38+M39+M40+M41+M42+M43+M44+M45)</f>
        <v>0</v>
      </c>
      <c r="N46" s="16"/>
      <c r="O46" s="11"/>
    </row>
    <row r="47" spans="1:15" ht="57" customHeight="1" x14ac:dyDescent="0.3">
      <c r="A47" s="11"/>
      <c r="B47" s="15"/>
      <c r="C47" s="497" t="s">
        <v>1082</v>
      </c>
      <c r="D47" s="497"/>
      <c r="E47" s="497"/>
      <c r="F47" s="497"/>
      <c r="G47" s="497"/>
      <c r="H47" s="497"/>
      <c r="I47" s="497"/>
      <c r="J47" s="497"/>
      <c r="K47" s="497"/>
      <c r="L47" s="497"/>
      <c r="M47" s="497"/>
      <c r="N47" s="28"/>
      <c r="O47" s="11"/>
    </row>
    <row r="48" spans="1:15" ht="42.75" customHeight="1" x14ac:dyDescent="0.3">
      <c r="A48" s="11"/>
      <c r="B48" s="15"/>
      <c r="C48" s="494" t="s">
        <v>829</v>
      </c>
      <c r="D48" s="495"/>
      <c r="E48" s="495"/>
      <c r="F48" s="495"/>
      <c r="G48" s="495"/>
      <c r="H48" s="495"/>
      <c r="I48" s="495"/>
      <c r="J48" s="495"/>
      <c r="K48" s="495"/>
      <c r="L48" s="495"/>
      <c r="M48" s="496"/>
      <c r="N48" s="28"/>
      <c r="O48" s="11"/>
    </row>
    <row r="49" spans="1:27" ht="34.950000000000003" customHeight="1" x14ac:dyDescent="0.3">
      <c r="A49" s="11"/>
      <c r="B49" s="16"/>
      <c r="C49" s="26"/>
      <c r="D49" s="484">
        <f>F13</f>
        <v>0</v>
      </c>
      <c r="E49" s="485"/>
      <c r="F49" s="485"/>
      <c r="G49" s="486"/>
      <c r="H49" s="26"/>
      <c r="I49" s="487"/>
      <c r="J49" s="487"/>
      <c r="K49" s="487"/>
      <c r="L49" s="487"/>
      <c r="M49" s="488"/>
      <c r="N49" s="16"/>
      <c r="O49" s="11"/>
      <c r="Z49" s="387" t="s">
        <v>1335</v>
      </c>
      <c r="AA49" t="s">
        <v>1334</v>
      </c>
    </row>
    <row r="50" spans="1:27" ht="28.2" customHeight="1" x14ac:dyDescent="0.3">
      <c r="A50" s="11"/>
      <c r="B50" s="16"/>
      <c r="C50" s="26"/>
      <c r="D50" s="482" t="s">
        <v>175</v>
      </c>
      <c r="E50" s="482"/>
      <c r="F50" s="482"/>
      <c r="G50" s="483"/>
      <c r="H50" s="26"/>
      <c r="I50" s="489" t="s">
        <v>180</v>
      </c>
      <c r="J50" s="490"/>
      <c r="K50" s="490"/>
      <c r="L50" s="490"/>
      <c r="M50" s="491"/>
      <c r="N50" s="16"/>
      <c r="O50" s="11"/>
    </row>
    <row r="51" spans="1:27" ht="34.950000000000003" customHeight="1" x14ac:dyDescent="0.3">
      <c r="A51" s="11"/>
      <c r="B51" s="16"/>
      <c r="C51" s="26"/>
      <c r="D51" s="484">
        <f>F9</f>
        <v>0</v>
      </c>
      <c r="E51" s="485"/>
      <c r="F51" s="485"/>
      <c r="G51" s="486"/>
      <c r="H51" s="26"/>
      <c r="I51" s="492"/>
      <c r="J51" s="492"/>
      <c r="K51" s="492"/>
      <c r="L51" s="492"/>
      <c r="M51" s="493"/>
      <c r="N51" s="16"/>
      <c r="O51" s="11"/>
      <c r="Z51" s="387" t="s">
        <v>1336</v>
      </c>
      <c r="AA51" t="s">
        <v>1337</v>
      </c>
    </row>
    <row r="52" spans="1:27" ht="30" customHeight="1" x14ac:dyDescent="0.3">
      <c r="A52" s="11"/>
      <c r="B52" s="16"/>
      <c r="C52" s="26"/>
      <c r="D52" s="482" t="s">
        <v>632</v>
      </c>
      <c r="E52" s="482"/>
      <c r="F52" s="482"/>
      <c r="G52" s="483"/>
      <c r="H52" s="26"/>
      <c r="I52" s="489" t="s">
        <v>181</v>
      </c>
      <c r="J52" s="490"/>
      <c r="K52" s="490"/>
      <c r="L52" s="490"/>
      <c r="M52" s="491"/>
      <c r="N52" s="16"/>
      <c r="O52" s="11"/>
    </row>
    <row r="53" spans="1:27" ht="9.9" customHeight="1" x14ac:dyDescent="0.3">
      <c r="A53" s="11"/>
      <c r="B53" s="16"/>
      <c r="C53" s="16"/>
      <c r="D53" s="17"/>
      <c r="E53" s="17"/>
      <c r="F53" s="17"/>
      <c r="G53" s="17"/>
      <c r="H53" s="17"/>
      <c r="I53" s="16"/>
      <c r="J53" s="16"/>
      <c r="K53" s="16"/>
      <c r="L53" s="16"/>
      <c r="M53" s="16"/>
      <c r="N53" s="57"/>
      <c r="O53" s="11"/>
    </row>
    <row r="54" spans="1:27" ht="13.8" x14ac:dyDescent="0.3">
      <c r="A54" s="11"/>
      <c r="B54" s="11"/>
      <c r="C54" s="11"/>
      <c r="D54" s="13"/>
      <c r="E54" s="13"/>
      <c r="F54" s="13"/>
      <c r="G54" s="13"/>
      <c r="H54" s="13"/>
      <c r="I54" s="11"/>
      <c r="J54" s="11"/>
      <c r="K54" s="11"/>
      <c r="L54" s="11"/>
      <c r="M54" s="11"/>
      <c r="N54" s="11"/>
      <c r="O54" s="11"/>
    </row>
  </sheetData>
  <sheetProtection algorithmName="SHA-512" hashValue="2zpqjSqDm9qe/k8Mdsn5rlfGfZnBeL+PXKS+UrPUKC7w1y6jQUO6c33Q0DUbxeQhhaju1XlKqKGuZXZ999s1BQ==" saltValue="IcLeLmPKczjyXmiJHv3GTw==" spinCount="100000" sheet="1" selectLockedCells="1"/>
  <mergeCells count="89">
    <mergeCell ref="C21:M21"/>
    <mergeCell ref="C23:M23"/>
    <mergeCell ref="D18:E18"/>
    <mergeCell ref="C7:E7"/>
    <mergeCell ref="D10:E10"/>
    <mergeCell ref="D11:E11"/>
    <mergeCell ref="D13:E13"/>
    <mergeCell ref="D14:E14"/>
    <mergeCell ref="J9:M11"/>
    <mergeCell ref="G30:I30"/>
    <mergeCell ref="G31:I31"/>
    <mergeCell ref="F7:H7"/>
    <mergeCell ref="F19:I19"/>
    <mergeCell ref="F18:I18"/>
    <mergeCell ref="F9:I9"/>
    <mergeCell ref="F10:I10"/>
    <mergeCell ref="F11:I11"/>
    <mergeCell ref="F13:I13"/>
    <mergeCell ref="F14:I14"/>
    <mergeCell ref="C22:M22"/>
    <mergeCell ref="D19:E19"/>
    <mergeCell ref="F20:I20"/>
    <mergeCell ref="D20:E20"/>
    <mergeCell ref="J13:M15"/>
    <mergeCell ref="J17:M20"/>
    <mergeCell ref="C1:M1"/>
    <mergeCell ref="G40:I40"/>
    <mergeCell ref="G41:I41"/>
    <mergeCell ref="J38:L38"/>
    <mergeCell ref="J39:L39"/>
    <mergeCell ref="J40:L40"/>
    <mergeCell ref="J35:L35"/>
    <mergeCell ref="J24:L24"/>
    <mergeCell ref="J31:L31"/>
    <mergeCell ref="J32:L32"/>
    <mergeCell ref="J33:L33"/>
    <mergeCell ref="G24:I24"/>
    <mergeCell ref="G25:I25"/>
    <mergeCell ref="G26:I26"/>
    <mergeCell ref="J30:L30"/>
    <mergeCell ref="C2:M2"/>
    <mergeCell ref="C48:M48"/>
    <mergeCell ref="D49:G49"/>
    <mergeCell ref="G27:I27"/>
    <mergeCell ref="G33:I33"/>
    <mergeCell ref="G35:I35"/>
    <mergeCell ref="G36:I36"/>
    <mergeCell ref="G37:I37"/>
    <mergeCell ref="G28:I28"/>
    <mergeCell ref="C47:M47"/>
    <mergeCell ref="G34:I34"/>
    <mergeCell ref="J34:L34"/>
    <mergeCell ref="G42:I42"/>
    <mergeCell ref="G43:I43"/>
    <mergeCell ref="G44:I44"/>
    <mergeCell ref="G45:I45"/>
    <mergeCell ref="G39:I39"/>
    <mergeCell ref="D50:G50"/>
    <mergeCell ref="D51:G51"/>
    <mergeCell ref="D52:G52"/>
    <mergeCell ref="I49:M49"/>
    <mergeCell ref="I50:M50"/>
    <mergeCell ref="I51:M51"/>
    <mergeCell ref="I52:M52"/>
    <mergeCell ref="I46:L46"/>
    <mergeCell ref="J25:L25"/>
    <mergeCell ref="J29:L29"/>
    <mergeCell ref="J26:L26"/>
    <mergeCell ref="J27:L27"/>
    <mergeCell ref="J41:L41"/>
    <mergeCell ref="J42:L42"/>
    <mergeCell ref="J43:L43"/>
    <mergeCell ref="J44:L44"/>
    <mergeCell ref="J45:L45"/>
    <mergeCell ref="G32:I32"/>
    <mergeCell ref="G38:I38"/>
    <mergeCell ref="J36:L36"/>
    <mergeCell ref="J37:L37"/>
    <mergeCell ref="J28:L28"/>
    <mergeCell ref="G29:I29"/>
    <mergeCell ref="C3:M3"/>
    <mergeCell ref="D15:E15"/>
    <mergeCell ref="D17:E17"/>
    <mergeCell ref="F15:I15"/>
    <mergeCell ref="F17:I17"/>
    <mergeCell ref="D9:E9"/>
    <mergeCell ref="F5:L5"/>
    <mergeCell ref="C5:E5"/>
    <mergeCell ref="C4:M4"/>
  </mergeCells>
  <phoneticPr fontId="16" type="noConversion"/>
  <dataValidations count="2">
    <dataValidation type="list" allowBlank="1" showInputMessage="1" showErrorMessage="1" sqref="F5:L5" xr:uid="{00000000-0002-0000-0300-000000000000}">
      <formula1>AUBOCEScodes</formula1>
    </dataValidation>
    <dataValidation allowBlank="1" showDropDown="1" showInputMessage="1" showErrorMessage="1" sqref="F6:L6" xr:uid="{00000000-0002-0000-0300-000001000000}"/>
  </dataValidations>
  <printOptions horizontalCentered="1"/>
  <pageMargins left="0.7" right="0.7" top="0.75" bottom="0.75" header="0.3" footer="0.3"/>
  <pageSetup scale="60" fitToWidth="2" fitToHeight="2" orientation="portrait" r:id="rId1"/>
  <headerFooter>
    <oddFooter>&amp;LOOD - Cost Estimates&amp;C&amp;G&amp;R&amp;G</oddFooter>
  </headerFooter>
  <rowBreaks count="1" manualBreakCount="1">
    <brk id="33" min="2" max="12"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promptTitle="Choose Primary Contact" prompt="You MUST choose a Primary Contact person" xr:uid="{00000000-0002-0000-0300-000002000000}">
          <x14:formula1>
            <xm:f>DropDownMenuLists!$A$39:$A$41</xm:f>
          </x14:formula1>
          <xm:sqref>F7:H7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BL162"/>
  <sheetViews>
    <sheetView zoomScale="80" zoomScaleNormal="80" zoomScaleSheetLayoutView="100" zoomScalePageLayoutView="7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44140625" customWidth="1"/>
    <col min="13" max="16" width="3.44140625" hidden="1" customWidth="1"/>
    <col min="17" max="64" width="0" hidden="1" customWidth="1"/>
    <col min="65" max="16384" width="3.44140625" hidden="1"/>
  </cols>
  <sheetData>
    <row r="1" spans="1:43" ht="54" customHeight="1" x14ac:dyDescent="0.3">
      <c r="A1" s="1"/>
      <c r="B1" s="5"/>
      <c r="C1" s="736" t="s">
        <v>1474</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43" ht="43.5" customHeight="1" x14ac:dyDescent="0.35">
      <c r="A2" s="1"/>
      <c r="B2" s="5"/>
      <c r="C2" s="737"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385" t="s">
        <v>1339</v>
      </c>
      <c r="AA2" s="178" t="s">
        <v>1338</v>
      </c>
      <c r="AB2" s="178"/>
      <c r="AC2" s="178"/>
      <c r="AD2" s="178"/>
      <c r="AE2" s="178"/>
      <c r="AF2" s="178"/>
      <c r="AG2" s="178"/>
      <c r="AH2" s="178"/>
      <c r="AI2" s="178"/>
      <c r="AJ2" s="178"/>
      <c r="AK2" s="178"/>
      <c r="AL2" s="178"/>
    </row>
    <row r="3" spans="1:43"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43" s="358" customFormat="1" ht="21" customHeight="1" x14ac:dyDescent="0.25">
      <c r="A4" s="356"/>
      <c r="B4" s="587" t="str">
        <f>Summary_Contact_Page!C3</f>
        <v>Due: Applications and Notification of Submission Email Required to be Eligible for Funding by 5:00 p.m. on Wednesday, March 1, 2023</v>
      </c>
      <c r="C4" s="588"/>
      <c r="D4" s="588"/>
      <c r="E4" s="588"/>
      <c r="F4" s="588"/>
      <c r="G4" s="588"/>
      <c r="H4" s="588"/>
      <c r="I4" s="588"/>
      <c r="J4" s="588"/>
      <c r="K4" s="588"/>
      <c r="L4" s="356"/>
      <c r="M4" s="357"/>
      <c r="N4" s="357"/>
      <c r="O4" s="357"/>
      <c r="P4" s="357"/>
      <c r="Q4" s="357"/>
      <c r="R4" s="357"/>
      <c r="S4" s="357"/>
      <c r="T4" s="357"/>
      <c r="U4" s="357"/>
      <c r="V4" s="357"/>
      <c r="W4" s="357"/>
      <c r="X4" s="357"/>
      <c r="Y4" s="357"/>
      <c r="Z4" s="386" t="s">
        <v>1340</v>
      </c>
      <c r="AA4" s="357" t="s">
        <v>1341</v>
      </c>
      <c r="AB4" s="357"/>
      <c r="AC4" s="357"/>
      <c r="AD4" s="357"/>
      <c r="AE4" s="357"/>
      <c r="AF4" s="357"/>
      <c r="AG4" s="357"/>
      <c r="AH4" s="357"/>
      <c r="AI4" s="357"/>
      <c r="AJ4" s="357"/>
      <c r="AK4" s="357"/>
      <c r="AL4" s="357"/>
    </row>
    <row r="5" spans="1:43" ht="4.5"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43" ht="21" customHeight="1" x14ac:dyDescent="0.3">
      <c r="A6" s="1"/>
      <c r="B6" s="27"/>
      <c r="C6" s="744" t="s">
        <v>173</v>
      </c>
      <c r="D6" s="744"/>
      <c r="E6" s="745">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385" t="s">
        <v>1343</v>
      </c>
      <c r="AA6" s="178" t="s">
        <v>1342</v>
      </c>
      <c r="AB6" s="178"/>
      <c r="AC6" s="178"/>
      <c r="AD6" s="178"/>
      <c r="AE6" s="178"/>
      <c r="AF6" s="178"/>
      <c r="AG6" s="178"/>
      <c r="AH6" s="178"/>
      <c r="AI6" s="385" t="s">
        <v>1344</v>
      </c>
      <c r="AJ6" s="178" t="s">
        <v>1342</v>
      </c>
      <c r="AK6" s="178"/>
      <c r="AL6" s="178"/>
    </row>
    <row r="7" spans="1:43" ht="7.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43"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385" t="s">
        <v>1345</v>
      </c>
      <c r="AA8" s="384" t="s">
        <v>1346</v>
      </c>
      <c r="AB8" s="178"/>
      <c r="AC8" s="178"/>
      <c r="AD8" s="178"/>
      <c r="AE8" s="178"/>
      <c r="AF8" s="178"/>
      <c r="AG8" s="178"/>
      <c r="AH8" s="178"/>
      <c r="AI8" s="178"/>
      <c r="AJ8" s="178"/>
      <c r="AK8" s="178"/>
      <c r="AL8" s="178"/>
      <c r="AP8" s="322" t="s">
        <v>1347</v>
      </c>
      <c r="AQ8" s="372" t="s">
        <v>1367</v>
      </c>
    </row>
    <row r="9" spans="1:43"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43"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385" t="s">
        <v>1348</v>
      </c>
      <c r="AA10" s="384" t="s">
        <v>1349</v>
      </c>
      <c r="AB10" s="178"/>
      <c r="AC10" s="178"/>
      <c r="AD10" s="178"/>
      <c r="AE10" s="178"/>
      <c r="AF10" s="178"/>
      <c r="AG10" s="178"/>
      <c r="AH10" s="178"/>
      <c r="AI10" s="178"/>
      <c r="AJ10" s="178"/>
      <c r="AK10" s="178"/>
      <c r="AL10" s="178"/>
      <c r="AP10" s="322" t="s">
        <v>1351</v>
      </c>
      <c r="AQ10" s="388" t="s">
        <v>1350</v>
      </c>
    </row>
    <row r="11" spans="1:43"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43"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43"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43"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385" t="s">
        <v>1353</v>
      </c>
      <c r="AA14" s="384" t="s">
        <v>1352</v>
      </c>
      <c r="AB14" s="178"/>
      <c r="AC14" s="178"/>
      <c r="AD14" s="178"/>
      <c r="AE14" s="178"/>
      <c r="AF14" s="178"/>
      <c r="AG14" s="178"/>
      <c r="AH14" s="178"/>
      <c r="AI14" s="385" t="s">
        <v>1358</v>
      </c>
      <c r="AJ14" s="384" t="s">
        <v>1359</v>
      </c>
      <c r="AK14" s="178"/>
      <c r="AL14" s="178"/>
    </row>
    <row r="15" spans="1:43"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43"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385" t="s">
        <v>1360</v>
      </c>
      <c r="AA16" s="384" t="s">
        <v>1361</v>
      </c>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385" t="s">
        <v>1363</v>
      </c>
      <c r="AA18" s="384" t="s">
        <v>1362</v>
      </c>
      <c r="AB18" s="178"/>
      <c r="AC18" s="178"/>
      <c r="AD18" s="178"/>
      <c r="AE18" s="178"/>
      <c r="AF18" s="178"/>
      <c r="AG18" s="178"/>
      <c r="AH18" s="178"/>
      <c r="AI18" s="178"/>
      <c r="AJ18" s="178"/>
      <c r="AK18" s="178"/>
      <c r="AL18" s="178"/>
    </row>
    <row r="19" spans="1:38" ht="5.2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17.25"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28.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90.8" customHeight="1" x14ac:dyDescent="0.25">
      <c r="A22" s="2"/>
      <c r="B22" s="39"/>
      <c r="C22" s="741" t="s">
        <v>1364</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3.75"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566"/>
      <c r="D24" s="567"/>
      <c r="E24" s="567"/>
      <c r="F24" s="567"/>
      <c r="G24" s="567"/>
      <c r="H24" s="567"/>
      <c r="I24" s="567"/>
      <c r="J24" s="56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247.5" customHeight="1" thickBot="1" x14ac:dyDescent="0.35">
      <c r="A25" s="1"/>
      <c r="B25" s="5"/>
      <c r="C25" s="710"/>
      <c r="D25" s="711"/>
      <c r="E25" s="711"/>
      <c r="F25" s="711"/>
      <c r="G25" s="711"/>
      <c r="H25" s="711"/>
      <c r="I25" s="711"/>
      <c r="J25" s="712"/>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14.2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6"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83.25" customHeight="1" x14ac:dyDescent="0.3">
      <c r="A34" s="1"/>
      <c r="B34" s="27"/>
      <c r="C34" s="566"/>
      <c r="D34" s="567"/>
      <c r="E34" s="567"/>
      <c r="F34" s="567"/>
      <c r="G34" s="567"/>
      <c r="H34" s="567"/>
      <c r="I34" s="567"/>
      <c r="J34" s="56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84.75" customHeight="1" thickBot="1" x14ac:dyDescent="0.3">
      <c r="A35" s="2"/>
      <c r="B35" s="39"/>
      <c r="C35" s="569"/>
      <c r="D35" s="570"/>
      <c r="E35" s="570"/>
      <c r="F35" s="570"/>
      <c r="G35" s="570"/>
      <c r="H35" s="570"/>
      <c r="I35" s="570"/>
      <c r="J35" s="57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4.2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80.25" customHeight="1" thickBot="1" x14ac:dyDescent="0.35">
      <c r="A37" s="1"/>
      <c r="B37" s="5"/>
      <c r="C37" s="591" t="s">
        <v>1475</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9.7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346"/>
      <c r="D46" s="134"/>
      <c r="E46" s="135"/>
      <c r="F46" s="134"/>
      <c r="G46" s="135"/>
      <c r="H46" s="135"/>
      <c r="I46" s="134"/>
      <c r="J46" s="347">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346"/>
      <c r="D47" s="134"/>
      <c r="E47" s="135"/>
      <c r="F47" s="134"/>
      <c r="G47" s="135"/>
      <c r="H47" s="135"/>
      <c r="I47" s="134"/>
      <c r="J47" s="347">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346"/>
      <c r="D48" s="134"/>
      <c r="E48" s="135"/>
      <c r="F48" s="134"/>
      <c r="G48" s="135"/>
      <c r="H48" s="135"/>
      <c r="I48" s="134"/>
      <c r="J48" s="347">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346"/>
      <c r="D49" s="134"/>
      <c r="E49" s="135"/>
      <c r="F49" s="134"/>
      <c r="G49" s="135"/>
      <c r="H49" s="135"/>
      <c r="I49" s="134"/>
      <c r="J49" s="347">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thickBot="1" x14ac:dyDescent="0.35">
      <c r="A50" s="1"/>
      <c r="B50" s="27"/>
      <c r="C50" s="580" t="s">
        <v>851</v>
      </c>
      <c r="D50" s="581"/>
      <c r="E50" s="581"/>
      <c r="F50" s="581"/>
      <c r="G50" s="581"/>
      <c r="H50" s="581"/>
      <c r="I50" s="582"/>
      <c r="J50" s="348">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9.7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
        <v>1481</v>
      </c>
      <c r="F61" s="103" t="s">
        <v>103</v>
      </c>
      <c r="G61" s="354" t="s">
        <v>1268</v>
      </c>
      <c r="H61" s="354" t="s">
        <v>1267</v>
      </c>
      <c r="I61" s="103" t="s">
        <v>1476</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349"/>
      <c r="D62" s="136"/>
      <c r="E62" s="137"/>
      <c r="F62" s="136"/>
      <c r="G62" s="137"/>
      <c r="H62" s="138"/>
      <c r="I62" s="108">
        <f>(C62*H62)*0.585</f>
        <v>0</v>
      </c>
      <c r="J62" s="350">
        <f>IF(ISBLANK(E62),0,(E62+I62)/D62+IF(ISBLANK(G62),0,(G62/F62)))</f>
        <v>0</v>
      </c>
      <c r="K62" s="27"/>
      <c r="L62" s="1"/>
      <c r="M62" s="178"/>
      <c r="N62" s="178"/>
      <c r="O62" s="178"/>
      <c r="P62" s="178"/>
      <c r="Q62" s="178"/>
      <c r="R62" s="178"/>
      <c r="S62" s="178"/>
      <c r="T62" s="178"/>
      <c r="U62" s="178"/>
      <c r="V62" s="178"/>
      <c r="W62" s="178"/>
      <c r="X62" s="178"/>
      <c r="Y62" s="389" t="s">
        <v>1365</v>
      </c>
      <c r="Z62" s="178"/>
      <c r="AA62" s="178"/>
      <c r="AB62" s="178"/>
      <c r="AC62" s="178"/>
      <c r="AD62" s="178"/>
      <c r="AE62" s="178"/>
      <c r="AF62" s="178"/>
      <c r="AG62" s="178"/>
      <c r="AH62" s="178"/>
      <c r="AI62" s="178"/>
      <c r="AJ62" s="178"/>
      <c r="AK62" s="178"/>
      <c r="AL62" s="178"/>
    </row>
    <row r="63" spans="1:38" ht="15.75" customHeight="1" x14ac:dyDescent="0.3">
      <c r="A63" s="1"/>
      <c r="B63" s="109" t="s">
        <v>853</v>
      </c>
      <c r="C63" s="351"/>
      <c r="D63" s="139"/>
      <c r="E63" s="140"/>
      <c r="F63" s="139"/>
      <c r="G63" s="140"/>
      <c r="H63" s="138"/>
      <c r="I63" s="108">
        <f>(C63*H63)*0.585</f>
        <v>0</v>
      </c>
      <c r="J63" s="350">
        <f t="shared" ref="J63:J65" si="0">IF(ISBLANK(E63),0,(E63+I63)/D63+IF(ISBLANK(G63),0,(G63/F63)))</f>
        <v>0</v>
      </c>
      <c r="K63" s="27"/>
      <c r="L63" s="1"/>
      <c r="M63" s="178"/>
      <c r="N63" s="178"/>
      <c r="O63" s="178"/>
      <c r="P63" s="178"/>
      <c r="Q63" s="178"/>
      <c r="R63" s="178"/>
      <c r="S63" s="178"/>
      <c r="T63" s="178"/>
      <c r="U63" s="178"/>
      <c r="V63" s="178"/>
      <c r="W63" s="178"/>
      <c r="X63" s="178"/>
      <c r="Y63" s="389" t="s">
        <v>1366</v>
      </c>
      <c r="Z63" s="178"/>
      <c r="AA63" s="178"/>
      <c r="AB63" s="178"/>
      <c r="AC63" s="178"/>
      <c r="AD63" s="178"/>
      <c r="AE63" s="178"/>
      <c r="AF63" s="178"/>
      <c r="AG63" s="178"/>
      <c r="AH63" s="178"/>
      <c r="AI63" s="178"/>
      <c r="AJ63" s="178"/>
      <c r="AK63" s="178"/>
      <c r="AL63" s="178"/>
    </row>
    <row r="64" spans="1:38" ht="15.75" customHeight="1" x14ac:dyDescent="0.3">
      <c r="A64" s="1"/>
      <c r="B64" s="109" t="s">
        <v>663</v>
      </c>
      <c r="C64" s="351"/>
      <c r="D64" s="139"/>
      <c r="E64" s="140"/>
      <c r="F64" s="139"/>
      <c r="G64" s="140"/>
      <c r="H64" s="138"/>
      <c r="I64" s="108">
        <f>(C64*H64)*0.585</f>
        <v>0</v>
      </c>
      <c r="J64" s="350">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352"/>
      <c r="D65" s="106"/>
      <c r="E65" s="115"/>
      <c r="F65" s="107"/>
      <c r="G65" s="115"/>
      <c r="H65" s="138"/>
      <c r="I65" s="108">
        <f>(C65*H65)*0.585</f>
        <v>0</v>
      </c>
      <c r="J65" s="350">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thickBot="1" x14ac:dyDescent="0.35">
      <c r="A66" s="1"/>
      <c r="B66" s="27"/>
      <c r="C66" s="544" t="s">
        <v>854</v>
      </c>
      <c r="D66" s="545"/>
      <c r="E66" s="545"/>
      <c r="F66" s="545"/>
      <c r="G66" s="545"/>
      <c r="H66" s="545"/>
      <c r="I66" s="546"/>
      <c r="J66" s="353">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14.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24.75"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c r="AO79" s="359"/>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s="362">
        <f t="array" ref="AO80">SUM(IF(AC74:AC85&amp;E74:E85="SupportYes",J74:J85,0))</f>
        <v>0</v>
      </c>
      <c r="AP80" s="361" t="s">
        <v>832</v>
      </c>
    </row>
    <row r="81" spans="1:41"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c r="AO81" s="360"/>
    </row>
    <row r="82" spans="1:41"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41"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41" ht="27" customHeight="1" x14ac:dyDescent="0.3">
      <c r="A84" s="1"/>
      <c r="B84" s="7"/>
      <c r="C84" s="605"/>
      <c r="D84" s="606"/>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41"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41" ht="12.75"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41"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41"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41"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41"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41"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41" ht="302.25" customHeight="1" thickBot="1" x14ac:dyDescent="0.35">
      <c r="A92" s="1"/>
      <c r="B92" s="121"/>
      <c r="C92" s="584"/>
      <c r="D92" s="585"/>
      <c r="E92" s="585"/>
      <c r="F92" s="585"/>
      <c r="G92" s="585"/>
      <c r="H92" s="585"/>
      <c r="I92" s="585"/>
      <c r="J92" s="586"/>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41"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41" ht="44.2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41"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41" ht="7.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0"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12.7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2.7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5"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555"/>
      <c r="F103" s="556"/>
      <c r="G103" s="557"/>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555"/>
      <c r="F104" s="556"/>
      <c r="G104" s="557"/>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555"/>
      <c r="F105" s="556"/>
      <c r="G105" s="557"/>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1266</v>
      </c>
      <c r="D106" s="554"/>
      <c r="E106" s="555"/>
      <c r="F106" s="556"/>
      <c r="G106" s="557"/>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555"/>
      <c r="F107" s="556"/>
      <c r="G107" s="557"/>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12.7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2.7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390"/>
      <c r="I112" s="629" t="str">
        <f>IF(ISERROR(VLOOKUP(E14,DropDownMenuLists!$J$3:$O$37,3,FALSE)),"$0.00",VLOOKUP(E14,DropDownMenuLists!$J$3:$O$37,3,FALSE))</f>
        <v>$0.00</v>
      </c>
      <c r="J112" s="630"/>
      <c r="K112" s="6"/>
      <c r="L112" s="1"/>
      <c r="M112" s="178"/>
      <c r="N112" s="172"/>
      <c r="O112" s="178"/>
      <c r="P112" s="178"/>
      <c r="Q112" s="149"/>
      <c r="R112" s="178"/>
      <c r="S112" s="178"/>
      <c r="T112" s="178"/>
      <c r="U112" s="178"/>
      <c r="V112" s="178"/>
      <c r="W112" s="178"/>
      <c r="X112" s="178"/>
      <c r="Y112" s="178"/>
      <c r="Z112" s="385" t="s">
        <v>1357</v>
      </c>
      <c r="AA112" s="178" t="s">
        <v>1356</v>
      </c>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391"/>
      <c r="I113" s="629" t="str">
        <f>IF(ISERROR(VLOOKUP(E14,DropDownMenuLists!$J$3:$O$37,2,FALSE)),"$0.00",VLOOKUP(E14,DropDownMenuLists!$J$3:$O$37,2,FALSE))</f>
        <v>$0.00</v>
      </c>
      <c r="J113" s="630"/>
      <c r="K113" s="6"/>
      <c r="L113" s="1"/>
      <c r="M113" s="178"/>
      <c r="N113" s="178"/>
      <c r="O113" s="178"/>
      <c r="P113" s="178"/>
      <c r="Q113" s="178"/>
      <c r="R113" s="178"/>
      <c r="S113" s="178"/>
      <c r="T113" s="178"/>
      <c r="U113" s="178"/>
      <c r="V113" s="178"/>
      <c r="W113" s="178"/>
      <c r="X113" s="178"/>
      <c r="Y113" s="178"/>
      <c r="Z113" s="385" t="s">
        <v>1355</v>
      </c>
      <c r="AA113" s="178" t="s">
        <v>1354</v>
      </c>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391"/>
      <c r="I114" s="666"/>
      <c r="J114" s="667"/>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12.7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75" customHeight="1" thickBot="1" x14ac:dyDescent="0.35">
      <c r="A116" s="1"/>
      <c r="B116" s="5"/>
      <c r="C116" s="553" t="s">
        <v>1104</v>
      </c>
      <c r="D116" s="554"/>
      <c r="E116" s="624">
        <f>SUM(H116*I116)</f>
        <v>0</v>
      </c>
      <c r="F116" s="625"/>
      <c r="G116" s="625"/>
      <c r="H116" s="392"/>
      <c r="I116" s="650"/>
      <c r="J116" s="651"/>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2.7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12.7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12.7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355"/>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391"/>
      <c r="I126" s="732"/>
      <c r="J126" s="651"/>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696"/>
      <c r="F127" s="696"/>
      <c r="G127" s="697"/>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555"/>
      <c r="F128" s="556"/>
      <c r="G128" s="557"/>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555"/>
      <c r="F129" s="556"/>
      <c r="G129" s="557"/>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75" customHeight="1" thickBot="1" x14ac:dyDescent="0.3">
      <c r="A131" s="4"/>
      <c r="B131" s="8"/>
      <c r="C131" s="660" t="s">
        <v>1125</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2.7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
        <v>1477</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0.7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
        <v>1478</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
        <v>1479</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
        <v>1480</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vKcwnqyZ7aJ+JH3omj6x+deg2Bg/YaTJfZKyg1yRHjWUY8ZvyoWcyrFEWtIoTj8AuMwD6NuKrKTUqxUJQJELKw==" saltValue="FeLNerKnRKff5lksYgIJjg==" spinCount="100000" sheet="1" selectLockedCells="1"/>
  <dataConsolidate/>
  <mergeCells count="189">
    <mergeCell ref="C110:D110"/>
    <mergeCell ref="C111:D111"/>
    <mergeCell ref="I126:J126"/>
    <mergeCell ref="C131:D131"/>
    <mergeCell ref="E131:G131"/>
    <mergeCell ref="C1:J1"/>
    <mergeCell ref="C2:J2"/>
    <mergeCell ref="C21:J21"/>
    <mergeCell ref="C22:J22"/>
    <mergeCell ref="C31:J31"/>
    <mergeCell ref="H18:I18"/>
    <mergeCell ref="C3:J3"/>
    <mergeCell ref="C6:D6"/>
    <mergeCell ref="E6:I6"/>
    <mergeCell ref="C16:D16"/>
    <mergeCell ref="C28:J28"/>
    <mergeCell ref="E29:H29"/>
    <mergeCell ref="C29:D29"/>
    <mergeCell ref="D8:F8"/>
    <mergeCell ref="E18:F18"/>
    <mergeCell ref="E16:I16"/>
    <mergeCell ref="H19:J19"/>
    <mergeCell ref="F13:J13"/>
    <mergeCell ref="C12:E12"/>
    <mergeCell ref="E14:H14"/>
    <mergeCell ref="C14:D14"/>
    <mergeCell ref="C24:J25"/>
    <mergeCell ref="F10:I10"/>
    <mergeCell ref="D9:F9"/>
    <mergeCell ref="H160:J160"/>
    <mergeCell ref="D160:F160"/>
    <mergeCell ref="C130:D130"/>
    <mergeCell ref="E130:G130"/>
    <mergeCell ref="C133:D133"/>
    <mergeCell ref="E133:G133"/>
    <mergeCell ref="C129:D129"/>
    <mergeCell ref="E129:G129"/>
    <mergeCell ref="C146:D146"/>
    <mergeCell ref="C148:D148"/>
    <mergeCell ref="E146:I146"/>
    <mergeCell ref="E148:H148"/>
    <mergeCell ref="E158:F158"/>
    <mergeCell ref="D156:E156"/>
    <mergeCell ref="C152:D152"/>
    <mergeCell ref="E152:H152"/>
    <mergeCell ref="H158:J158"/>
    <mergeCell ref="F156:H156"/>
    <mergeCell ref="E124:G124"/>
    <mergeCell ref="C161:J161"/>
    <mergeCell ref="F144:G144"/>
    <mergeCell ref="C158:D158"/>
    <mergeCell ref="D142:H142"/>
    <mergeCell ref="C125:J125"/>
    <mergeCell ref="E134:G134"/>
    <mergeCell ref="C127:D127"/>
    <mergeCell ref="E127:G127"/>
    <mergeCell ref="C135:D135"/>
    <mergeCell ref="E135:G135"/>
    <mergeCell ref="C138:J138"/>
    <mergeCell ref="C137:J137"/>
    <mergeCell ref="E140:G140"/>
    <mergeCell ref="C128:D128"/>
    <mergeCell ref="E128:G128"/>
    <mergeCell ref="C134:D134"/>
    <mergeCell ref="C123:D123"/>
    <mergeCell ref="E123:G123"/>
    <mergeCell ref="C124:D124"/>
    <mergeCell ref="C122:J122"/>
    <mergeCell ref="H118:J120"/>
    <mergeCell ref="C126:D126"/>
    <mergeCell ref="E126:G126"/>
    <mergeCell ref="C154:D154"/>
    <mergeCell ref="E154:H154"/>
    <mergeCell ref="C150:E150"/>
    <mergeCell ref="F150:H150"/>
    <mergeCell ref="H123:J124"/>
    <mergeCell ref="I116:J116"/>
    <mergeCell ref="C115:G115"/>
    <mergeCell ref="E114:G114"/>
    <mergeCell ref="C120:D120"/>
    <mergeCell ref="E120:G120"/>
    <mergeCell ref="E119:G119"/>
    <mergeCell ref="C119:D119"/>
    <mergeCell ref="I117:J117"/>
    <mergeCell ref="C116:D116"/>
    <mergeCell ref="E116:G116"/>
    <mergeCell ref="I115:J115"/>
    <mergeCell ref="I114:J114"/>
    <mergeCell ref="C114:D114"/>
    <mergeCell ref="E117:G117"/>
    <mergeCell ref="C118:D118"/>
    <mergeCell ref="C117:D117"/>
    <mergeCell ref="E118:G118"/>
    <mergeCell ref="AF75:AI75"/>
    <mergeCell ref="AG73:AI73"/>
    <mergeCell ref="C96:J96"/>
    <mergeCell ref="C98:J98"/>
    <mergeCell ref="C99:D99"/>
    <mergeCell ref="E99:G99"/>
    <mergeCell ref="H97:J97"/>
    <mergeCell ref="I113:J113"/>
    <mergeCell ref="AE74:AK74"/>
    <mergeCell ref="E107:G107"/>
    <mergeCell ref="AE79:AK79"/>
    <mergeCell ref="C108:D108"/>
    <mergeCell ref="E97:G97"/>
    <mergeCell ref="E112:G112"/>
    <mergeCell ref="E113:G113"/>
    <mergeCell ref="C113:D113"/>
    <mergeCell ref="I112:J112"/>
    <mergeCell ref="E108:G108"/>
    <mergeCell ref="C109:J109"/>
    <mergeCell ref="H110:H111"/>
    <mergeCell ref="I110:J111"/>
    <mergeCell ref="C105:D105"/>
    <mergeCell ref="E105:G105"/>
    <mergeCell ref="E102:G102"/>
    <mergeCell ref="B4:K4"/>
    <mergeCell ref="AE80:AI80"/>
    <mergeCell ref="C107:D107"/>
    <mergeCell ref="C37:J37"/>
    <mergeCell ref="C53:J53"/>
    <mergeCell ref="C10:E10"/>
    <mergeCell ref="C94:J94"/>
    <mergeCell ref="C90:J90"/>
    <mergeCell ref="C71:D71"/>
    <mergeCell ref="E71:H71"/>
    <mergeCell ref="C32:J32"/>
    <mergeCell ref="C74:D74"/>
    <mergeCell ref="G38:J38"/>
    <mergeCell ref="G54:J54"/>
    <mergeCell ref="C84:D84"/>
    <mergeCell ref="F11:J11"/>
    <mergeCell ref="E15:H15"/>
    <mergeCell ref="E17:I17"/>
    <mergeCell ref="C52:J52"/>
    <mergeCell ref="C103:D103"/>
    <mergeCell ref="E103:G103"/>
    <mergeCell ref="AB72:AL72"/>
    <mergeCell ref="C83:D83"/>
    <mergeCell ref="C85:D85"/>
    <mergeCell ref="F12:I12"/>
    <mergeCell ref="E104:G104"/>
    <mergeCell ref="C95:D95"/>
    <mergeCell ref="E95:H95"/>
    <mergeCell ref="C34:J35"/>
    <mergeCell ref="C87:J87"/>
    <mergeCell ref="C97:D97"/>
    <mergeCell ref="C75:D75"/>
    <mergeCell ref="C76:D76"/>
    <mergeCell ref="C77:D77"/>
    <mergeCell ref="F40:I40"/>
    <mergeCell ref="C39:E39"/>
    <mergeCell ref="C42:E42"/>
    <mergeCell ref="F42:I42"/>
    <mergeCell ref="C40:E40"/>
    <mergeCell ref="C41:E41"/>
    <mergeCell ref="C50:I50"/>
    <mergeCell ref="C68:J69"/>
    <mergeCell ref="C78:D78"/>
    <mergeCell ref="C79:D79"/>
    <mergeCell ref="C82:D82"/>
    <mergeCell ref="C44:J44"/>
    <mergeCell ref="C104:D104"/>
    <mergeCell ref="C92:J92"/>
    <mergeCell ref="C55:E55"/>
    <mergeCell ref="C56:E56"/>
    <mergeCell ref="C57:E57"/>
    <mergeCell ref="C58:E58"/>
    <mergeCell ref="H55:J55"/>
    <mergeCell ref="H57:J57"/>
    <mergeCell ref="C132:G132"/>
    <mergeCell ref="H127:J135"/>
    <mergeCell ref="H99:J107"/>
    <mergeCell ref="C60:J60"/>
    <mergeCell ref="G56:I56"/>
    <mergeCell ref="G58:I58"/>
    <mergeCell ref="C80:D80"/>
    <mergeCell ref="C81:D81"/>
    <mergeCell ref="C66:I66"/>
    <mergeCell ref="C73:D73"/>
    <mergeCell ref="C59:E59"/>
    <mergeCell ref="G59:I59"/>
    <mergeCell ref="C112:D112"/>
    <mergeCell ref="C106:D106"/>
    <mergeCell ref="E106:G106"/>
    <mergeCell ref="C102:D102"/>
    <mergeCell ref="C89:J89"/>
    <mergeCell ref="C121:G121"/>
  </mergeCells>
  <phoneticPr fontId="16" type="noConversion"/>
  <conditionalFormatting sqref="I94:J94">
    <cfRule type="expression" dxfId="1279" priority="66" stopIfTrue="1">
      <formula>AND(F94="Yes",ISNUMBER(I94))</formula>
    </cfRule>
    <cfRule type="expression" dxfId="1278" priority="67" stopIfTrue="1">
      <formula>F94="Yes"</formula>
    </cfRule>
  </conditionalFormatting>
  <conditionalFormatting sqref="I86:J86">
    <cfRule type="expression" dxfId="1277" priority="64" stopIfTrue="1">
      <formula>AND(F86="Yes",ISNUMBER(I86))</formula>
    </cfRule>
    <cfRule type="expression" dxfId="1276" priority="65" stopIfTrue="1">
      <formula>F86="Yes"</formula>
    </cfRule>
  </conditionalFormatting>
  <conditionalFormatting sqref="I79">
    <cfRule type="expression" dxfId="1275" priority="58" stopIfTrue="1">
      <formula>AND(E79="Yes",ISNUMBER(I79))</formula>
    </cfRule>
    <cfRule type="expression" dxfId="1274" priority="59" stopIfTrue="1">
      <formula>E79="Yes"</formula>
    </cfRule>
  </conditionalFormatting>
  <conditionalFormatting sqref="I78">
    <cfRule type="expression" dxfId="1273" priority="60" stopIfTrue="1">
      <formula>AND(E78="Yes",ISNUMBER(I78))</formula>
    </cfRule>
    <cfRule type="expression" dxfId="1272" priority="61" stopIfTrue="1">
      <formula>E78="Yes"</formula>
    </cfRule>
  </conditionalFormatting>
  <conditionalFormatting sqref="I80">
    <cfRule type="expression" dxfId="1271" priority="56" stopIfTrue="1">
      <formula>AND(E80="Yes",ISNUMBER(I80))</formula>
    </cfRule>
    <cfRule type="expression" dxfId="1270" priority="57" stopIfTrue="1">
      <formula>E80="Yes"</formula>
    </cfRule>
  </conditionalFormatting>
  <conditionalFormatting sqref="I81">
    <cfRule type="expression" dxfId="1269" priority="54" stopIfTrue="1">
      <formula>AND(E81="Yes",ISNUMBER(I81))</formula>
    </cfRule>
    <cfRule type="expression" dxfId="1268" priority="55" stopIfTrue="1">
      <formula>E81="Yes"</formula>
    </cfRule>
  </conditionalFormatting>
  <conditionalFormatting sqref="I82">
    <cfRule type="expression" dxfId="1267" priority="52" stopIfTrue="1">
      <formula>AND(E82="Yes",ISNUMBER(I82))</formula>
    </cfRule>
    <cfRule type="expression" dxfId="1266" priority="53">
      <formula>E82="Yes"</formula>
    </cfRule>
  </conditionalFormatting>
  <conditionalFormatting sqref="I83">
    <cfRule type="expression" dxfId="1265" priority="50" stopIfTrue="1">
      <formula>AND(E83="Yes",ISNUMBER(I83))</formula>
    </cfRule>
    <cfRule type="expression" dxfId="1264" priority="51" stopIfTrue="1">
      <formula>E83="Yes"</formula>
    </cfRule>
  </conditionalFormatting>
  <conditionalFormatting sqref="I84">
    <cfRule type="expression" dxfId="1263" priority="48" stopIfTrue="1">
      <formula>AND(E84="Yes",ISNUMBER(I84))</formula>
    </cfRule>
    <cfRule type="expression" dxfId="1262" priority="49" stopIfTrue="1">
      <formula>E84="Yes"</formula>
    </cfRule>
  </conditionalFormatting>
  <conditionalFormatting sqref="I85">
    <cfRule type="expression" dxfId="1261" priority="46" stopIfTrue="1">
      <formula>AND(E85="Yes",ISNUMBER(I85))</formula>
    </cfRule>
    <cfRule type="expression" dxfId="1260" priority="47" stopIfTrue="1">
      <formula>E85="Yes"</formula>
    </cfRule>
  </conditionalFormatting>
  <conditionalFormatting sqref="G74">
    <cfRule type="expression" dxfId="1259" priority="44" stopIfTrue="1">
      <formula>AND($E$74="Yes",ISNUMBER(G74))</formula>
    </cfRule>
    <cfRule type="expression" dxfId="1258" priority="45" stopIfTrue="1">
      <formula>$E$74="Yes"</formula>
    </cfRule>
  </conditionalFormatting>
  <conditionalFormatting sqref="G75">
    <cfRule type="expression" dxfId="1257" priority="31" stopIfTrue="1">
      <formula>AND($E$75="Yes",ISNUMBER(G75))</formula>
    </cfRule>
    <cfRule type="expression" dxfId="1256" priority="43" stopIfTrue="1">
      <formula>$E$75="Yes"</formula>
    </cfRule>
  </conditionalFormatting>
  <conditionalFormatting sqref="G76">
    <cfRule type="expression" dxfId="1255" priority="30" stopIfTrue="1">
      <formula>AND($E$76="Yes",ISNUMBER(G76))</formula>
    </cfRule>
    <cfRule type="expression" dxfId="1254" priority="42" stopIfTrue="1">
      <formula>$E$76="Yes"</formula>
    </cfRule>
  </conditionalFormatting>
  <conditionalFormatting sqref="G77">
    <cfRule type="expression" dxfId="1253" priority="29" stopIfTrue="1">
      <formula>AND($E$77="Yes",ISNUMBER(G77))</formula>
    </cfRule>
    <cfRule type="expression" dxfId="1252" priority="41" stopIfTrue="1">
      <formula>$E$77="Yes"</formula>
    </cfRule>
  </conditionalFormatting>
  <conditionalFormatting sqref="G78">
    <cfRule type="expression" dxfId="1251" priority="28" stopIfTrue="1">
      <formula>AND($E$78="Yes",ISNUMBER(G78))</formula>
    </cfRule>
    <cfRule type="expression" dxfId="1250" priority="40" stopIfTrue="1">
      <formula>$E$78="Yes"</formula>
    </cfRule>
  </conditionalFormatting>
  <conditionalFormatting sqref="G79">
    <cfRule type="expression" dxfId="1249" priority="27" stopIfTrue="1">
      <formula>AND($E$79="Yes",ISNUMBER(G79))</formula>
    </cfRule>
    <cfRule type="expression" dxfId="1248" priority="39" stopIfTrue="1">
      <formula>$E$79="Yes"</formula>
    </cfRule>
  </conditionalFormatting>
  <conditionalFormatting sqref="G80">
    <cfRule type="expression" dxfId="1247" priority="26" stopIfTrue="1">
      <formula>AND($E$80="Yes",ISNUMBER(G80))</formula>
    </cfRule>
    <cfRule type="expression" dxfId="1246" priority="37" stopIfTrue="1">
      <formula>$E$80="Yes"</formula>
    </cfRule>
  </conditionalFormatting>
  <conditionalFormatting sqref="G81">
    <cfRule type="expression" dxfId="1245" priority="25" stopIfTrue="1">
      <formula>AND($E$81="Yes",ISNUMBER(G81))</formula>
    </cfRule>
    <cfRule type="expression" dxfId="1244" priority="36" stopIfTrue="1">
      <formula>$E$81="Yes"</formula>
    </cfRule>
  </conditionalFormatting>
  <conditionalFormatting sqref="G82">
    <cfRule type="expression" dxfId="1243" priority="24" stopIfTrue="1">
      <formula>AND($E$82="Yes",ISNUMBER(G82))</formula>
    </cfRule>
    <cfRule type="expression" dxfId="1242" priority="35" stopIfTrue="1">
      <formula>$E$82="Yes"</formula>
    </cfRule>
  </conditionalFormatting>
  <conditionalFormatting sqref="G83">
    <cfRule type="expression" dxfId="1241" priority="13" stopIfTrue="1">
      <formula>AND($E$83="Yes",ISNUMBER(G83))</formula>
    </cfRule>
    <cfRule type="expression" dxfId="1240" priority="23" stopIfTrue="1">
      <formula>$E$83="Yes"</formula>
    </cfRule>
  </conditionalFormatting>
  <conditionalFormatting sqref="G84">
    <cfRule type="expression" dxfId="1239" priority="22" stopIfTrue="1">
      <formula>AND($E$84="Yes",ISNUMBER(G84))</formula>
    </cfRule>
    <cfRule type="expression" dxfId="1238" priority="33" stopIfTrue="1">
      <formula>$E$84="Yes"</formula>
    </cfRule>
  </conditionalFormatting>
  <conditionalFormatting sqref="G85">
    <cfRule type="expression" dxfId="1237" priority="21" stopIfTrue="1">
      <formula>AND($E$85="Yes",ISNUMBER(G85))</formula>
    </cfRule>
    <cfRule type="expression" dxfId="1236" priority="32" stopIfTrue="1">
      <formula>$E$85="Yes"</formula>
    </cfRule>
  </conditionalFormatting>
  <conditionalFormatting sqref="I74">
    <cfRule type="expression" dxfId="1235" priority="19" stopIfTrue="1">
      <formula>AND($E$74="Yes",ISNUMBER(I74))</formula>
    </cfRule>
    <cfRule type="expression" dxfId="1234" priority="20" stopIfTrue="1">
      <formula>$E$74="Yes"</formula>
    </cfRule>
  </conditionalFormatting>
  <conditionalFormatting sqref="I75">
    <cfRule type="expression" dxfId="1233" priority="62" stopIfTrue="1">
      <formula>AND(E75="Yes",ISNUMBER(I75))</formula>
    </cfRule>
    <cfRule type="expression" dxfId="1232" priority="63" stopIfTrue="1">
      <formula>E75="Yes"</formula>
    </cfRule>
  </conditionalFormatting>
  <conditionalFormatting sqref="I76">
    <cfRule type="expression" dxfId="1231" priority="17" stopIfTrue="1">
      <formula>AND($E$76="Yes",ISNUMBER(I76))</formula>
    </cfRule>
    <cfRule type="expression" dxfId="1230" priority="18" stopIfTrue="1">
      <formula>$E$76="Yes"</formula>
    </cfRule>
  </conditionalFormatting>
  <conditionalFormatting sqref="I77">
    <cfRule type="expression" dxfId="1229" priority="15" stopIfTrue="1">
      <formula>AND($E$77="Yes",ISNUMBER(I77))</formula>
    </cfRule>
    <cfRule type="expression" dxfId="1228" priority="16" stopIfTrue="1">
      <formula>$E$77="Yes"</formula>
    </cfRule>
  </conditionalFormatting>
  <conditionalFormatting sqref="J74">
    <cfRule type="expression" dxfId="1227" priority="12">
      <formula>IF(E74="Yes",AND(OR((ISNUMBER(G74)),(ISNUMBER(I74)))))</formula>
    </cfRule>
  </conditionalFormatting>
  <conditionalFormatting sqref="J75">
    <cfRule type="expression" dxfId="1226" priority="11">
      <formula>IF(E75="Yes",AND(OR((ISNUMBER(G75)),(ISNUMBER(I75)))))</formula>
    </cfRule>
  </conditionalFormatting>
  <conditionalFormatting sqref="J76">
    <cfRule type="expression" dxfId="1225" priority="10">
      <formula>IF(E76="Yes",AND(OR((ISNUMBER(G76)),(ISNUMBER(I76)))))</formula>
    </cfRule>
  </conditionalFormatting>
  <conditionalFormatting sqref="J77">
    <cfRule type="expression" dxfId="1224" priority="9">
      <formula>IF(E77="Yes",AND(OR((ISNUMBER(G77)),(ISNUMBER(I77)))))</formula>
    </cfRule>
  </conditionalFormatting>
  <conditionalFormatting sqref="J78">
    <cfRule type="expression" dxfId="1223" priority="8">
      <formula>IF(E78="Yes",AND(OR((ISNUMBER(G78)),(ISNUMBER(I78)))))</formula>
    </cfRule>
  </conditionalFormatting>
  <conditionalFormatting sqref="J79">
    <cfRule type="expression" dxfId="1222" priority="7">
      <formula>IF(E79="Yes",AND(OR((ISNUMBER(G79)),(ISNUMBER(I79)))))</formula>
    </cfRule>
  </conditionalFormatting>
  <conditionalFormatting sqref="J80">
    <cfRule type="expression" dxfId="1221" priority="6">
      <formula>IF(E80="Yes",AND(OR((ISNUMBER(G80)),(ISNUMBER(I80)))))</formula>
    </cfRule>
  </conditionalFormatting>
  <conditionalFormatting sqref="J81">
    <cfRule type="expression" dxfId="1220" priority="5">
      <formula>IF(E81="Yes",AND(OR((ISNUMBER(G81)),(ISNUMBER(I81)))))</formula>
    </cfRule>
  </conditionalFormatting>
  <conditionalFormatting sqref="J82">
    <cfRule type="expression" dxfId="1219" priority="4">
      <formula>IF(E82="Yes",AND(OR((ISNUMBER(G82)),(ISNUMBER(I82)))))</formula>
    </cfRule>
  </conditionalFormatting>
  <conditionalFormatting sqref="J83">
    <cfRule type="expression" dxfId="1218" priority="3">
      <formula>IF(E83="Yes",AND(OR((ISNUMBER(G83)),(ISNUMBER(I83)))))</formula>
    </cfRule>
  </conditionalFormatting>
  <conditionalFormatting sqref="J84">
    <cfRule type="expression" dxfId="1217" priority="2">
      <formula>IF(E84="Yes",AND(OR((ISNUMBER(G84)),(ISNUMBER(I84)))))</formula>
    </cfRule>
  </conditionalFormatting>
  <conditionalFormatting sqref="J85">
    <cfRule type="expression" dxfId="1216" priority="1">
      <formula>IF(E85="Yes",AND(OR((ISNUMBER(G85)),(ISNUMBER(I85)))))</formula>
    </cfRule>
  </conditionalFormatting>
  <dataValidations count="6">
    <dataValidation type="list" allowBlank="1" showInputMessage="1" showErrorMessage="1" sqref="D13 D11 D8:F8" xr:uid="{00000000-0002-0000-0400-000000000000}">
      <formula1>AUSOPDistrictNameCodeMatch</formula1>
    </dataValidation>
    <dataValidation type="list" allowBlank="1" showInputMessage="1" showErrorMessage="1" sqref="F86" xr:uid="{00000000-0002-0000-0400-000001000000}">
      <formula1>"Yes,No"</formula1>
    </dataValidation>
    <dataValidation type="list" allowBlank="1" showInputMessage="1" showErrorMessage="1" sqref="C86:D86" xr:uid="{00000000-0002-0000-0400-000002000000}">
      <formula1>InstructionalSupport</formula1>
    </dataValidation>
    <dataValidation type="list" allowBlank="1" showInputMessage="1" showErrorMessage="1" sqref="E16:I16" xr:uid="{00000000-0002-0000-0400-000003000000}">
      <formula1>DisabilityCodes</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400-000004000000}">
      <formula1>1</formula1>
      <formula2>176</formula2>
    </dataValidation>
    <dataValidation type="list" allowBlank="1" showInputMessage="1" showErrorMessage="1" sqref="J40 J42 E74:E85 J58 J56" xr:uid="{00000000-0002-0000-0400-000005000000}">
      <formula1>"Yes, No"</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4" manualBreakCount="4">
    <brk id="27" max="16383" man="1"/>
    <brk id="6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6000000}">
          <x14:formula1>
            <xm:f>DropDownMenuLists!$A$24:$A$35</xm:f>
          </x14:formula1>
          <xm:sqref>D18</xm:sqref>
        </x14:dataValidation>
        <x14:dataValidation type="list" allowBlank="1" showInputMessage="1" showErrorMessage="1" xr:uid="{00000000-0002-0000-0400-000009000000}">
          <x14:formula1>
            <xm:f>DropDownMenuLists!$J$3:$J$37</xm:f>
          </x14:formula1>
          <xm:sqref>E14:H14</xm:sqref>
        </x14:dataValidation>
        <x14:dataValidation type="list" allowBlank="1" showInputMessage="1" showErrorMessage="1" xr:uid="{00000000-0002-0000-0400-000008000000}">
          <x14:formula1>
            <xm:f>DropDownMenuLists!$H$2:$H$118</xm:f>
          </x14:formula1>
          <xm:sqref>C74:D74 C75:D75 C76:D76 C77:D77 C78:D78 C79:D79 C80:D80 C81:D81 C82:D82 C83:D83 C84:D84 C85:D85</xm:sqref>
        </x14:dataValidation>
        <x14:dataValidation type="list" allowBlank="1" showInputMessage="1" showErrorMessage="1" xr:uid="{00000000-0002-0000-0400-000007000000}">
          <x14:formula1>
            <xm:f>DropDownMenuLists!$C$2:$C$67</xm:f>
          </x14:formula1>
          <xm:sqref>F10:I10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XFC162"/>
  <sheetViews>
    <sheetView zoomScale="80" zoomScaleNormal="80" zoomScaleSheetLayoutView="100" workbookViewId="0">
      <selection activeCell="E129" sqref="E129:G129"/>
    </sheetView>
  </sheetViews>
  <sheetFormatPr defaultColWidth="0" defaultRowHeight="12.75" customHeight="1"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27" width="9.109375" hidden="1" customWidth="1"/>
    <col min="28" max="32" width="9.109375" hidden="1"/>
    <col min="33" max="34" width="10.6640625" hidden="1"/>
    <col min="35" max="35" width="11.33203125" hidden="1"/>
    <col min="36" max="37" width="18.6640625" hidden="1"/>
    <col min="38" max="38" width="9.44140625" hidden="1"/>
    <col min="39" max="39" width="18.6640625" hidden="1"/>
    <col min="40" max="40" width="12.88671875" hidden="1"/>
    <col min="41" max="41" width="31.88671875" hidden="1"/>
    <col min="42" max="42" width="17.109375" hidden="1"/>
    <col min="43" max="16383" width="8.77734375" hidden="1"/>
    <col min="16384" max="16384" width="0.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18.75"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11.2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0.75"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10.199999999999999"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11.75"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7.25"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12.7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24.75"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8.25"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50.2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35.2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35.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52.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7dwVO6C3b4CfF11mZNF8KZR/GO6nzghxDvBvmz/9F0e/jjwixloks5Ej4WMOGoZ0akH0hFh1ENhEYuv5bsTsYw==" saltValue="sA5d/J5IxjBqBGXUAnw1Rg=="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1215" priority="63" stopIfTrue="1">
      <formula>AND(F94="Yes",ISNUMBER(I94))</formula>
    </cfRule>
    <cfRule type="expression" dxfId="1214" priority="64" stopIfTrue="1">
      <formula>F94="Yes"</formula>
    </cfRule>
  </conditionalFormatting>
  <conditionalFormatting sqref="I86:J86">
    <cfRule type="expression" dxfId="1213" priority="61" stopIfTrue="1">
      <formula>AND(F86="Yes",ISNUMBER(I86))</formula>
    </cfRule>
    <cfRule type="expression" dxfId="1212" priority="62" stopIfTrue="1">
      <formula>F86="Yes"</formula>
    </cfRule>
  </conditionalFormatting>
  <conditionalFormatting sqref="I79">
    <cfRule type="expression" dxfId="1211" priority="55" stopIfTrue="1">
      <formula>AND(E79="Yes",ISNUMBER(I79))</formula>
    </cfRule>
    <cfRule type="expression" dxfId="1210" priority="56" stopIfTrue="1">
      <formula>E79="Yes"</formula>
    </cfRule>
  </conditionalFormatting>
  <conditionalFormatting sqref="I78">
    <cfRule type="expression" dxfId="1209" priority="57" stopIfTrue="1">
      <formula>AND(E78="Yes",ISNUMBER(I78))</formula>
    </cfRule>
    <cfRule type="expression" dxfId="1208" priority="58" stopIfTrue="1">
      <formula>E78="Yes"</formula>
    </cfRule>
  </conditionalFormatting>
  <conditionalFormatting sqref="I80">
    <cfRule type="expression" dxfId="1207" priority="53" stopIfTrue="1">
      <formula>AND(E80="Yes",ISNUMBER(I80))</formula>
    </cfRule>
    <cfRule type="expression" dxfId="1206" priority="54" stopIfTrue="1">
      <formula>E80="Yes"</formula>
    </cfRule>
  </conditionalFormatting>
  <conditionalFormatting sqref="I81">
    <cfRule type="expression" dxfId="1205" priority="51" stopIfTrue="1">
      <formula>AND(E81="Yes",ISNUMBER(I81))</formula>
    </cfRule>
    <cfRule type="expression" dxfId="1204" priority="52" stopIfTrue="1">
      <formula>E81="Yes"</formula>
    </cfRule>
  </conditionalFormatting>
  <conditionalFormatting sqref="I82">
    <cfRule type="expression" dxfId="1203" priority="49" stopIfTrue="1">
      <formula>AND(E82="Yes",ISNUMBER(I82))</formula>
    </cfRule>
    <cfRule type="expression" dxfId="1202" priority="50">
      <formula>E82="Yes"</formula>
    </cfRule>
  </conditionalFormatting>
  <conditionalFormatting sqref="I83">
    <cfRule type="expression" dxfId="1201" priority="47" stopIfTrue="1">
      <formula>AND(E83="Yes",ISNUMBER(I83))</formula>
    </cfRule>
    <cfRule type="expression" dxfId="1200" priority="48" stopIfTrue="1">
      <formula>E83="Yes"</formula>
    </cfRule>
  </conditionalFormatting>
  <conditionalFormatting sqref="I84">
    <cfRule type="expression" dxfId="1199" priority="45" stopIfTrue="1">
      <formula>AND(E84="Yes",ISNUMBER(I84))</formula>
    </cfRule>
    <cfRule type="expression" dxfId="1198" priority="46" stopIfTrue="1">
      <formula>E84="Yes"</formula>
    </cfRule>
  </conditionalFormatting>
  <conditionalFormatting sqref="I85">
    <cfRule type="expression" dxfId="1197" priority="43" stopIfTrue="1">
      <formula>AND(E85="Yes",ISNUMBER(I85))</formula>
    </cfRule>
    <cfRule type="expression" dxfId="1196" priority="44" stopIfTrue="1">
      <formula>E85="Yes"</formula>
    </cfRule>
  </conditionalFormatting>
  <conditionalFormatting sqref="G74">
    <cfRule type="expression" dxfId="1195" priority="41" stopIfTrue="1">
      <formula>AND($E$74="Yes",ISNUMBER(G74))</formula>
    </cfRule>
    <cfRule type="expression" dxfId="1194" priority="42" stopIfTrue="1">
      <formula>$E$74="Yes"</formula>
    </cfRule>
  </conditionalFormatting>
  <conditionalFormatting sqref="G75">
    <cfRule type="expression" dxfId="1193" priority="30" stopIfTrue="1">
      <formula>AND($E$75="Yes",ISNUMBER(G75))</formula>
    </cfRule>
    <cfRule type="expression" dxfId="1192" priority="40" stopIfTrue="1">
      <formula>$E$75="Yes"</formula>
    </cfRule>
  </conditionalFormatting>
  <conditionalFormatting sqref="G76">
    <cfRule type="expression" dxfId="1191" priority="29" stopIfTrue="1">
      <formula>AND($E$76="Yes",ISNUMBER(G76))</formula>
    </cfRule>
    <cfRule type="expression" dxfId="1190" priority="39" stopIfTrue="1">
      <formula>$E$76="Yes"</formula>
    </cfRule>
  </conditionalFormatting>
  <conditionalFormatting sqref="G77">
    <cfRule type="expression" dxfId="1189" priority="28" stopIfTrue="1">
      <formula>AND($E$77="Yes",ISNUMBER(G77))</formula>
    </cfRule>
    <cfRule type="expression" dxfId="1188" priority="38" stopIfTrue="1">
      <formula>$E$77="Yes"</formula>
    </cfRule>
  </conditionalFormatting>
  <conditionalFormatting sqref="G78">
    <cfRule type="expression" dxfId="1187" priority="27" stopIfTrue="1">
      <formula>AND($E$78="Yes",ISNUMBER(G78))</formula>
    </cfRule>
    <cfRule type="expression" dxfId="1186" priority="37" stopIfTrue="1">
      <formula>$E$78="Yes"</formula>
    </cfRule>
  </conditionalFormatting>
  <conditionalFormatting sqref="G79">
    <cfRule type="expression" dxfId="1185" priority="26" stopIfTrue="1">
      <formula>AND($E$79="Yes",ISNUMBER(G79))</formula>
    </cfRule>
    <cfRule type="expression" dxfId="1184" priority="36" stopIfTrue="1">
      <formula>$E$79="Yes"</formula>
    </cfRule>
  </conditionalFormatting>
  <conditionalFormatting sqref="G80">
    <cfRule type="expression" dxfId="1183" priority="25" stopIfTrue="1">
      <formula>AND($E$80="Yes",ISNUMBER(G80))</formula>
    </cfRule>
    <cfRule type="expression" dxfId="1182" priority="35" stopIfTrue="1">
      <formula>$E$80="Yes"</formula>
    </cfRule>
  </conditionalFormatting>
  <conditionalFormatting sqref="G81">
    <cfRule type="expression" dxfId="1181" priority="24" stopIfTrue="1">
      <formula>AND($E$81="Yes",ISNUMBER(G81))</formula>
    </cfRule>
    <cfRule type="expression" dxfId="1180" priority="34" stopIfTrue="1">
      <formula>$E$81="Yes"</formula>
    </cfRule>
  </conditionalFormatting>
  <conditionalFormatting sqref="G82">
    <cfRule type="expression" dxfId="1179" priority="23" stopIfTrue="1">
      <formula>AND($E$82="Yes",ISNUMBER(G82))</formula>
    </cfRule>
    <cfRule type="expression" dxfId="1178" priority="33" stopIfTrue="1">
      <formula>$E$82="Yes"</formula>
    </cfRule>
  </conditionalFormatting>
  <conditionalFormatting sqref="G83">
    <cfRule type="expression" dxfId="1177" priority="13" stopIfTrue="1">
      <formula>AND($E$83="Yes",ISNUMBER(G83))</formula>
    </cfRule>
    <cfRule type="expression" dxfId="1176" priority="22" stopIfTrue="1">
      <formula>$E$83="Yes"</formula>
    </cfRule>
  </conditionalFormatting>
  <conditionalFormatting sqref="G84">
    <cfRule type="expression" dxfId="1175" priority="21" stopIfTrue="1">
      <formula>AND($E$84="Yes",ISNUMBER(G84))</formula>
    </cfRule>
    <cfRule type="expression" dxfId="1174" priority="32" stopIfTrue="1">
      <formula>$E$84="Yes"</formula>
    </cfRule>
  </conditionalFormatting>
  <conditionalFormatting sqref="G85">
    <cfRule type="expression" dxfId="1173" priority="20" stopIfTrue="1">
      <formula>AND($E$85="Yes",ISNUMBER(G85))</formula>
    </cfRule>
    <cfRule type="expression" dxfId="1172" priority="31" stopIfTrue="1">
      <formula>$E$85="Yes"</formula>
    </cfRule>
  </conditionalFormatting>
  <conditionalFormatting sqref="I74">
    <cfRule type="expression" dxfId="1171" priority="18" stopIfTrue="1">
      <formula>AND($E$74="Yes",ISNUMBER(I74))</formula>
    </cfRule>
    <cfRule type="expression" dxfId="1170" priority="19" stopIfTrue="1">
      <formula>$E$74="Yes"</formula>
    </cfRule>
  </conditionalFormatting>
  <conditionalFormatting sqref="I75">
    <cfRule type="expression" dxfId="1169" priority="59" stopIfTrue="1">
      <formula>AND(E75="Yes",ISNUMBER(I75))</formula>
    </cfRule>
    <cfRule type="expression" dxfId="1168" priority="60" stopIfTrue="1">
      <formula>E75="Yes"</formula>
    </cfRule>
  </conditionalFormatting>
  <conditionalFormatting sqref="I76">
    <cfRule type="expression" dxfId="1167" priority="16" stopIfTrue="1">
      <formula>AND($E$76="Yes",ISNUMBER(I76))</formula>
    </cfRule>
    <cfRule type="expression" dxfId="1166" priority="17" stopIfTrue="1">
      <formula>$E$76="Yes"</formula>
    </cfRule>
  </conditionalFormatting>
  <conditionalFormatting sqref="I77">
    <cfRule type="expression" dxfId="1165" priority="14" stopIfTrue="1">
      <formula>AND($E$77="Yes",ISNUMBER(I77))</formula>
    </cfRule>
    <cfRule type="expression" dxfId="1164" priority="15" stopIfTrue="1">
      <formula>$E$77="Yes"</formula>
    </cfRule>
  </conditionalFormatting>
  <conditionalFormatting sqref="J74">
    <cfRule type="expression" dxfId="1163" priority="12">
      <formula>IF(E74="Yes",AND(OR((ISNUMBER(G74)),(ISNUMBER(I74)))))</formula>
    </cfRule>
  </conditionalFormatting>
  <conditionalFormatting sqref="J75">
    <cfRule type="expression" dxfId="1162" priority="11">
      <formula>IF(E75="Yes",AND(OR((ISNUMBER(G75)),(ISNUMBER(I75)))))</formula>
    </cfRule>
  </conditionalFormatting>
  <conditionalFormatting sqref="J76">
    <cfRule type="expression" dxfId="1161" priority="10">
      <formula>IF(E76="Yes",AND(OR((ISNUMBER(G76)),(ISNUMBER(I76)))))</formula>
    </cfRule>
  </conditionalFormatting>
  <conditionalFormatting sqref="J77">
    <cfRule type="expression" dxfId="1160" priority="9">
      <formula>IF(E77="Yes",AND(OR((ISNUMBER(G77)),(ISNUMBER(I77)))))</formula>
    </cfRule>
  </conditionalFormatting>
  <conditionalFormatting sqref="J78">
    <cfRule type="expression" dxfId="1159" priority="8">
      <formula>IF(E78="Yes",AND(OR((ISNUMBER(G78)),(ISNUMBER(I78)))))</formula>
    </cfRule>
  </conditionalFormatting>
  <conditionalFormatting sqref="J79">
    <cfRule type="expression" dxfId="1158" priority="7">
      <formula>IF(E79="Yes",AND(OR((ISNUMBER(G79)),(ISNUMBER(I79)))))</formula>
    </cfRule>
  </conditionalFormatting>
  <conditionalFormatting sqref="J80">
    <cfRule type="expression" dxfId="1157" priority="6">
      <formula>IF(E80="Yes",AND(OR((ISNUMBER(G80)),(ISNUMBER(I80)))))</formula>
    </cfRule>
  </conditionalFormatting>
  <conditionalFormatting sqref="J81">
    <cfRule type="expression" dxfId="1156" priority="5">
      <formula>IF(E81="Yes",AND(OR((ISNUMBER(G81)),(ISNUMBER(I81)))))</formula>
    </cfRule>
  </conditionalFormatting>
  <conditionalFormatting sqref="J82">
    <cfRule type="expression" dxfId="1155" priority="4">
      <formula>IF(E82="Yes",AND(OR((ISNUMBER(G82)),(ISNUMBER(I82)))))</formula>
    </cfRule>
  </conditionalFormatting>
  <conditionalFormatting sqref="J83">
    <cfRule type="expression" dxfId="1154" priority="3">
      <formula>IF(E83="Yes",AND(OR((ISNUMBER(G83)),(ISNUMBER(I83)))))</formula>
    </cfRule>
  </conditionalFormatting>
  <conditionalFormatting sqref="J84">
    <cfRule type="expression" dxfId="1153" priority="2">
      <formula>IF(E84="Yes",AND(OR((ISNUMBER(G84)),(ISNUMBER(I84)))))</formula>
    </cfRule>
  </conditionalFormatting>
  <conditionalFormatting sqref="J85">
    <cfRule type="expression" dxfId="1152" priority="1">
      <formula>IF(E85="Yes",AND(OR((ISNUMBER(G85)),(ISNUMBER(I85)))))</formula>
    </cfRule>
  </conditionalFormatting>
  <dataValidations count="6">
    <dataValidation type="list" allowBlank="1" showInputMessage="1" showErrorMessage="1" sqref="J40 J42 E74:E85 J58 J56" xr:uid="{00000000-0002-0000-05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500-000001000000}">
      <formula1>1</formula1>
      <formula2>176</formula2>
    </dataValidation>
    <dataValidation type="list" allowBlank="1" showInputMessage="1" showErrorMessage="1" sqref="E16:I16" xr:uid="{00000000-0002-0000-0500-000002000000}">
      <formula1>DisabilityCodes</formula1>
    </dataValidation>
    <dataValidation type="list" allowBlank="1" showInputMessage="1" showErrorMessage="1" sqref="C86:D86" xr:uid="{00000000-0002-0000-0500-000004000000}">
      <formula1>InstructionalSupport</formula1>
    </dataValidation>
    <dataValidation type="list" allowBlank="1" showInputMessage="1" showErrorMessage="1" sqref="F86" xr:uid="{00000000-0002-0000-0500-000005000000}">
      <formula1>"Yes,No"</formula1>
    </dataValidation>
    <dataValidation type="list" allowBlank="1" showInputMessage="1" showErrorMessage="1" sqref="D8:F8 D11 D13" xr:uid="{00000000-0002-0000-05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7000000}">
          <x14:formula1>
            <xm:f>DropDownMenuLists!$A$24:$A$35</xm:f>
          </x14:formula1>
          <xm:sqref>D18</xm:sqref>
        </x14:dataValidation>
        <x14:dataValidation type="list" allowBlank="1" showInputMessage="1" showErrorMessage="1" xr:uid="{00000000-0002-0000-0500-000009000000}">
          <x14:formula1>
            <xm:f>DropDownMenuLists!$H$3:$H$118</xm:f>
          </x14:formula1>
          <xm:sqref>C74:D85</xm:sqref>
        </x14:dataValidation>
        <x14:dataValidation type="list" allowBlank="1" showInputMessage="1" showErrorMessage="1" xr:uid="{00000000-0002-0000-0500-000008000000}">
          <x14:formula1>
            <xm:f>DropDownMenuLists!$C$2:$C$67</xm:f>
          </x14:formula1>
          <xm:sqref>F10:I10</xm:sqref>
        </x14:dataValidation>
        <x14:dataValidation type="list" allowBlank="1" showInputMessage="1" showErrorMessage="1" xr:uid="{83319374-E9CE-4058-8BCD-065D0CE984FD}">
          <x14:formula1>
            <xm:f>DropDownMenuLists!$J$3:$J$37</xm:f>
          </x14:formula1>
          <xm:sqref>E14:H14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6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8.2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7.25"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3"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4.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6.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1484</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41.25"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53.2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Xlphbym2L90FG3Wb/Id6Qn0FxaAvST2+nj1e0cTRclhdP0TngKMSkfyDYY7xCqF4P03CK/paP8iphE87qilKpQ==" saltValue="rZPrkd5lb1CygAOvf1Bz2g=="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1151" priority="63" stopIfTrue="1">
      <formula>AND(F94="Yes",ISNUMBER(I94))</formula>
    </cfRule>
    <cfRule type="expression" dxfId="1150" priority="64" stopIfTrue="1">
      <formula>F94="Yes"</formula>
    </cfRule>
  </conditionalFormatting>
  <conditionalFormatting sqref="I86:J86">
    <cfRule type="expression" dxfId="1149" priority="61" stopIfTrue="1">
      <formula>AND(F86="Yes",ISNUMBER(I86))</formula>
    </cfRule>
    <cfRule type="expression" dxfId="1148" priority="62" stopIfTrue="1">
      <formula>F86="Yes"</formula>
    </cfRule>
  </conditionalFormatting>
  <conditionalFormatting sqref="I79">
    <cfRule type="expression" dxfId="1147" priority="55" stopIfTrue="1">
      <formula>AND(E79="Yes",ISNUMBER(I79))</formula>
    </cfRule>
    <cfRule type="expression" dxfId="1146" priority="56" stopIfTrue="1">
      <formula>E79="Yes"</formula>
    </cfRule>
  </conditionalFormatting>
  <conditionalFormatting sqref="I78">
    <cfRule type="expression" dxfId="1145" priority="57" stopIfTrue="1">
      <formula>AND(E78="Yes",ISNUMBER(I78))</formula>
    </cfRule>
    <cfRule type="expression" dxfId="1144" priority="58" stopIfTrue="1">
      <formula>E78="Yes"</formula>
    </cfRule>
  </conditionalFormatting>
  <conditionalFormatting sqref="I80">
    <cfRule type="expression" dxfId="1143" priority="53" stopIfTrue="1">
      <formula>AND(E80="Yes",ISNUMBER(I80))</formula>
    </cfRule>
    <cfRule type="expression" dxfId="1142" priority="54" stopIfTrue="1">
      <formula>E80="Yes"</formula>
    </cfRule>
  </conditionalFormatting>
  <conditionalFormatting sqref="I81">
    <cfRule type="expression" dxfId="1141" priority="51" stopIfTrue="1">
      <formula>AND(E81="Yes",ISNUMBER(I81))</formula>
    </cfRule>
    <cfRule type="expression" dxfId="1140" priority="52" stopIfTrue="1">
      <formula>E81="Yes"</formula>
    </cfRule>
  </conditionalFormatting>
  <conditionalFormatting sqref="I82">
    <cfRule type="expression" dxfId="1139" priority="49" stopIfTrue="1">
      <formula>AND(E82="Yes",ISNUMBER(I82))</formula>
    </cfRule>
    <cfRule type="expression" dxfId="1138" priority="50">
      <formula>E82="Yes"</formula>
    </cfRule>
  </conditionalFormatting>
  <conditionalFormatting sqref="I83">
    <cfRule type="expression" dxfId="1137" priority="47" stopIfTrue="1">
      <formula>AND(E83="Yes",ISNUMBER(I83))</formula>
    </cfRule>
    <cfRule type="expression" dxfId="1136" priority="48" stopIfTrue="1">
      <formula>E83="Yes"</formula>
    </cfRule>
  </conditionalFormatting>
  <conditionalFormatting sqref="I84">
    <cfRule type="expression" dxfId="1135" priority="45" stopIfTrue="1">
      <formula>AND(E84="Yes",ISNUMBER(I84))</formula>
    </cfRule>
    <cfRule type="expression" dxfId="1134" priority="46" stopIfTrue="1">
      <formula>E84="Yes"</formula>
    </cfRule>
  </conditionalFormatting>
  <conditionalFormatting sqref="I85">
    <cfRule type="expression" dxfId="1133" priority="43" stopIfTrue="1">
      <formula>AND(E85="Yes",ISNUMBER(I85))</formula>
    </cfRule>
    <cfRule type="expression" dxfId="1132" priority="44" stopIfTrue="1">
      <formula>E85="Yes"</formula>
    </cfRule>
  </conditionalFormatting>
  <conditionalFormatting sqref="G74">
    <cfRule type="expression" dxfId="1131" priority="41" stopIfTrue="1">
      <formula>AND($E$74="Yes",ISNUMBER(G74))</formula>
    </cfRule>
    <cfRule type="expression" dxfId="1130" priority="42" stopIfTrue="1">
      <formula>$E$74="Yes"</formula>
    </cfRule>
  </conditionalFormatting>
  <conditionalFormatting sqref="G75">
    <cfRule type="expression" dxfId="1129" priority="30" stopIfTrue="1">
      <formula>AND($E$75="Yes",ISNUMBER(G75))</formula>
    </cfRule>
    <cfRule type="expression" dxfId="1128" priority="40" stopIfTrue="1">
      <formula>$E$75="Yes"</formula>
    </cfRule>
  </conditionalFormatting>
  <conditionalFormatting sqref="G76">
    <cfRule type="expression" dxfId="1127" priority="29" stopIfTrue="1">
      <formula>AND($E$76="Yes",ISNUMBER(G76))</formula>
    </cfRule>
    <cfRule type="expression" dxfId="1126" priority="39" stopIfTrue="1">
      <formula>$E$76="Yes"</formula>
    </cfRule>
  </conditionalFormatting>
  <conditionalFormatting sqref="G77">
    <cfRule type="expression" dxfId="1125" priority="28" stopIfTrue="1">
      <formula>AND($E$77="Yes",ISNUMBER(G77))</formula>
    </cfRule>
    <cfRule type="expression" dxfId="1124" priority="38" stopIfTrue="1">
      <formula>$E$77="Yes"</formula>
    </cfRule>
  </conditionalFormatting>
  <conditionalFormatting sqref="G78">
    <cfRule type="expression" dxfId="1123" priority="27" stopIfTrue="1">
      <formula>AND($E$78="Yes",ISNUMBER(G78))</formula>
    </cfRule>
    <cfRule type="expression" dxfId="1122" priority="37" stopIfTrue="1">
      <formula>$E$78="Yes"</formula>
    </cfRule>
  </conditionalFormatting>
  <conditionalFormatting sqref="G79">
    <cfRule type="expression" dxfId="1121" priority="26" stopIfTrue="1">
      <formula>AND($E$79="Yes",ISNUMBER(G79))</formula>
    </cfRule>
    <cfRule type="expression" dxfId="1120" priority="36" stopIfTrue="1">
      <formula>$E$79="Yes"</formula>
    </cfRule>
  </conditionalFormatting>
  <conditionalFormatting sqref="G80">
    <cfRule type="expression" dxfId="1119" priority="25" stopIfTrue="1">
      <formula>AND($E$80="Yes",ISNUMBER(G80))</formula>
    </cfRule>
    <cfRule type="expression" dxfId="1118" priority="35" stopIfTrue="1">
      <formula>$E$80="Yes"</formula>
    </cfRule>
  </conditionalFormatting>
  <conditionalFormatting sqref="G81">
    <cfRule type="expression" dxfId="1117" priority="24" stopIfTrue="1">
      <formula>AND($E$81="Yes",ISNUMBER(G81))</formula>
    </cfRule>
    <cfRule type="expression" dxfId="1116" priority="34" stopIfTrue="1">
      <formula>$E$81="Yes"</formula>
    </cfRule>
  </conditionalFormatting>
  <conditionalFormatting sqref="G82">
    <cfRule type="expression" dxfId="1115" priority="23" stopIfTrue="1">
      <formula>AND($E$82="Yes",ISNUMBER(G82))</formula>
    </cfRule>
    <cfRule type="expression" dxfId="1114" priority="33" stopIfTrue="1">
      <formula>$E$82="Yes"</formula>
    </cfRule>
  </conditionalFormatting>
  <conditionalFormatting sqref="G83">
    <cfRule type="expression" dxfId="1113" priority="13" stopIfTrue="1">
      <formula>AND($E$83="Yes",ISNUMBER(G83))</formula>
    </cfRule>
    <cfRule type="expression" dxfId="1112" priority="22" stopIfTrue="1">
      <formula>$E$83="Yes"</formula>
    </cfRule>
  </conditionalFormatting>
  <conditionalFormatting sqref="G84">
    <cfRule type="expression" dxfId="1111" priority="21" stopIfTrue="1">
      <formula>AND($E$84="Yes",ISNUMBER(G84))</formula>
    </cfRule>
    <cfRule type="expression" dxfId="1110" priority="32" stopIfTrue="1">
      <formula>$E$84="Yes"</formula>
    </cfRule>
  </conditionalFormatting>
  <conditionalFormatting sqref="G85">
    <cfRule type="expression" dxfId="1109" priority="20" stopIfTrue="1">
      <formula>AND($E$85="Yes",ISNUMBER(G85))</formula>
    </cfRule>
    <cfRule type="expression" dxfId="1108" priority="31" stopIfTrue="1">
      <formula>$E$85="Yes"</formula>
    </cfRule>
  </conditionalFormatting>
  <conditionalFormatting sqref="I74">
    <cfRule type="expression" dxfId="1107" priority="18" stopIfTrue="1">
      <formula>AND($E$74="Yes",ISNUMBER(I74))</formula>
    </cfRule>
    <cfRule type="expression" dxfId="1106" priority="19" stopIfTrue="1">
      <formula>$E$74="Yes"</formula>
    </cfRule>
  </conditionalFormatting>
  <conditionalFormatting sqref="I75">
    <cfRule type="expression" dxfId="1105" priority="59" stopIfTrue="1">
      <formula>AND(E75="Yes",ISNUMBER(I75))</formula>
    </cfRule>
    <cfRule type="expression" dxfId="1104" priority="60" stopIfTrue="1">
      <formula>E75="Yes"</formula>
    </cfRule>
  </conditionalFormatting>
  <conditionalFormatting sqref="I76">
    <cfRule type="expression" dxfId="1103" priority="16" stopIfTrue="1">
      <formula>AND($E$76="Yes",ISNUMBER(I76))</formula>
    </cfRule>
    <cfRule type="expression" dxfId="1102" priority="17" stopIfTrue="1">
      <formula>$E$76="Yes"</formula>
    </cfRule>
  </conditionalFormatting>
  <conditionalFormatting sqref="I77">
    <cfRule type="expression" dxfId="1101" priority="14" stopIfTrue="1">
      <formula>AND($E$77="Yes",ISNUMBER(I77))</formula>
    </cfRule>
    <cfRule type="expression" dxfId="1100" priority="15" stopIfTrue="1">
      <formula>$E$77="Yes"</formula>
    </cfRule>
  </conditionalFormatting>
  <conditionalFormatting sqref="J74">
    <cfRule type="expression" dxfId="1099" priority="12">
      <formula>IF(E74="Yes",AND(OR((ISNUMBER(G74)),(ISNUMBER(I74)))))</formula>
    </cfRule>
  </conditionalFormatting>
  <conditionalFormatting sqref="J75">
    <cfRule type="expression" dxfId="1098" priority="11">
      <formula>IF(E75="Yes",AND(OR((ISNUMBER(G75)),(ISNUMBER(I75)))))</formula>
    </cfRule>
  </conditionalFormatting>
  <conditionalFormatting sqref="J76">
    <cfRule type="expression" dxfId="1097" priority="10">
      <formula>IF(E76="Yes",AND(OR((ISNUMBER(G76)),(ISNUMBER(I76)))))</formula>
    </cfRule>
  </conditionalFormatting>
  <conditionalFormatting sqref="J77">
    <cfRule type="expression" dxfId="1096" priority="9">
      <formula>IF(E77="Yes",AND(OR((ISNUMBER(G77)),(ISNUMBER(I77)))))</formula>
    </cfRule>
  </conditionalFormatting>
  <conditionalFormatting sqref="J78">
    <cfRule type="expression" dxfId="1095" priority="8">
      <formula>IF(E78="Yes",AND(OR((ISNUMBER(G78)),(ISNUMBER(I78)))))</formula>
    </cfRule>
  </conditionalFormatting>
  <conditionalFormatting sqref="J79">
    <cfRule type="expression" dxfId="1094" priority="7">
      <formula>IF(E79="Yes",AND(OR((ISNUMBER(G79)),(ISNUMBER(I79)))))</formula>
    </cfRule>
  </conditionalFormatting>
  <conditionalFormatting sqref="J80">
    <cfRule type="expression" dxfId="1093" priority="6">
      <formula>IF(E80="Yes",AND(OR((ISNUMBER(G80)),(ISNUMBER(I80)))))</formula>
    </cfRule>
  </conditionalFormatting>
  <conditionalFormatting sqref="J81">
    <cfRule type="expression" dxfId="1092" priority="5">
      <formula>IF(E81="Yes",AND(OR((ISNUMBER(G81)),(ISNUMBER(I81)))))</formula>
    </cfRule>
  </conditionalFormatting>
  <conditionalFormatting sqref="J82">
    <cfRule type="expression" dxfId="1091" priority="4">
      <formula>IF(E82="Yes",AND(OR((ISNUMBER(G82)),(ISNUMBER(I82)))))</formula>
    </cfRule>
  </conditionalFormatting>
  <conditionalFormatting sqref="J83">
    <cfRule type="expression" dxfId="1090" priority="3">
      <formula>IF(E83="Yes",AND(OR((ISNUMBER(G83)),(ISNUMBER(I83)))))</formula>
    </cfRule>
  </conditionalFormatting>
  <conditionalFormatting sqref="J84">
    <cfRule type="expression" dxfId="1089" priority="2">
      <formula>IF(E84="Yes",AND(OR((ISNUMBER(G84)),(ISNUMBER(I84)))))</formula>
    </cfRule>
  </conditionalFormatting>
  <conditionalFormatting sqref="J85">
    <cfRule type="expression" dxfId="1088" priority="1">
      <formula>IF(E85="Yes",AND(OR((ISNUMBER(G85)),(ISNUMBER(I85)))))</formula>
    </cfRule>
  </conditionalFormatting>
  <dataValidations count="6">
    <dataValidation type="list" allowBlank="1" showInputMessage="1" showErrorMessage="1" sqref="J40 J42 E74:E85 J58 J56" xr:uid="{00000000-0002-0000-06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600-000001000000}">
      <formula1>1</formula1>
      <formula2>176</formula2>
    </dataValidation>
    <dataValidation type="list" allowBlank="1" showInputMessage="1" showErrorMessage="1" sqref="E16:I16" xr:uid="{00000000-0002-0000-0600-000002000000}">
      <formula1>DisabilityCodes</formula1>
    </dataValidation>
    <dataValidation type="list" allowBlank="1" showInputMessage="1" showErrorMessage="1" sqref="C86:D86" xr:uid="{00000000-0002-0000-0600-000004000000}">
      <formula1>InstructionalSupport</formula1>
    </dataValidation>
    <dataValidation type="list" allowBlank="1" showInputMessage="1" showErrorMessage="1" sqref="F86" xr:uid="{00000000-0002-0000-0600-000005000000}">
      <formula1>"Yes,No"</formula1>
    </dataValidation>
    <dataValidation type="list" allowBlank="1" showInputMessage="1" showErrorMessage="1" sqref="D8:F8 D11 D13" xr:uid="{00000000-0002-0000-06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7000000}">
          <x14:formula1>
            <xm:f>DropDownMenuLists!$A$24:$A$35</xm:f>
          </x14:formula1>
          <xm:sqref>D18</xm:sqref>
        </x14:dataValidation>
        <x14:dataValidation type="list" allowBlank="1" showInputMessage="1" showErrorMessage="1" xr:uid="{00000000-0002-0000-0600-000009000000}">
          <x14:formula1>
            <xm:f>DropDownMenuLists!$H$3:$H$118</xm:f>
          </x14:formula1>
          <xm:sqref>C74:D85</xm:sqref>
        </x14:dataValidation>
        <x14:dataValidation type="list" allowBlank="1" showInputMessage="1" showErrorMessage="1" xr:uid="{00000000-0002-0000-0600-000008000000}">
          <x14:formula1>
            <xm:f>DropDownMenuLists!$C$2:$C$67</xm:f>
          </x14:formula1>
          <xm:sqref>F10:I10</xm:sqref>
        </x14:dataValidation>
        <x14:dataValidation type="list" allowBlank="1" showInputMessage="1" showErrorMessage="1" xr:uid="{1D90B80E-9BAE-44DD-9FEB-9BC9B0E060EC}">
          <x14:formula1>
            <xm:f>DropDownMenuLists!$J$3:$J$37</xm:f>
          </x14:formula1>
          <xm:sqref>E14:H14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36"/>
      <c r="E1" s="736"/>
      <c r="F1" s="736"/>
      <c r="G1" s="736"/>
      <c r="H1" s="736"/>
      <c r="I1" s="736"/>
      <c r="J1" s="736"/>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
      <c r="A2" s="1"/>
      <c r="B2" s="5"/>
      <c r="C2" s="743" t="str">
        <f>Summary_Contact_Page!C2</f>
        <v>Application for Special Education High Cost Reimbursement under the Exceptional Children's Educational Act 
Fiscal Year 2021-2022 Audited Expenditures Per Student Costs must be GREATER THAN $40,000</v>
      </c>
      <c r="D2" s="743"/>
      <c r="E2" s="743"/>
      <c r="F2" s="743"/>
      <c r="G2" s="743"/>
      <c r="H2" s="743"/>
      <c r="I2" s="743"/>
      <c r="J2" s="743"/>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691"/>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748"/>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7"/>
      <c r="E10" s="597"/>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597"/>
      <c r="E12" s="597"/>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852" t="s">
        <v>835</v>
      </c>
      <c r="G13" s="852"/>
      <c r="H13" s="852"/>
      <c r="I13" s="852"/>
      <c r="J13" s="852"/>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563"/>
      <c r="E14" s="518"/>
      <c r="F14" s="518"/>
      <c r="G14" s="518"/>
      <c r="H14" s="518"/>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563"/>
      <c r="E16" s="518"/>
      <c r="F16" s="518"/>
      <c r="G16" s="518"/>
      <c r="H16" s="518"/>
      <c r="I16" s="518"/>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563"/>
      <c r="G18" s="37"/>
      <c r="H18" s="563" t="s">
        <v>985</v>
      </c>
      <c r="I18" s="563"/>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1"/>
      <c r="J19" s="751"/>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39"/>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79"/>
      <c r="D25" s="780"/>
      <c r="E25" s="780"/>
      <c r="F25" s="780"/>
      <c r="G25" s="780"/>
      <c r="H25" s="780"/>
      <c r="I25" s="780"/>
      <c r="J25" s="781"/>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3"/>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7.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8"/>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3.75"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75"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851"/>
      <c r="H38" s="851"/>
      <c r="I38" s="851"/>
      <c r="J38" s="851"/>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846" t="s">
        <v>1088</v>
      </c>
      <c r="D44" s="846"/>
      <c r="E44" s="846"/>
      <c r="F44" s="846"/>
      <c r="G44" s="846"/>
      <c r="H44" s="846"/>
      <c r="I44" s="846"/>
      <c r="J44" s="846"/>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848"/>
      <c r="D52" s="848"/>
      <c r="E52" s="848"/>
      <c r="F52" s="848"/>
      <c r="G52" s="848"/>
      <c r="H52" s="848"/>
      <c r="I52" s="848"/>
      <c r="J52" s="848"/>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849"/>
      <c r="E53" s="849"/>
      <c r="F53" s="849"/>
      <c r="G53" s="849"/>
      <c r="H53" s="849"/>
      <c r="I53" s="849"/>
      <c r="J53" s="850"/>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847"/>
      <c r="H54" s="847"/>
      <c r="I54" s="847"/>
      <c r="J54" s="847"/>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846" t="s">
        <v>1088</v>
      </c>
      <c r="D60" s="846"/>
      <c r="E60" s="846"/>
      <c r="F60" s="846"/>
      <c r="G60" s="846"/>
      <c r="H60" s="846"/>
      <c r="I60" s="846"/>
      <c r="J60" s="846"/>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0"/>
      <c r="AD72" s="610"/>
      <c r="AE72" s="610"/>
      <c r="AF72" s="610"/>
      <c r="AG72" s="610"/>
      <c r="AH72" s="610"/>
      <c r="AI72" s="610"/>
      <c r="AJ72" s="610"/>
      <c r="AK72" s="610"/>
      <c r="AL72" s="610"/>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4"/>
      <c r="AI73" s="845"/>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0"/>
      <c r="AG74" s="610"/>
      <c r="AH74" s="610"/>
      <c r="AI74" s="610"/>
      <c r="AJ74" s="610"/>
      <c r="AK74" s="610"/>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0"/>
      <c r="AG79" s="610"/>
      <c r="AH79" s="610"/>
      <c r="AI79" s="610"/>
      <c r="AJ79" s="610"/>
      <c r="AK79" s="610"/>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72"/>
      <c r="E87" s="572"/>
      <c r="F87" s="572"/>
      <c r="G87" s="572"/>
      <c r="H87" s="572"/>
      <c r="I87" s="572"/>
      <c r="J87" s="572"/>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1269</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843"/>
      <c r="E92" s="843"/>
      <c r="F92" s="843"/>
      <c r="G92" s="843"/>
      <c r="H92" s="843"/>
      <c r="I92" s="843"/>
      <c r="J92" s="844"/>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8.7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3"/>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7"/>
      <c r="E96" s="617"/>
      <c r="F96" s="617"/>
      <c r="G96" s="617"/>
      <c r="H96" s="617"/>
      <c r="I96" s="617"/>
      <c r="J96" s="617"/>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33"/>
      <c r="J97" s="842"/>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49"/>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835" t="s">
        <v>989</v>
      </c>
      <c r="D108" s="836"/>
      <c r="E108" s="837">
        <f>SUM(E107+E106+E105+E104+E103+E102+E99)</f>
        <v>0</v>
      </c>
      <c r="F108" s="838"/>
      <c r="G108" s="839"/>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19" t="s">
        <v>987</v>
      </c>
      <c r="D109" s="620"/>
      <c r="E109" s="620"/>
      <c r="F109" s="620"/>
      <c r="G109" s="620"/>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840"/>
      <c r="E110" s="292"/>
      <c r="F110" s="277"/>
      <c r="G110" s="278"/>
      <c r="H110" s="830"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841"/>
      <c r="E111" s="293"/>
      <c r="F111" s="97"/>
      <c r="G111" s="279"/>
      <c r="H111" s="831"/>
      <c r="I111" s="832"/>
      <c r="J111" s="833"/>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834"/>
      <c r="E112" s="634">
        <f>IF(ISERROR(H112*I112),"$0.00",(H112*I112))</f>
        <v>0</v>
      </c>
      <c r="F112" s="635"/>
      <c r="G112" s="636"/>
      <c r="H112" s="276"/>
      <c r="I112" s="629" t="str">
        <f>IF(ISERROR(VLOOKUP(E14,DropDownMenuLists!$J$3:$U$37,3,FALSE)),"$0.00",VLOOKUP(E14,DropDownMenuLists!$J$3:$U$37,3,FALSE))</f>
        <v>$0.00</v>
      </c>
      <c r="J112" s="829"/>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553" t="s">
        <v>1102</v>
      </c>
      <c r="D113" s="554"/>
      <c r="E113" s="624">
        <f>IF(ISERROR(H113*I113),"$0.00",(H113*I113))</f>
        <v>0</v>
      </c>
      <c r="F113" s="625"/>
      <c r="G113" s="649"/>
      <c r="H113" s="48"/>
      <c r="I113" s="629" t="str">
        <f>IF(ISERROR(VLOOKUP(E14,DropDownMenuLists!$J$3:$U$52,2,FALSE)),"$0.00",VLOOKUP(E14,DropDownMenuLists!$J$3:$U$52,2,FALSE))</f>
        <v>$0.00</v>
      </c>
      <c r="J113" s="829"/>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819"/>
      <c r="E115" s="819"/>
      <c r="F115" s="819"/>
      <c r="G115" s="820"/>
      <c r="H115" s="274" t="s">
        <v>1024</v>
      </c>
      <c r="I115" s="821" t="s">
        <v>1023</v>
      </c>
      <c r="J115" s="822"/>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49"/>
      <c r="H116" s="282"/>
      <c r="I116" s="823"/>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824"/>
      <c r="D117" s="825"/>
      <c r="E117" s="826"/>
      <c r="F117" s="827"/>
      <c r="G117" s="828"/>
      <c r="H117" s="281"/>
      <c r="I117" s="762"/>
      <c r="J117" s="7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804"/>
      <c r="E118" s="674">
        <f>SUM(E112+E113+E114+E116+E117)</f>
        <v>0</v>
      </c>
      <c r="F118" s="675"/>
      <c r="G118" s="805"/>
      <c r="H118" s="676"/>
      <c r="I118" s="806"/>
      <c r="J118" s="807"/>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814">
        <f>E99+E102+E103+E104+E105+E106+E107+E112+E113+E114+E116</f>
        <v>0</v>
      </c>
      <c r="F119" s="659"/>
      <c r="G119" s="815"/>
      <c r="H119" s="808"/>
      <c r="I119" s="809"/>
      <c r="J119" s="810"/>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11.25" hidden="1" customHeight="1" thickBot="1" x14ac:dyDescent="0.35">
      <c r="A120" s="1"/>
      <c r="B120" s="5"/>
      <c r="C120" s="655" t="s">
        <v>988</v>
      </c>
      <c r="D120" s="656"/>
      <c r="E120" s="816">
        <f>SUM(E119+E118)</f>
        <v>0</v>
      </c>
      <c r="F120" s="817"/>
      <c r="G120" s="818"/>
      <c r="H120" s="811"/>
      <c r="I120" s="812"/>
      <c r="J120" s="813"/>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802"/>
      <c r="E121" s="802"/>
      <c r="F121" s="802"/>
      <c r="G121" s="803"/>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788"/>
      <c r="J123" s="789"/>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24">
        <f>AO80</f>
        <v>0</v>
      </c>
      <c r="F124" s="625"/>
      <c r="G124" s="649"/>
      <c r="H124" s="527"/>
      <c r="I124" s="528"/>
      <c r="J124" s="529"/>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19" t="s">
        <v>990</v>
      </c>
      <c r="D125" s="620"/>
      <c r="E125" s="620"/>
      <c r="F125" s="620"/>
      <c r="G125" s="620"/>
      <c r="H125" s="620"/>
      <c r="I125" s="620"/>
      <c r="J125" s="621"/>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554"/>
      <c r="E126" s="624">
        <f>H126*I126</f>
        <v>0</v>
      </c>
      <c r="F126" s="625"/>
      <c r="G126" s="649"/>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9"/>
      <c r="F127" s="760"/>
      <c r="G127" s="761"/>
      <c r="H127" s="686" t="s">
        <v>1113</v>
      </c>
      <c r="I127" s="788"/>
      <c r="J127" s="789"/>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1484</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795"/>
      <c r="G130" s="796"/>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1125</v>
      </c>
      <c r="D131" s="661"/>
      <c r="E131" s="734">
        <f>E123+E124+E126+E127+E128+E129+E130</f>
        <v>0</v>
      </c>
      <c r="F131" s="790"/>
      <c r="G131" s="791"/>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792"/>
      <c r="D132" s="793"/>
      <c r="E132" s="793"/>
      <c r="F132" s="793"/>
      <c r="G132" s="794"/>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97"/>
      <c r="E133" s="718">
        <f>E119</f>
        <v>0</v>
      </c>
      <c r="F133" s="798"/>
      <c r="G133" s="799"/>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800" t="str">
        <f>Student_1!C134</f>
        <v>Less: "Other Educational Cost" this is a calculated overhead cost for approved facility schools and  is not reimbursable
under the High Cost program.</v>
      </c>
      <c r="D134" s="801"/>
      <c r="E134" s="718">
        <f>E112</f>
        <v>0</v>
      </c>
      <c r="F134" s="798"/>
      <c r="G134" s="799"/>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61"/>
      <c r="E135" s="699">
        <f>E131+E133-E134</f>
        <v>0</v>
      </c>
      <c r="F135" s="786"/>
      <c r="G135" s="787"/>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0" customHeight="1" x14ac:dyDescent="0.3">
      <c r="A137" s="1"/>
      <c r="B137" s="5"/>
      <c r="C137" s="583" t="s">
        <v>621</v>
      </c>
      <c r="D137" s="583"/>
      <c r="E137" s="583"/>
      <c r="F137" s="583"/>
      <c r="G137" s="583"/>
      <c r="H137" s="583"/>
      <c r="I137" s="583"/>
      <c r="J137" s="58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497"/>
      <c r="E138" s="497"/>
      <c r="F138" s="497"/>
      <c r="G138" s="497"/>
      <c r="H138" s="497"/>
      <c r="I138" s="497"/>
      <c r="J138" s="497"/>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691"/>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689"/>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4"/>
      <c r="E146" s="565">
        <f>E16</f>
        <v>0</v>
      </c>
      <c r="F146" s="565"/>
      <c r="G146" s="565"/>
      <c r="H146" s="565"/>
      <c r="I146" s="565"/>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4"/>
      <c r="E148" s="565">
        <f>D8</f>
        <v>0</v>
      </c>
      <c r="F148" s="565"/>
      <c r="G148" s="565"/>
      <c r="H148" s="565"/>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4"/>
      <c r="E150" s="684"/>
      <c r="F150" s="565">
        <f>F10</f>
        <v>0</v>
      </c>
      <c r="G150" s="565"/>
      <c r="H150" s="565"/>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4"/>
      <c r="E152" s="565">
        <f>F12</f>
        <v>0</v>
      </c>
      <c r="F152" s="565"/>
      <c r="G152" s="565"/>
      <c r="H152" s="565"/>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4"/>
      <c r="E154" s="565">
        <f>E14</f>
        <v>0</v>
      </c>
      <c r="F154" s="565"/>
      <c r="G154" s="565"/>
      <c r="H154" s="565"/>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85"/>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84"/>
      <c r="E158" s="714" t="e">
        <f>VLOOKUP(Summary_Contact_Page!BC9,Summary_Contact_Page!BB11:BE13,2,FALSE)</f>
        <v>#N/A</v>
      </c>
      <c r="F158" s="714"/>
      <c r="G158" s="127" t="s">
        <v>657</v>
      </c>
      <c r="H158" s="723" t="e">
        <f>VLOOKUP(Summary_Contact_Page!BC9,Summary_Contact_Page!BB11:BE13,3,FALSE)</f>
        <v>#N/A</v>
      </c>
      <c r="I158" s="723"/>
      <c r="J158" s="723"/>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714"/>
      <c r="F160" s="714"/>
      <c r="G160" s="127" t="s">
        <v>658</v>
      </c>
      <c r="H160" s="714" t="e">
        <f>VLOOKUP(Summary_Contact_Page!BC9,Summary_Contact_Page!BB11:BE13,4,FALSE)</f>
        <v>#N/A</v>
      </c>
      <c r="I160" s="714"/>
      <c r="J160" s="714"/>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qY3/loy6aKoJaFU4VwCw9FGwOApf95wEjrRa1ND2j3PRLK/wCO1sBLqQ1HG4/ifpSgEqL3JzXcqTxFGDoYVfLQ==" saltValue="eHZ3zvoiyI9LPzlGMDsapg=="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1087" priority="63" stopIfTrue="1">
      <formula>AND(F94="Yes",ISNUMBER(I94))</formula>
    </cfRule>
    <cfRule type="expression" dxfId="1086" priority="64" stopIfTrue="1">
      <formula>F94="Yes"</formula>
    </cfRule>
  </conditionalFormatting>
  <conditionalFormatting sqref="I86:J86">
    <cfRule type="expression" dxfId="1085" priority="61" stopIfTrue="1">
      <formula>AND(F86="Yes",ISNUMBER(I86))</formula>
    </cfRule>
    <cfRule type="expression" dxfId="1084" priority="62" stopIfTrue="1">
      <formula>F86="Yes"</formula>
    </cfRule>
  </conditionalFormatting>
  <conditionalFormatting sqref="I79">
    <cfRule type="expression" dxfId="1083" priority="55" stopIfTrue="1">
      <formula>AND(E79="Yes",ISNUMBER(I79))</formula>
    </cfRule>
    <cfRule type="expression" dxfId="1082" priority="56" stopIfTrue="1">
      <formula>E79="Yes"</formula>
    </cfRule>
  </conditionalFormatting>
  <conditionalFormatting sqref="I78">
    <cfRule type="expression" dxfId="1081" priority="57" stopIfTrue="1">
      <formula>AND(E78="Yes",ISNUMBER(I78))</formula>
    </cfRule>
    <cfRule type="expression" dxfId="1080" priority="58" stopIfTrue="1">
      <formula>E78="Yes"</formula>
    </cfRule>
  </conditionalFormatting>
  <conditionalFormatting sqref="I80">
    <cfRule type="expression" dxfId="1079" priority="53" stopIfTrue="1">
      <formula>AND(E80="Yes",ISNUMBER(I80))</formula>
    </cfRule>
    <cfRule type="expression" dxfId="1078" priority="54" stopIfTrue="1">
      <formula>E80="Yes"</formula>
    </cfRule>
  </conditionalFormatting>
  <conditionalFormatting sqref="I81">
    <cfRule type="expression" dxfId="1077" priority="51" stopIfTrue="1">
      <formula>AND(E81="Yes",ISNUMBER(I81))</formula>
    </cfRule>
    <cfRule type="expression" dxfId="1076" priority="52" stopIfTrue="1">
      <formula>E81="Yes"</formula>
    </cfRule>
  </conditionalFormatting>
  <conditionalFormatting sqref="I82">
    <cfRule type="expression" dxfId="1075" priority="49" stopIfTrue="1">
      <formula>AND(E82="Yes",ISNUMBER(I82))</formula>
    </cfRule>
    <cfRule type="expression" dxfId="1074" priority="50">
      <formula>E82="Yes"</formula>
    </cfRule>
  </conditionalFormatting>
  <conditionalFormatting sqref="I83">
    <cfRule type="expression" dxfId="1073" priority="47" stopIfTrue="1">
      <formula>AND(E83="Yes",ISNUMBER(I83))</formula>
    </cfRule>
    <cfRule type="expression" dxfId="1072" priority="48" stopIfTrue="1">
      <formula>E83="Yes"</formula>
    </cfRule>
  </conditionalFormatting>
  <conditionalFormatting sqref="I84">
    <cfRule type="expression" dxfId="1071" priority="45" stopIfTrue="1">
      <formula>AND(E84="Yes",ISNUMBER(I84))</formula>
    </cfRule>
    <cfRule type="expression" dxfId="1070" priority="46" stopIfTrue="1">
      <formula>E84="Yes"</formula>
    </cfRule>
  </conditionalFormatting>
  <conditionalFormatting sqref="I85">
    <cfRule type="expression" dxfId="1069" priority="43" stopIfTrue="1">
      <formula>AND(E85="Yes",ISNUMBER(I85))</formula>
    </cfRule>
    <cfRule type="expression" dxfId="1068" priority="44" stopIfTrue="1">
      <formula>E85="Yes"</formula>
    </cfRule>
  </conditionalFormatting>
  <conditionalFormatting sqref="G74">
    <cfRule type="expression" dxfId="1067" priority="41" stopIfTrue="1">
      <formula>AND($E$74="Yes",ISNUMBER(G74))</formula>
    </cfRule>
    <cfRule type="expression" dxfId="1066" priority="42" stopIfTrue="1">
      <formula>$E$74="Yes"</formula>
    </cfRule>
  </conditionalFormatting>
  <conditionalFormatting sqref="G75">
    <cfRule type="expression" dxfId="1065" priority="30" stopIfTrue="1">
      <formula>AND($E$75="Yes",ISNUMBER(G75))</formula>
    </cfRule>
    <cfRule type="expression" dxfId="1064" priority="40" stopIfTrue="1">
      <formula>$E$75="Yes"</formula>
    </cfRule>
  </conditionalFormatting>
  <conditionalFormatting sqref="G76">
    <cfRule type="expression" dxfId="1063" priority="29" stopIfTrue="1">
      <formula>AND($E$76="Yes",ISNUMBER(G76))</formula>
    </cfRule>
    <cfRule type="expression" dxfId="1062" priority="39" stopIfTrue="1">
      <formula>$E$76="Yes"</formula>
    </cfRule>
  </conditionalFormatting>
  <conditionalFormatting sqref="G77">
    <cfRule type="expression" dxfId="1061" priority="28" stopIfTrue="1">
      <formula>AND($E$77="Yes",ISNUMBER(G77))</formula>
    </cfRule>
    <cfRule type="expression" dxfId="1060" priority="38" stopIfTrue="1">
      <formula>$E$77="Yes"</formula>
    </cfRule>
  </conditionalFormatting>
  <conditionalFormatting sqref="G78">
    <cfRule type="expression" dxfId="1059" priority="27" stopIfTrue="1">
      <formula>AND($E$78="Yes",ISNUMBER(G78))</formula>
    </cfRule>
    <cfRule type="expression" dxfId="1058" priority="37" stopIfTrue="1">
      <formula>$E$78="Yes"</formula>
    </cfRule>
  </conditionalFormatting>
  <conditionalFormatting sqref="G79">
    <cfRule type="expression" dxfId="1057" priority="26" stopIfTrue="1">
      <formula>AND($E$79="Yes",ISNUMBER(G79))</formula>
    </cfRule>
    <cfRule type="expression" dxfId="1056" priority="36" stopIfTrue="1">
      <formula>$E$79="Yes"</formula>
    </cfRule>
  </conditionalFormatting>
  <conditionalFormatting sqref="G80">
    <cfRule type="expression" dxfId="1055" priority="25" stopIfTrue="1">
      <formula>AND($E$80="Yes",ISNUMBER(G80))</formula>
    </cfRule>
    <cfRule type="expression" dxfId="1054" priority="35" stopIfTrue="1">
      <formula>$E$80="Yes"</formula>
    </cfRule>
  </conditionalFormatting>
  <conditionalFormatting sqref="G81">
    <cfRule type="expression" dxfId="1053" priority="24" stopIfTrue="1">
      <formula>AND($E$81="Yes",ISNUMBER(G81))</formula>
    </cfRule>
    <cfRule type="expression" dxfId="1052" priority="34" stopIfTrue="1">
      <formula>$E$81="Yes"</formula>
    </cfRule>
  </conditionalFormatting>
  <conditionalFormatting sqref="G82">
    <cfRule type="expression" dxfId="1051" priority="23" stopIfTrue="1">
      <formula>AND($E$82="Yes",ISNUMBER(G82))</formula>
    </cfRule>
    <cfRule type="expression" dxfId="1050" priority="33" stopIfTrue="1">
      <formula>$E$82="Yes"</formula>
    </cfRule>
  </conditionalFormatting>
  <conditionalFormatting sqref="G83">
    <cfRule type="expression" dxfId="1049" priority="13" stopIfTrue="1">
      <formula>AND($E$83="Yes",ISNUMBER(G83))</formula>
    </cfRule>
    <cfRule type="expression" dxfId="1048" priority="22" stopIfTrue="1">
      <formula>$E$83="Yes"</formula>
    </cfRule>
  </conditionalFormatting>
  <conditionalFormatting sqref="G84">
    <cfRule type="expression" dxfId="1047" priority="21" stopIfTrue="1">
      <formula>AND($E$84="Yes",ISNUMBER(G84))</formula>
    </cfRule>
    <cfRule type="expression" dxfId="1046" priority="32" stopIfTrue="1">
      <formula>$E$84="Yes"</formula>
    </cfRule>
  </conditionalFormatting>
  <conditionalFormatting sqref="G85">
    <cfRule type="expression" dxfId="1045" priority="20" stopIfTrue="1">
      <formula>AND($E$85="Yes",ISNUMBER(G85))</formula>
    </cfRule>
    <cfRule type="expression" dxfId="1044" priority="31" stopIfTrue="1">
      <formula>$E$85="Yes"</formula>
    </cfRule>
  </conditionalFormatting>
  <conditionalFormatting sqref="I74">
    <cfRule type="expression" dxfId="1043" priority="18" stopIfTrue="1">
      <formula>AND($E$74="Yes",ISNUMBER(I74))</formula>
    </cfRule>
    <cfRule type="expression" dxfId="1042" priority="19" stopIfTrue="1">
      <formula>$E$74="Yes"</formula>
    </cfRule>
  </conditionalFormatting>
  <conditionalFormatting sqref="I75">
    <cfRule type="expression" dxfId="1041" priority="59" stopIfTrue="1">
      <formula>AND(E75="Yes",ISNUMBER(I75))</formula>
    </cfRule>
    <cfRule type="expression" dxfId="1040" priority="60" stopIfTrue="1">
      <formula>E75="Yes"</formula>
    </cfRule>
  </conditionalFormatting>
  <conditionalFormatting sqref="I76">
    <cfRule type="expression" dxfId="1039" priority="16" stopIfTrue="1">
      <formula>AND($E$76="Yes",ISNUMBER(I76))</formula>
    </cfRule>
    <cfRule type="expression" dxfId="1038" priority="17" stopIfTrue="1">
      <formula>$E$76="Yes"</formula>
    </cfRule>
  </conditionalFormatting>
  <conditionalFormatting sqref="I77">
    <cfRule type="expression" dxfId="1037" priority="14" stopIfTrue="1">
      <formula>AND($E$77="Yes",ISNUMBER(I77))</formula>
    </cfRule>
    <cfRule type="expression" dxfId="1036" priority="15" stopIfTrue="1">
      <formula>$E$77="Yes"</formula>
    </cfRule>
  </conditionalFormatting>
  <conditionalFormatting sqref="J74">
    <cfRule type="expression" dxfId="1035" priority="12">
      <formula>IF(E74="Yes",AND(OR((ISNUMBER(G74)),(ISNUMBER(I74)))))</formula>
    </cfRule>
  </conditionalFormatting>
  <conditionalFormatting sqref="J75">
    <cfRule type="expression" dxfId="1034" priority="11">
      <formula>IF(E75="Yes",AND(OR((ISNUMBER(G75)),(ISNUMBER(I75)))))</formula>
    </cfRule>
  </conditionalFormatting>
  <conditionalFormatting sqref="J76">
    <cfRule type="expression" dxfId="1033" priority="10">
      <formula>IF(E76="Yes",AND(OR((ISNUMBER(G76)),(ISNUMBER(I76)))))</formula>
    </cfRule>
  </conditionalFormatting>
  <conditionalFormatting sqref="J77">
    <cfRule type="expression" dxfId="1032" priority="9">
      <formula>IF(E77="Yes",AND(OR((ISNUMBER(G77)),(ISNUMBER(I77)))))</formula>
    </cfRule>
  </conditionalFormatting>
  <conditionalFormatting sqref="J78">
    <cfRule type="expression" dxfId="1031" priority="8">
      <formula>IF(E78="Yes",AND(OR((ISNUMBER(G78)),(ISNUMBER(I78)))))</formula>
    </cfRule>
  </conditionalFormatting>
  <conditionalFormatting sqref="J79">
    <cfRule type="expression" dxfId="1030" priority="7">
      <formula>IF(E79="Yes",AND(OR((ISNUMBER(G79)),(ISNUMBER(I79)))))</formula>
    </cfRule>
  </conditionalFormatting>
  <conditionalFormatting sqref="J80">
    <cfRule type="expression" dxfId="1029" priority="6">
      <formula>IF(E80="Yes",AND(OR((ISNUMBER(G80)),(ISNUMBER(I80)))))</formula>
    </cfRule>
  </conditionalFormatting>
  <conditionalFormatting sqref="J81">
    <cfRule type="expression" dxfId="1028" priority="5">
      <formula>IF(E81="Yes",AND(OR((ISNUMBER(G81)),(ISNUMBER(I81)))))</formula>
    </cfRule>
  </conditionalFormatting>
  <conditionalFormatting sqref="J82">
    <cfRule type="expression" dxfId="1027" priority="4">
      <formula>IF(E82="Yes",AND(OR((ISNUMBER(G82)),(ISNUMBER(I82)))))</formula>
    </cfRule>
  </conditionalFormatting>
  <conditionalFormatting sqref="J83">
    <cfRule type="expression" dxfId="1026" priority="3">
      <formula>IF(E83="Yes",AND(OR((ISNUMBER(G83)),(ISNUMBER(I83)))))</formula>
    </cfRule>
  </conditionalFormatting>
  <conditionalFormatting sqref="J84">
    <cfRule type="expression" dxfId="1025" priority="2">
      <formula>IF(E84="Yes",AND(OR((ISNUMBER(G84)),(ISNUMBER(I84)))))</formula>
    </cfRule>
  </conditionalFormatting>
  <conditionalFormatting sqref="J85">
    <cfRule type="expression" dxfId="1024" priority="1">
      <formula>IF(E85="Yes",AND(OR((ISNUMBER(G85)),(ISNUMBER(I85)))))</formula>
    </cfRule>
  </conditionalFormatting>
  <dataValidations count="6">
    <dataValidation type="list" allowBlank="1" showInputMessage="1" showErrorMessage="1" sqref="J40 J42 E74:E85 J58 J56" xr:uid="{00000000-0002-0000-07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700-000001000000}">
      <formula1>1</formula1>
      <formula2>176</formula2>
    </dataValidation>
    <dataValidation type="list" allowBlank="1" showInputMessage="1" showErrorMessage="1" sqref="E16:I16" xr:uid="{00000000-0002-0000-0700-000002000000}">
      <formula1>DisabilityCodes</formula1>
    </dataValidation>
    <dataValidation type="list" allowBlank="1" showInputMessage="1" showErrorMessage="1" sqref="C86:D86" xr:uid="{00000000-0002-0000-0700-000004000000}">
      <formula1>InstructionalSupport</formula1>
    </dataValidation>
    <dataValidation type="list" allowBlank="1" showInputMessage="1" showErrorMessage="1" sqref="F86" xr:uid="{00000000-0002-0000-0700-000005000000}">
      <formula1>"Yes,No"</formula1>
    </dataValidation>
    <dataValidation type="list" allowBlank="1" showInputMessage="1" showErrorMessage="1" sqref="D8:F8 D11 D13" xr:uid="{00000000-0002-0000-07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7000000}">
          <x14:formula1>
            <xm:f>DropDownMenuLists!$A$24:$A$35</xm:f>
          </x14:formula1>
          <xm:sqref>D18</xm:sqref>
        </x14:dataValidation>
        <x14:dataValidation type="list" allowBlank="1" showInputMessage="1" showErrorMessage="1" xr:uid="{00000000-0002-0000-0700-000009000000}">
          <x14:formula1>
            <xm:f>DropDownMenuLists!$H$3:$H$118</xm:f>
          </x14:formula1>
          <xm:sqref>C74:D85</xm:sqref>
        </x14:dataValidation>
        <x14:dataValidation type="list" allowBlank="1" showInputMessage="1" showErrorMessage="1" xr:uid="{00000000-0002-0000-0700-000008000000}">
          <x14:formula1>
            <xm:f>DropDownMenuLists!$C$2:$C$67</xm:f>
          </x14:formula1>
          <xm:sqref>F10:I10</xm:sqref>
        </x14:dataValidation>
        <x14:dataValidation type="list" allowBlank="1" showInputMessage="1" showErrorMessage="1" xr:uid="{33181EA6-5E2B-4995-AF9B-4FD979C7C1B2}">
          <x14:formula1>
            <xm:f>DropDownMenuLists!$J$3:$J$37</xm:f>
          </x14:formula1>
          <xm:sqref>E14:H14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P162"/>
  <sheetViews>
    <sheetView zoomScale="80" zoomScaleNormal="80" zoomScaleSheetLayoutView="100" workbookViewId="0">
      <selection activeCell="E129" sqref="E129:G129"/>
    </sheetView>
  </sheetViews>
  <sheetFormatPr defaultColWidth="0" defaultRowHeight="13.2" zeroHeight="1" x14ac:dyDescent="0.25"/>
  <cols>
    <col min="1" max="1" width="3.44140625" customWidth="1"/>
    <col min="2" max="2" width="3.33203125" customWidth="1"/>
    <col min="3" max="3" width="19.33203125" customWidth="1"/>
    <col min="4" max="5" width="16.6640625" customWidth="1"/>
    <col min="6" max="6" width="11.88671875" customWidth="1"/>
    <col min="7" max="7" width="14.88671875" customWidth="1"/>
    <col min="8" max="8" width="18.88671875" customWidth="1"/>
    <col min="9" max="9" width="17.44140625" customWidth="1"/>
    <col min="10" max="10" width="13.109375" customWidth="1"/>
    <col min="11" max="11" width="3.33203125" customWidth="1"/>
    <col min="12" max="12" width="3.6640625" customWidth="1"/>
    <col min="13" max="32" width="9.109375" hidden="1" customWidth="1"/>
    <col min="33" max="34" width="10.6640625" hidden="1" customWidth="1"/>
    <col min="35" max="35" width="11.33203125" hidden="1" customWidth="1"/>
    <col min="36" max="37" width="18.6640625" hidden="1" customWidth="1"/>
    <col min="38" max="38" width="9.44140625" hidden="1" customWidth="1"/>
    <col min="39" max="39" width="18.6640625" hidden="1" customWidth="1"/>
    <col min="40" max="40" width="12.88671875" hidden="1" customWidth="1"/>
    <col min="41" max="41" width="31.88671875" hidden="1" customWidth="1"/>
    <col min="42" max="42" width="17.109375" hidden="1" customWidth="1"/>
    <col min="43" max="16384" width="9.109375" hidden="1"/>
  </cols>
  <sheetData>
    <row r="1" spans="1:38" ht="51.75" customHeight="1" x14ac:dyDescent="0.3">
      <c r="A1" s="1"/>
      <c r="B1" s="5"/>
      <c r="C1" s="736" t="str">
        <f>Student_1!C1</f>
        <v>OUT OF DISTRICT STUDENT WORKSHEET 
2021 - 2022 Costs Collected FY 2023</v>
      </c>
      <c r="D1" s="703"/>
      <c r="E1" s="703"/>
      <c r="F1" s="703"/>
      <c r="G1" s="703"/>
      <c r="H1" s="703"/>
      <c r="I1" s="703"/>
      <c r="J1" s="703"/>
      <c r="K1" s="5"/>
      <c r="L1" s="1"/>
      <c r="M1" s="178"/>
      <c r="N1" s="178"/>
      <c r="O1" s="178"/>
      <c r="P1" s="161"/>
      <c r="Q1" s="178"/>
      <c r="R1" s="178"/>
      <c r="S1" s="178"/>
      <c r="T1" s="178"/>
      <c r="U1" s="178"/>
      <c r="V1" s="178"/>
      <c r="W1" s="178"/>
      <c r="X1" s="178"/>
      <c r="Y1" s="178"/>
      <c r="Z1" s="178"/>
      <c r="AA1" s="178"/>
      <c r="AB1" s="178"/>
      <c r="AC1" s="178"/>
      <c r="AD1" s="178"/>
      <c r="AE1" s="178"/>
      <c r="AF1" s="178"/>
      <c r="AG1" s="178"/>
      <c r="AH1" s="178"/>
      <c r="AI1" s="178"/>
      <c r="AJ1" s="178"/>
      <c r="AK1" s="178"/>
      <c r="AL1" s="178"/>
    </row>
    <row r="2" spans="1:38" ht="43.2" customHeight="1" x14ac:dyDescent="0.35">
      <c r="A2" s="1"/>
      <c r="B2" s="5"/>
      <c r="C2" s="743" t="str">
        <f>Summary_Contact_Page!C2</f>
        <v>Application for Special Education High Cost Reimbursement under the Exceptional Children's Educational Act 
Fiscal Year 2021-2022 Audited Expenditures Per Student Costs must be GREATER THAN $40,000</v>
      </c>
      <c r="D2" s="738"/>
      <c r="E2" s="738"/>
      <c r="F2" s="738"/>
      <c r="G2" s="738"/>
      <c r="H2" s="738"/>
      <c r="I2" s="738"/>
      <c r="J2" s="738"/>
      <c r="K2" s="5"/>
      <c r="L2" s="1"/>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row>
    <row r="3" spans="1:38" ht="75" customHeight="1" x14ac:dyDescent="0.3">
      <c r="A3" s="1"/>
      <c r="B3" s="5"/>
      <c r="C3" s="743" t="s">
        <v>1274</v>
      </c>
      <c r="D3" s="743"/>
      <c r="E3" s="743"/>
      <c r="F3" s="743"/>
      <c r="G3" s="743"/>
      <c r="H3" s="743"/>
      <c r="I3" s="743"/>
      <c r="J3" s="743"/>
      <c r="K3" s="5"/>
      <c r="L3" s="1"/>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row>
    <row r="4" spans="1:38" ht="22.95" customHeight="1" x14ac:dyDescent="0.3">
      <c r="A4" s="1"/>
      <c r="B4" s="588" t="str">
        <f>Summary_Contact_Page!C3</f>
        <v>Due: Applications and Notification of Submission Email Required to be Eligible for Funding by 5:00 p.m. on Wednesday, March 1, 2023</v>
      </c>
      <c r="C4" s="588"/>
      <c r="D4" s="588"/>
      <c r="E4" s="588"/>
      <c r="F4" s="588"/>
      <c r="G4" s="588"/>
      <c r="H4" s="588"/>
      <c r="I4" s="588"/>
      <c r="J4" s="588"/>
      <c r="K4" s="588"/>
      <c r="L4" s="1"/>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row>
    <row r="5" spans="1:38" ht="12" customHeight="1" x14ac:dyDescent="0.3">
      <c r="A5" s="1"/>
      <c r="B5" s="27"/>
      <c r="C5" s="121"/>
      <c r="D5" s="121"/>
      <c r="E5" s="121"/>
      <c r="F5" s="121"/>
      <c r="G5" s="121"/>
      <c r="H5" s="121"/>
      <c r="I5" s="121"/>
      <c r="J5" s="121"/>
      <c r="K5" s="5"/>
      <c r="L5" s="1"/>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25.95" customHeight="1" x14ac:dyDescent="0.3">
      <c r="A6" s="1"/>
      <c r="B6" s="27"/>
      <c r="C6" s="744" t="s">
        <v>173</v>
      </c>
      <c r="D6" s="744"/>
      <c r="E6" s="691">
        <f>Summary_Contact_Page!F5</f>
        <v>0</v>
      </c>
      <c r="F6" s="691"/>
      <c r="G6" s="691"/>
      <c r="H6" s="691"/>
      <c r="I6" s="746"/>
      <c r="J6" s="35" t="str">
        <f>Summary_Contact_Page!M5</f>
        <v>0</v>
      </c>
      <c r="K6" s="5"/>
      <c r="L6" s="1"/>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row>
    <row r="7" spans="1:38" ht="13.95" customHeight="1" x14ac:dyDescent="0.3">
      <c r="A7" s="1"/>
      <c r="B7" s="27"/>
      <c r="C7" s="121"/>
      <c r="D7" s="121"/>
      <c r="E7" s="121"/>
      <c r="F7" s="121"/>
      <c r="G7" s="121"/>
      <c r="H7" s="121"/>
      <c r="I7" s="121"/>
      <c r="J7" s="35"/>
      <c r="K7" s="5"/>
      <c r="L7" s="1"/>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row>
    <row r="8" spans="1:38" ht="25.95" customHeight="1" x14ac:dyDescent="0.3">
      <c r="A8" s="1"/>
      <c r="B8" s="27"/>
      <c r="C8" s="123" t="s">
        <v>193</v>
      </c>
      <c r="D8" s="748"/>
      <c r="E8" s="748"/>
      <c r="F8" s="470"/>
      <c r="G8" s="36">
        <f>VLOOKUP(D8,DropDownMenuLists!W2:Z202,4,FALSE)</f>
        <v>0</v>
      </c>
      <c r="H8" s="5"/>
      <c r="I8" s="5"/>
      <c r="J8" s="5"/>
      <c r="K8" s="5"/>
      <c r="L8" s="1"/>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12" customHeight="1" x14ac:dyDescent="0.3">
      <c r="A9" s="1"/>
      <c r="B9" s="27"/>
      <c r="C9" s="121"/>
      <c r="D9" s="608" t="s">
        <v>831</v>
      </c>
      <c r="E9" s="608"/>
      <c r="F9" s="608"/>
      <c r="G9" s="121"/>
      <c r="H9" s="121"/>
      <c r="I9" s="121"/>
      <c r="J9" s="121"/>
      <c r="K9" s="5"/>
      <c r="L9" s="1"/>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row>
    <row r="10" spans="1:38" ht="25.95" customHeight="1" x14ac:dyDescent="0.3">
      <c r="A10" s="1"/>
      <c r="B10" s="5"/>
      <c r="C10" s="597" t="s">
        <v>828</v>
      </c>
      <c r="D10" s="598"/>
      <c r="E10" s="598"/>
      <c r="F10" s="713"/>
      <c r="G10" s="713"/>
      <c r="H10" s="713"/>
      <c r="I10" s="713"/>
      <c r="J10" s="36" t="str">
        <f>VLOOKUP(F10,DropDownMenuLists!C2:E67,2,FALSE)</f>
        <v>0</v>
      </c>
      <c r="K10" s="5"/>
      <c r="L10" s="1"/>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row>
    <row r="11" spans="1:38" ht="13.95" customHeight="1" x14ac:dyDescent="0.3">
      <c r="A11" s="1"/>
      <c r="B11" s="27"/>
      <c r="C11" s="123"/>
      <c r="D11" s="59"/>
      <c r="E11" s="5"/>
      <c r="F11" s="607" t="s">
        <v>834</v>
      </c>
      <c r="G11" s="607"/>
      <c r="H11" s="607"/>
      <c r="I11" s="607"/>
      <c r="J11" s="607"/>
      <c r="K11" s="5"/>
      <c r="L11" s="1"/>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row>
    <row r="12" spans="1:38" ht="25.95" customHeight="1" x14ac:dyDescent="0.3">
      <c r="A12" s="1"/>
      <c r="B12" s="27"/>
      <c r="C12" s="597" t="s">
        <v>649</v>
      </c>
      <c r="D12" s="756"/>
      <c r="E12" s="598"/>
      <c r="F12" s="518"/>
      <c r="G12" s="518"/>
      <c r="H12" s="518"/>
      <c r="I12" s="518"/>
      <c r="J12" s="28"/>
      <c r="K12" s="5"/>
      <c r="L12" s="1"/>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row>
    <row r="13" spans="1:38" ht="13.95" customHeight="1" x14ac:dyDescent="0.3">
      <c r="A13" s="1"/>
      <c r="B13" s="27"/>
      <c r="C13" s="123"/>
      <c r="D13" s="59"/>
      <c r="E13" s="5"/>
      <c r="F13" s="753" t="s">
        <v>835</v>
      </c>
      <c r="G13" s="754"/>
      <c r="H13" s="754"/>
      <c r="I13" s="754"/>
      <c r="J13" s="755"/>
      <c r="K13" s="5"/>
      <c r="L13" s="1"/>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row>
    <row r="14" spans="1:38" ht="25.95" customHeight="1" x14ac:dyDescent="0.3">
      <c r="A14" s="1"/>
      <c r="B14" s="5"/>
      <c r="C14" s="563" t="s">
        <v>776</v>
      </c>
      <c r="D14" s="709"/>
      <c r="E14" s="518"/>
      <c r="F14" s="470"/>
      <c r="G14" s="470"/>
      <c r="H14" s="470"/>
      <c r="I14" s="363" t="e">
        <f>VLOOKUP(E14,DropDownMenuLists!$J$3:$T$52,10,FALSE)</f>
        <v>#N/A</v>
      </c>
      <c r="J14" s="82" t="str">
        <f>I113</f>
        <v>$0.00</v>
      </c>
      <c r="K14" s="5"/>
      <c r="L14" s="1"/>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row>
    <row r="15" spans="1:38" ht="12" customHeight="1" x14ac:dyDescent="0.3">
      <c r="A15" s="1"/>
      <c r="B15" s="27"/>
      <c r="C15" s="121"/>
      <c r="D15" s="121"/>
      <c r="E15" s="608" t="s">
        <v>836</v>
      </c>
      <c r="F15" s="608"/>
      <c r="G15" s="608"/>
      <c r="H15" s="608"/>
      <c r="I15" s="121"/>
      <c r="J15" s="121"/>
      <c r="K15" s="5"/>
      <c r="L15" s="1"/>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row>
    <row r="16" spans="1:38" ht="25.95" customHeight="1" x14ac:dyDescent="0.3">
      <c r="A16" s="1"/>
      <c r="B16" s="123"/>
      <c r="C16" s="563" t="s">
        <v>650</v>
      </c>
      <c r="D16" s="747"/>
      <c r="E16" s="518"/>
      <c r="F16" s="749"/>
      <c r="G16" s="749"/>
      <c r="H16" s="750"/>
      <c r="I16" s="750"/>
      <c r="J16" s="27"/>
      <c r="K16" s="5"/>
      <c r="L16" s="1"/>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1:38" ht="12" customHeight="1" x14ac:dyDescent="0.3">
      <c r="A17" s="1"/>
      <c r="B17" s="27"/>
      <c r="C17" s="121"/>
      <c r="D17" s="121"/>
      <c r="E17" s="608" t="s">
        <v>837</v>
      </c>
      <c r="F17" s="608"/>
      <c r="G17" s="608"/>
      <c r="H17" s="608"/>
      <c r="I17" s="608"/>
      <c r="J17" s="121"/>
      <c r="K17" s="5"/>
      <c r="L17" s="1"/>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row>
    <row r="18" spans="1:38" ht="25.95" customHeight="1" x14ac:dyDescent="0.3">
      <c r="A18" s="1"/>
      <c r="B18" s="27"/>
      <c r="C18" s="123" t="s">
        <v>651</v>
      </c>
      <c r="D18" s="126"/>
      <c r="E18" s="563" t="s">
        <v>652</v>
      </c>
      <c r="F18" s="742"/>
      <c r="G18" s="37"/>
      <c r="H18" s="563" t="s">
        <v>985</v>
      </c>
      <c r="I18" s="742"/>
      <c r="J18" s="38"/>
      <c r="K18" s="5"/>
      <c r="L18" s="1"/>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row>
    <row r="19" spans="1:38" ht="16.5" customHeight="1" x14ac:dyDescent="0.3">
      <c r="A19" s="1"/>
      <c r="B19" s="27"/>
      <c r="C19" s="121"/>
      <c r="D19" s="41"/>
      <c r="E19" s="41"/>
      <c r="F19" s="41"/>
      <c r="G19" s="41"/>
      <c r="H19" s="751"/>
      <c r="I19" s="752"/>
      <c r="J19" s="752"/>
      <c r="K19" s="71"/>
      <c r="L19" s="1"/>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row>
    <row r="20" spans="1:38" ht="24.6" customHeight="1" x14ac:dyDescent="0.3">
      <c r="A20" s="1"/>
      <c r="B20" s="27"/>
      <c r="C20" s="121"/>
      <c r="D20" s="121"/>
      <c r="E20" s="121"/>
      <c r="F20" s="121"/>
      <c r="G20" s="121"/>
      <c r="H20" s="121"/>
      <c r="I20" s="121"/>
      <c r="J20" s="121"/>
      <c r="K20" s="5"/>
      <c r="L20" s="1"/>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row>
    <row r="21" spans="1:38" ht="19.5" customHeight="1" x14ac:dyDescent="0.3">
      <c r="A21" s="2"/>
      <c r="B21" s="39"/>
      <c r="C21" s="739" t="s">
        <v>194</v>
      </c>
      <c r="D21" s="739"/>
      <c r="E21" s="739"/>
      <c r="F21" s="739"/>
      <c r="G21" s="739"/>
      <c r="H21" s="739"/>
      <c r="I21" s="739"/>
      <c r="J21" s="740"/>
      <c r="K21" s="65"/>
      <c r="L21" s="2"/>
      <c r="M21" s="147"/>
      <c r="N21" s="147"/>
      <c r="O21" s="147"/>
      <c r="P21" s="149"/>
      <c r="Q21" s="147"/>
      <c r="R21" s="147"/>
      <c r="S21" s="147"/>
      <c r="T21" s="147"/>
      <c r="U21" s="147"/>
      <c r="V21" s="147"/>
      <c r="W21" s="147"/>
      <c r="X21" s="147"/>
      <c r="Y21" s="147"/>
      <c r="Z21" s="147"/>
      <c r="AA21" s="147"/>
      <c r="AB21" s="147"/>
      <c r="AC21" s="147"/>
      <c r="AD21" s="147"/>
      <c r="AE21" s="147"/>
      <c r="AF21" s="147"/>
      <c r="AG21" s="147"/>
      <c r="AH21" s="147"/>
      <c r="AI21" s="147"/>
      <c r="AJ21" s="147"/>
      <c r="AK21" s="147"/>
      <c r="AL21" s="147"/>
    </row>
    <row r="22" spans="1:38" ht="147" customHeight="1" x14ac:dyDescent="0.25">
      <c r="A22" s="2"/>
      <c r="B22" s="39"/>
      <c r="C22" s="741" t="s">
        <v>1270</v>
      </c>
      <c r="D22" s="741"/>
      <c r="E22" s="741"/>
      <c r="F22" s="741"/>
      <c r="G22" s="741"/>
      <c r="H22" s="741"/>
      <c r="I22" s="741"/>
      <c r="J22" s="741"/>
      <c r="K22" s="65"/>
      <c r="L22" s="2"/>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row>
    <row r="23" spans="1:38" ht="6" customHeight="1" thickBot="1" x14ac:dyDescent="0.35">
      <c r="A23" s="1"/>
      <c r="B23" s="27"/>
      <c r="C23" s="121"/>
      <c r="D23" s="121"/>
      <c r="E23" s="121"/>
      <c r="F23" s="121"/>
      <c r="G23" s="121"/>
      <c r="H23" s="121"/>
      <c r="I23" s="121"/>
      <c r="J23" s="121"/>
      <c r="K23" s="5"/>
      <c r="L23" s="1"/>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row>
    <row r="24" spans="1:38" ht="175.2" customHeight="1" x14ac:dyDescent="0.3">
      <c r="A24" s="1"/>
      <c r="B24" s="5"/>
      <c r="C24" s="776"/>
      <c r="D24" s="777"/>
      <c r="E24" s="777"/>
      <c r="F24" s="777"/>
      <c r="G24" s="777"/>
      <c r="H24" s="777"/>
      <c r="I24" s="777"/>
      <c r="J24" s="778"/>
      <c r="K24" s="5"/>
      <c r="L24" s="1"/>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row>
    <row r="25" spans="1:38" ht="192.75" customHeight="1" thickBot="1" x14ac:dyDescent="0.35">
      <c r="A25" s="1"/>
      <c r="B25" s="5"/>
      <c r="C25" s="782"/>
      <c r="D25" s="783"/>
      <c r="E25" s="783"/>
      <c r="F25" s="783"/>
      <c r="G25" s="783"/>
      <c r="H25" s="783"/>
      <c r="I25" s="783"/>
      <c r="J25" s="784"/>
      <c r="K25" s="5"/>
      <c r="L25" s="1"/>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38" ht="20.25" customHeight="1" x14ac:dyDescent="0.3">
      <c r="A26" s="1"/>
      <c r="B26" s="27"/>
      <c r="C26" s="121"/>
      <c r="D26" s="121"/>
      <c r="E26" s="121"/>
      <c r="F26" s="121"/>
      <c r="G26" s="121"/>
      <c r="H26" s="121"/>
      <c r="I26" s="121"/>
      <c r="J26" s="121"/>
      <c r="K26" s="5"/>
      <c r="L26" s="1"/>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row>
    <row r="27" spans="1:38" ht="12" customHeight="1" x14ac:dyDescent="0.3">
      <c r="A27" s="1"/>
      <c r="B27" s="27"/>
      <c r="C27" s="121"/>
      <c r="D27" s="121"/>
      <c r="E27" s="121"/>
      <c r="F27" s="121"/>
      <c r="G27" s="121"/>
      <c r="H27" s="121"/>
      <c r="I27" s="121"/>
      <c r="J27" s="121"/>
      <c r="K27" s="5"/>
      <c r="L27" s="1"/>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row>
    <row r="28" spans="1:38" ht="28.2" customHeight="1" x14ac:dyDescent="0.3">
      <c r="A28" s="1"/>
      <c r="B28" s="5"/>
      <c r="C28" s="583" t="s">
        <v>168</v>
      </c>
      <c r="D28" s="583"/>
      <c r="E28" s="583"/>
      <c r="F28" s="583"/>
      <c r="G28" s="583"/>
      <c r="H28" s="583"/>
      <c r="I28" s="583"/>
      <c r="J28" s="583"/>
      <c r="K28" s="5"/>
      <c r="L28" s="1"/>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row>
    <row r="29" spans="1:38" ht="24" customHeight="1" x14ac:dyDescent="0.25">
      <c r="A29" s="2"/>
      <c r="B29" s="39"/>
      <c r="C29" s="563" t="s">
        <v>173</v>
      </c>
      <c r="D29" s="564"/>
      <c r="E29" s="565">
        <f>Summary_Contact_Page!F5</f>
        <v>0</v>
      </c>
      <c r="F29" s="565"/>
      <c r="G29" s="565"/>
      <c r="H29" s="565"/>
      <c r="I29" s="123" t="s">
        <v>654</v>
      </c>
      <c r="J29" s="84">
        <f>J18</f>
        <v>0</v>
      </c>
      <c r="K29" s="39"/>
      <c r="L29" s="2"/>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row>
    <row r="30" spans="1:38" ht="8.25" customHeight="1" x14ac:dyDescent="0.25">
      <c r="A30" s="2"/>
      <c r="B30" s="39"/>
      <c r="C30" s="123"/>
      <c r="D30" s="125"/>
      <c r="E30" s="35"/>
      <c r="F30" s="35"/>
      <c r="G30" s="35"/>
      <c r="H30" s="35"/>
      <c r="I30" s="123"/>
      <c r="J30" s="40"/>
      <c r="K30" s="39"/>
      <c r="L30" s="2"/>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row>
    <row r="31" spans="1:38" ht="15.9" customHeight="1" x14ac:dyDescent="0.25">
      <c r="A31" s="2"/>
      <c r="B31" s="39"/>
      <c r="C31" s="558" t="s">
        <v>195</v>
      </c>
      <c r="D31" s="558"/>
      <c r="E31" s="558"/>
      <c r="F31" s="558"/>
      <c r="G31" s="558"/>
      <c r="H31" s="558"/>
      <c r="I31" s="558"/>
      <c r="J31" s="559"/>
      <c r="K31" s="39"/>
      <c r="L31" s="2"/>
      <c r="M31" s="260"/>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row>
    <row r="32" spans="1:38" ht="36" customHeight="1" x14ac:dyDescent="0.25">
      <c r="A32" s="2"/>
      <c r="B32" s="39"/>
      <c r="C32" s="599" t="s">
        <v>1085</v>
      </c>
      <c r="D32" s="599"/>
      <c r="E32" s="599"/>
      <c r="F32" s="599"/>
      <c r="G32" s="599"/>
      <c r="H32" s="599"/>
      <c r="I32" s="599"/>
      <c r="J32" s="599"/>
      <c r="K32" s="39"/>
      <c r="L32" s="2"/>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row>
    <row r="33" spans="1:38" ht="3" customHeight="1" thickBot="1" x14ac:dyDescent="0.3">
      <c r="A33" s="2"/>
      <c r="B33" s="39"/>
      <c r="C33" s="124"/>
      <c r="D33" s="124"/>
      <c r="E33" s="124"/>
      <c r="F33" s="124"/>
      <c r="G33" s="124"/>
      <c r="H33" s="124"/>
      <c r="I33" s="124"/>
      <c r="J33" s="124"/>
      <c r="K33" s="39"/>
      <c r="L33" s="2"/>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row>
    <row r="34" spans="1:38" ht="105" customHeight="1" x14ac:dyDescent="0.3">
      <c r="A34" s="1"/>
      <c r="B34" s="27"/>
      <c r="C34" s="776"/>
      <c r="D34" s="777"/>
      <c r="E34" s="777"/>
      <c r="F34" s="777"/>
      <c r="G34" s="777"/>
      <c r="H34" s="777"/>
      <c r="I34" s="777"/>
      <c r="J34" s="778"/>
      <c r="K34" s="27"/>
      <c r="L34" s="1"/>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row>
    <row r="35" spans="1:38" ht="123" customHeight="1" thickBot="1" x14ac:dyDescent="0.3">
      <c r="A35" s="2"/>
      <c r="B35" s="39"/>
      <c r="C35" s="779"/>
      <c r="D35" s="780"/>
      <c r="E35" s="780"/>
      <c r="F35" s="780"/>
      <c r="G35" s="780"/>
      <c r="H35" s="780"/>
      <c r="I35" s="780"/>
      <c r="J35" s="781"/>
      <c r="K35" s="39"/>
      <c r="L35" s="2"/>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row>
    <row r="36" spans="1:38" ht="15.75" customHeight="1" thickBot="1" x14ac:dyDescent="0.3">
      <c r="A36" s="2"/>
      <c r="B36" s="39"/>
      <c r="C36" s="123"/>
      <c r="D36" s="125"/>
      <c r="E36" s="35"/>
      <c r="F36" s="35"/>
      <c r="G36" s="35"/>
      <c r="H36" s="35"/>
      <c r="I36" s="123"/>
      <c r="J36" s="40"/>
      <c r="K36" s="39"/>
      <c r="L36" s="2"/>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row>
    <row r="37" spans="1:38" ht="72" customHeight="1" thickBot="1" x14ac:dyDescent="0.35">
      <c r="A37" s="1"/>
      <c r="B37" s="5"/>
      <c r="C37" s="591" t="s">
        <v>1086</v>
      </c>
      <c r="D37" s="592"/>
      <c r="E37" s="592"/>
      <c r="F37" s="592"/>
      <c r="G37" s="592"/>
      <c r="H37" s="592"/>
      <c r="I37" s="592"/>
      <c r="J37" s="593"/>
      <c r="K37" s="27"/>
      <c r="L37" s="1"/>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row>
    <row r="38" spans="1:38" ht="19.5" customHeight="1" x14ac:dyDescent="0.3">
      <c r="A38" s="1"/>
      <c r="B38" s="261" t="s">
        <v>1087</v>
      </c>
      <c r="C38" s="262"/>
      <c r="D38" s="262"/>
      <c r="E38" s="262"/>
      <c r="F38" s="93"/>
      <c r="G38" s="603"/>
      <c r="H38" s="603"/>
      <c r="I38" s="603"/>
      <c r="J38" s="603"/>
      <c r="K38" s="27"/>
      <c r="L38" s="1"/>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row>
    <row r="39" spans="1:38" ht="15.6" customHeight="1" x14ac:dyDescent="0.3">
      <c r="A39" s="1"/>
      <c r="B39" s="109">
        <v>1</v>
      </c>
      <c r="C39" s="577"/>
      <c r="D39" s="577"/>
      <c r="E39" s="577"/>
      <c r="F39" s="100"/>
      <c r="G39" s="129"/>
      <c r="H39" s="129"/>
      <c r="I39" s="129"/>
      <c r="J39" s="129"/>
      <c r="K39" s="101"/>
      <c r="L39" s="1"/>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row>
    <row r="40" spans="1:38" ht="15.6" customHeight="1" x14ac:dyDescent="0.3">
      <c r="A40" s="1"/>
      <c r="B40" s="109">
        <v>2</v>
      </c>
      <c r="C40" s="579"/>
      <c r="D40" s="579"/>
      <c r="E40" s="579"/>
      <c r="F40" s="575" t="s">
        <v>986</v>
      </c>
      <c r="G40" s="575"/>
      <c r="H40" s="575"/>
      <c r="I40" s="576"/>
      <c r="J40" s="133"/>
      <c r="K40" s="101"/>
      <c r="L40" s="1"/>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row>
    <row r="41" spans="1:38" ht="15.6" customHeight="1" x14ac:dyDescent="0.3">
      <c r="A41" s="1"/>
      <c r="B41" s="109">
        <v>3</v>
      </c>
      <c r="C41" s="578"/>
      <c r="D41" s="578"/>
      <c r="E41" s="578"/>
      <c r="F41" s="100"/>
      <c r="G41" s="130"/>
      <c r="H41" s="130"/>
      <c r="I41" s="130"/>
      <c r="J41" s="131"/>
      <c r="K41" s="101"/>
      <c r="L41" s="1"/>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row>
    <row r="42" spans="1:38" ht="15.6" customHeight="1" x14ac:dyDescent="0.3">
      <c r="A42" s="1"/>
      <c r="B42" s="109">
        <v>4</v>
      </c>
      <c r="C42" s="578"/>
      <c r="D42" s="578"/>
      <c r="E42" s="578"/>
      <c r="F42" s="575" t="s">
        <v>846</v>
      </c>
      <c r="G42" s="575"/>
      <c r="H42" s="575"/>
      <c r="I42" s="576"/>
      <c r="J42" s="133"/>
      <c r="K42" s="101"/>
      <c r="L42" s="1"/>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38" ht="5.25" customHeight="1" x14ac:dyDescent="0.3">
      <c r="A43" s="1"/>
      <c r="B43" s="109"/>
      <c r="C43" s="119"/>
      <c r="D43" s="119"/>
      <c r="E43" s="119"/>
      <c r="F43" s="119"/>
      <c r="G43" s="119"/>
      <c r="H43" s="119"/>
      <c r="I43" s="119"/>
      <c r="J43" s="119"/>
      <c r="K43" s="101"/>
      <c r="L43" s="1"/>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row>
    <row r="44" spans="1:38" ht="17.25" customHeight="1" thickBot="1" x14ac:dyDescent="0.35">
      <c r="A44" s="1"/>
      <c r="B44" s="27"/>
      <c r="C44" s="539" t="s">
        <v>1088</v>
      </c>
      <c r="D44" s="539"/>
      <c r="E44" s="539"/>
      <c r="F44" s="539"/>
      <c r="G44" s="539"/>
      <c r="H44" s="539"/>
      <c r="I44" s="539"/>
      <c r="J44" s="539"/>
      <c r="K44" s="27"/>
      <c r="L44" s="1"/>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row>
    <row r="45" spans="1:38" ht="117" customHeight="1" x14ac:dyDescent="0.3">
      <c r="A45" s="1"/>
      <c r="B45" s="101"/>
      <c r="C45" s="102" t="s">
        <v>847</v>
      </c>
      <c r="D45" s="103" t="s">
        <v>848</v>
      </c>
      <c r="E45" s="103" t="s">
        <v>849</v>
      </c>
      <c r="F45" s="103" t="s">
        <v>850</v>
      </c>
      <c r="G45" s="103" t="s">
        <v>99</v>
      </c>
      <c r="H45" s="103" t="s">
        <v>0</v>
      </c>
      <c r="I45" s="103" t="s">
        <v>101</v>
      </c>
      <c r="J45" s="104" t="s">
        <v>1022</v>
      </c>
      <c r="K45" s="101"/>
      <c r="L45" s="1"/>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row>
    <row r="46" spans="1:38" ht="15" customHeight="1" x14ac:dyDescent="0.3">
      <c r="A46" s="1"/>
      <c r="B46" s="109">
        <v>1</v>
      </c>
      <c r="C46" s="134"/>
      <c r="D46" s="134"/>
      <c r="E46" s="135"/>
      <c r="F46" s="134"/>
      <c r="G46" s="135"/>
      <c r="H46" s="135"/>
      <c r="I46" s="134"/>
      <c r="J46" s="114">
        <f>IFERROR(IF(ISBLANK(D46),0,E46/D46)+IF(ISBLANK(F46),0,G46/F46)+(((H46*I46)*C46)),0)</f>
        <v>0</v>
      </c>
      <c r="K46" s="101"/>
      <c r="L46" s="1"/>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row>
    <row r="47" spans="1:38" ht="15" customHeight="1" x14ac:dyDescent="0.3">
      <c r="A47" s="1"/>
      <c r="B47" s="109">
        <v>2</v>
      </c>
      <c r="C47" s="134"/>
      <c r="D47" s="134"/>
      <c r="E47" s="135"/>
      <c r="F47" s="134"/>
      <c r="G47" s="135"/>
      <c r="H47" s="135"/>
      <c r="I47" s="134"/>
      <c r="J47" s="114">
        <f>IFERROR(IF(ISBLANK(D47),0,E47/D47)+IF(ISBLANK(F47),0,G47/F47)+(((H47*I47)*C47)),0)</f>
        <v>0</v>
      </c>
      <c r="K47" s="101"/>
      <c r="L47" s="1"/>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38" ht="15" customHeight="1" x14ac:dyDescent="0.3">
      <c r="A48" s="1"/>
      <c r="B48" s="109">
        <v>3</v>
      </c>
      <c r="C48" s="134"/>
      <c r="D48" s="134"/>
      <c r="E48" s="135"/>
      <c r="F48" s="134"/>
      <c r="G48" s="135"/>
      <c r="H48" s="135"/>
      <c r="I48" s="134"/>
      <c r="J48" s="114">
        <f>IFERROR(IF(ISBLANK(D48),0,E48/D48)+IF(ISBLANK(F48),0,G48/F48)+(((H48*I48)*C48)),0)</f>
        <v>0</v>
      </c>
      <c r="K48" s="101"/>
      <c r="L48" s="1"/>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row>
    <row r="49" spans="1:38" ht="15" customHeight="1" x14ac:dyDescent="0.3">
      <c r="A49" s="1"/>
      <c r="B49" s="109">
        <v>4</v>
      </c>
      <c r="C49" s="134"/>
      <c r="D49" s="134"/>
      <c r="E49" s="135"/>
      <c r="F49" s="134"/>
      <c r="G49" s="135"/>
      <c r="H49" s="135"/>
      <c r="I49" s="134"/>
      <c r="J49" s="114">
        <f>IFERROR(IF(ISBLANK(D49),0,E49/D49)+IF(ISBLANK(F49),0,G49/F49)+(((H49*I49)*C49)),0)</f>
        <v>0</v>
      </c>
      <c r="K49" s="101"/>
      <c r="L49" s="1"/>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row>
    <row r="50" spans="1:38" ht="15" customHeight="1" x14ac:dyDescent="0.3">
      <c r="A50" s="1"/>
      <c r="B50" s="27"/>
      <c r="C50" s="773" t="s">
        <v>851</v>
      </c>
      <c r="D50" s="774"/>
      <c r="E50" s="774"/>
      <c r="F50" s="774"/>
      <c r="G50" s="774"/>
      <c r="H50" s="774"/>
      <c r="I50" s="775"/>
      <c r="J50" s="42">
        <f>SUM(J46:J49)</f>
        <v>0</v>
      </c>
      <c r="K50" s="27"/>
      <c r="L50" s="1"/>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row>
    <row r="51" spans="1:38" ht="5.25" customHeight="1" x14ac:dyDescent="0.3">
      <c r="A51" s="1"/>
      <c r="B51" s="27"/>
      <c r="C51" s="41"/>
      <c r="D51" s="41"/>
      <c r="E51" s="120"/>
      <c r="F51" s="27"/>
      <c r="G51" s="27"/>
      <c r="H51" s="27"/>
      <c r="I51" s="27"/>
      <c r="J51" s="27"/>
      <c r="K51" s="27"/>
      <c r="L51" s="1"/>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row>
    <row r="52" spans="1:38" ht="11.25" customHeight="1" thickBot="1" x14ac:dyDescent="0.35">
      <c r="A52" s="3"/>
      <c r="B52" s="27"/>
      <c r="C52" s="609"/>
      <c r="D52" s="609"/>
      <c r="E52" s="609"/>
      <c r="F52" s="609"/>
      <c r="G52" s="609"/>
      <c r="H52" s="609"/>
      <c r="I52" s="609"/>
      <c r="J52" s="609"/>
      <c r="K52" s="27"/>
      <c r="L52" s="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row>
    <row r="53" spans="1:38" ht="55.5" customHeight="1" thickBot="1" x14ac:dyDescent="0.35">
      <c r="A53" s="1"/>
      <c r="B53" s="27"/>
      <c r="C53" s="594" t="s">
        <v>1090</v>
      </c>
      <c r="D53" s="595"/>
      <c r="E53" s="595"/>
      <c r="F53" s="595"/>
      <c r="G53" s="595"/>
      <c r="H53" s="595"/>
      <c r="I53" s="595"/>
      <c r="J53" s="596"/>
      <c r="K53" s="27"/>
      <c r="L53" s="1"/>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row>
    <row r="54" spans="1:38" ht="15.75" customHeight="1" x14ac:dyDescent="0.35">
      <c r="A54" s="1"/>
      <c r="B54" s="265" t="s">
        <v>1091</v>
      </c>
      <c r="C54" s="264"/>
      <c r="D54" s="264"/>
      <c r="E54" s="264"/>
      <c r="F54" s="105"/>
      <c r="G54" s="604"/>
      <c r="H54" s="604"/>
      <c r="I54" s="604"/>
      <c r="J54" s="604"/>
      <c r="K54" s="27"/>
      <c r="L54" s="1"/>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38" ht="16.5" customHeight="1" x14ac:dyDescent="0.3">
      <c r="A55" s="1"/>
      <c r="B55" s="59" t="s">
        <v>852</v>
      </c>
      <c r="C55" s="518"/>
      <c r="D55" s="518"/>
      <c r="E55" s="518"/>
      <c r="F55" s="113"/>
      <c r="G55" s="132"/>
      <c r="H55" s="520"/>
      <c r="I55" s="520"/>
      <c r="J55" s="520"/>
      <c r="K55" s="27"/>
      <c r="L55" s="1"/>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row>
    <row r="56" spans="1:38" ht="16.5" customHeight="1" x14ac:dyDescent="0.35">
      <c r="A56" s="1"/>
      <c r="B56" s="59" t="s">
        <v>853</v>
      </c>
      <c r="C56" s="519"/>
      <c r="D56" s="519"/>
      <c r="E56" s="519"/>
      <c r="F56" s="113"/>
      <c r="G56" s="540" t="s">
        <v>1092</v>
      </c>
      <c r="H56" s="540"/>
      <c r="I56" s="540"/>
      <c r="J56" s="266"/>
      <c r="K56" s="27"/>
      <c r="L56" s="1"/>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row>
    <row r="57" spans="1:38" ht="15" customHeight="1" x14ac:dyDescent="0.3">
      <c r="A57" s="1"/>
      <c r="B57" s="59" t="s">
        <v>663</v>
      </c>
      <c r="C57" s="519"/>
      <c r="D57" s="519"/>
      <c r="E57" s="519"/>
      <c r="F57" s="113"/>
      <c r="G57" s="132"/>
      <c r="H57" s="521"/>
      <c r="I57" s="521"/>
      <c r="J57" s="521"/>
      <c r="K57" s="27"/>
      <c r="L57" s="1"/>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row>
    <row r="58" spans="1:38" ht="16.5" customHeight="1" x14ac:dyDescent="0.35">
      <c r="A58" s="1"/>
      <c r="B58" s="59" t="s">
        <v>666</v>
      </c>
      <c r="C58" s="519"/>
      <c r="D58" s="519"/>
      <c r="E58" s="519"/>
      <c r="F58" s="113"/>
      <c r="G58" s="541" t="s">
        <v>1093</v>
      </c>
      <c r="H58" s="541"/>
      <c r="I58" s="541"/>
      <c r="J58" s="270"/>
      <c r="K58" s="27"/>
      <c r="L58" s="1"/>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row>
    <row r="59" spans="1:38" ht="5.25" customHeight="1" x14ac:dyDescent="0.3">
      <c r="A59" s="1"/>
      <c r="B59" s="27"/>
      <c r="C59" s="549"/>
      <c r="D59" s="549"/>
      <c r="E59" s="549"/>
      <c r="F59" s="267"/>
      <c r="G59" s="550"/>
      <c r="H59" s="550"/>
      <c r="I59" s="550"/>
      <c r="J59" s="263"/>
      <c r="K59" s="27"/>
      <c r="L59" s="1"/>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row>
    <row r="60" spans="1:38" ht="18.75" customHeight="1" thickBot="1" x14ac:dyDescent="0.35">
      <c r="A60" s="1"/>
      <c r="B60" s="27"/>
      <c r="C60" s="539" t="s">
        <v>1088</v>
      </c>
      <c r="D60" s="539"/>
      <c r="E60" s="539"/>
      <c r="F60" s="539"/>
      <c r="G60" s="539"/>
      <c r="H60" s="539"/>
      <c r="I60" s="539"/>
      <c r="J60" s="539"/>
      <c r="K60" s="27"/>
      <c r="L60" s="1"/>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row>
    <row r="61" spans="1:38" ht="123" customHeight="1" x14ac:dyDescent="0.3">
      <c r="A61" s="1"/>
      <c r="B61" s="27"/>
      <c r="C61" s="102" t="s">
        <v>102</v>
      </c>
      <c r="D61" s="103" t="s">
        <v>1089</v>
      </c>
      <c r="E61" s="103" t="str">
        <f>Student_1!E61</f>
        <v>[X] - 
Cost for driver-Salary/Benefits
See Instructions</v>
      </c>
      <c r="F61" s="103" t="s">
        <v>103</v>
      </c>
      <c r="G61" s="354" t="s">
        <v>1268</v>
      </c>
      <c r="H61" s="354" t="s">
        <v>1267</v>
      </c>
      <c r="I61" s="103" t="str">
        <f>Student_1!I61</f>
        <v>[Z-3] - 
2022 Federal Rate for Reimbursement of Fuel/Maintenance Cost is $.585/Mile
Auto Fill</v>
      </c>
      <c r="J61" s="104" t="s">
        <v>1025</v>
      </c>
      <c r="K61" s="27"/>
      <c r="L61" s="1"/>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row>
    <row r="62" spans="1:38" ht="15" customHeight="1" x14ac:dyDescent="0.3">
      <c r="A62" s="1"/>
      <c r="B62" s="109" t="s">
        <v>852</v>
      </c>
      <c r="C62" s="136"/>
      <c r="D62" s="136"/>
      <c r="E62" s="137"/>
      <c r="F62" s="136"/>
      <c r="G62" s="137"/>
      <c r="H62" s="138"/>
      <c r="I62" s="108">
        <f>(C62*H62)*0.585</f>
        <v>0</v>
      </c>
      <c r="J62" s="108">
        <f>IF(ISBLANK(E62),0,(E62+I62)/D62+IF(ISBLANK(G62),0,(G62/F62)))</f>
        <v>0</v>
      </c>
      <c r="K62" s="27"/>
      <c r="L62" s="1"/>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row>
    <row r="63" spans="1:38" ht="15.75" customHeight="1" x14ac:dyDescent="0.3">
      <c r="A63" s="1"/>
      <c r="B63" s="109" t="s">
        <v>853</v>
      </c>
      <c r="C63" s="139"/>
      <c r="D63" s="139"/>
      <c r="E63" s="140"/>
      <c r="F63" s="139"/>
      <c r="G63" s="140"/>
      <c r="H63" s="138"/>
      <c r="I63" s="108">
        <f>(C63*H63)*0.585</f>
        <v>0</v>
      </c>
      <c r="J63" s="108">
        <f t="shared" ref="J63:J65" si="0">IF(ISBLANK(E63),0,(E63+I63)/D63+IF(ISBLANK(G63),0,(G63/F63)))</f>
        <v>0</v>
      </c>
      <c r="K63" s="27"/>
      <c r="L63" s="1"/>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row>
    <row r="64" spans="1:38" ht="15.75" customHeight="1" x14ac:dyDescent="0.3">
      <c r="A64" s="1"/>
      <c r="B64" s="109" t="s">
        <v>663</v>
      </c>
      <c r="C64" s="139"/>
      <c r="D64" s="139"/>
      <c r="E64" s="140"/>
      <c r="F64" s="139"/>
      <c r="G64" s="140"/>
      <c r="H64" s="138"/>
      <c r="I64" s="108">
        <f>(C64*H64)*0.585</f>
        <v>0</v>
      </c>
      <c r="J64" s="108">
        <f t="shared" si="0"/>
        <v>0</v>
      </c>
      <c r="K64" s="27"/>
      <c r="L64" s="1"/>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row>
    <row r="65" spans="1:42" ht="15" customHeight="1" x14ac:dyDescent="0.3">
      <c r="A65" s="1"/>
      <c r="B65" s="109" t="s">
        <v>666</v>
      </c>
      <c r="C65" s="106"/>
      <c r="D65" s="106"/>
      <c r="E65" s="115"/>
      <c r="F65" s="107"/>
      <c r="G65" s="115"/>
      <c r="H65" s="138"/>
      <c r="I65" s="108">
        <f>(C65*H65)*0.585</f>
        <v>0</v>
      </c>
      <c r="J65" s="108">
        <f t="shared" si="0"/>
        <v>0</v>
      </c>
      <c r="K65" s="27"/>
      <c r="L65" s="1"/>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row>
    <row r="66" spans="1:42" ht="16.5" customHeight="1" x14ac:dyDescent="0.3">
      <c r="A66" s="1"/>
      <c r="B66" s="27"/>
      <c r="C66" s="770" t="s">
        <v>854</v>
      </c>
      <c r="D66" s="771"/>
      <c r="E66" s="771"/>
      <c r="F66" s="771"/>
      <c r="G66" s="771"/>
      <c r="H66" s="771"/>
      <c r="I66" s="772"/>
      <c r="J66" s="108">
        <f>SUM(J62:J65)</f>
        <v>0</v>
      </c>
      <c r="K66" s="27"/>
      <c r="L66" s="1"/>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42" ht="22.5" customHeight="1" x14ac:dyDescent="0.3">
      <c r="A67" s="1"/>
      <c r="B67" s="27"/>
      <c r="C67" s="120"/>
      <c r="D67" s="120"/>
      <c r="E67" s="98"/>
      <c r="F67" s="59"/>
      <c r="G67" s="98"/>
      <c r="H67" s="49"/>
      <c r="I67" s="99"/>
      <c r="J67" s="49"/>
      <c r="K67" s="27"/>
      <c r="L67" s="1"/>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row>
    <row r="68" spans="1:42" ht="33" customHeight="1" x14ac:dyDescent="0.35">
      <c r="A68" s="1"/>
      <c r="B68" s="5"/>
      <c r="C68" s="583" t="s">
        <v>170</v>
      </c>
      <c r="D68" s="583"/>
      <c r="E68" s="583"/>
      <c r="F68" s="583"/>
      <c r="G68" s="583"/>
      <c r="H68" s="583"/>
      <c r="I68" s="583"/>
      <c r="J68" s="583"/>
      <c r="K68" s="5"/>
      <c r="L68" s="1"/>
      <c r="M68" s="271"/>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row>
    <row r="69" spans="1:42" ht="18.75" customHeight="1" x14ac:dyDescent="0.3">
      <c r="A69" s="1"/>
      <c r="B69" s="5"/>
      <c r="C69" s="583"/>
      <c r="D69" s="583"/>
      <c r="E69" s="583"/>
      <c r="F69" s="583"/>
      <c r="G69" s="583"/>
      <c r="H69" s="583"/>
      <c r="I69" s="583"/>
      <c r="J69" s="583"/>
      <c r="K69" s="45"/>
      <c r="L69" s="1"/>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row>
    <row r="70" spans="1:42" ht="9" customHeight="1" x14ac:dyDescent="0.3">
      <c r="A70" s="1"/>
      <c r="B70" s="7"/>
      <c r="C70" s="35"/>
      <c r="D70" s="35"/>
      <c r="E70" s="35"/>
      <c r="F70" s="35"/>
      <c r="G70" s="35"/>
      <c r="H70" s="35"/>
      <c r="I70" s="35"/>
      <c r="J70" s="35"/>
      <c r="K70" s="45"/>
      <c r="L70" s="1"/>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row>
    <row r="71" spans="1:42" ht="19.95" customHeight="1" x14ac:dyDescent="0.3">
      <c r="A71" s="1"/>
      <c r="B71" s="7"/>
      <c r="C71" s="563" t="s">
        <v>173</v>
      </c>
      <c r="D71" s="563"/>
      <c r="E71" s="565">
        <f>Summary_Contact_Page!F5</f>
        <v>0</v>
      </c>
      <c r="F71" s="565"/>
      <c r="G71" s="565"/>
      <c r="H71" s="565"/>
      <c r="I71" s="123" t="s">
        <v>654</v>
      </c>
      <c r="J71" s="78">
        <f>J18</f>
        <v>0</v>
      </c>
      <c r="K71" s="7"/>
      <c r="L71" s="1"/>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row>
    <row r="72" spans="1:42" ht="19.95" customHeight="1" thickBot="1" x14ac:dyDescent="0.35">
      <c r="A72" s="1"/>
      <c r="B72" s="7"/>
      <c r="C72" s="7"/>
      <c r="D72" s="7"/>
      <c r="E72" s="7"/>
      <c r="F72" s="7"/>
      <c r="G72" s="7"/>
      <c r="H72" s="7"/>
      <c r="I72" s="7"/>
      <c r="J72" s="7"/>
      <c r="K72" s="7"/>
      <c r="L72" s="1"/>
      <c r="M72" s="178"/>
      <c r="N72" s="178"/>
      <c r="O72" s="178"/>
      <c r="P72" s="178"/>
      <c r="Q72" s="178"/>
      <c r="R72" s="178"/>
      <c r="S72" s="178"/>
      <c r="T72" s="178"/>
      <c r="U72" s="178"/>
      <c r="V72" s="178"/>
      <c r="W72" s="178"/>
      <c r="X72" s="178"/>
      <c r="Y72" s="178"/>
      <c r="Z72" s="178"/>
      <c r="AA72" s="178"/>
      <c r="AB72" s="610" t="s">
        <v>781</v>
      </c>
      <c r="AC72" s="611"/>
      <c r="AD72" s="611"/>
      <c r="AE72" s="611"/>
      <c r="AF72" s="611"/>
      <c r="AG72" s="611"/>
      <c r="AH72" s="611"/>
      <c r="AI72" s="611"/>
      <c r="AJ72" s="611"/>
      <c r="AK72" s="611"/>
      <c r="AL72" s="611"/>
    </row>
    <row r="73" spans="1:42" ht="133.5" customHeight="1" thickBot="1" x14ac:dyDescent="0.35">
      <c r="A73" s="1"/>
      <c r="B73" s="7"/>
      <c r="C73" s="547" t="s">
        <v>176</v>
      </c>
      <c r="D73" s="548"/>
      <c r="E73" s="272" t="s">
        <v>855</v>
      </c>
      <c r="F73" s="112" t="s">
        <v>1018</v>
      </c>
      <c r="G73" s="273" t="s">
        <v>1019</v>
      </c>
      <c r="H73" s="110" t="s">
        <v>1020</v>
      </c>
      <c r="I73" s="111" t="s">
        <v>1021</v>
      </c>
      <c r="J73" s="111" t="s">
        <v>856</v>
      </c>
      <c r="K73" s="7"/>
      <c r="L73" s="1"/>
      <c r="M73" s="178"/>
      <c r="N73" s="178"/>
      <c r="O73" s="178"/>
      <c r="P73" s="178"/>
      <c r="Q73" s="178"/>
      <c r="R73" s="178"/>
      <c r="S73" s="178"/>
      <c r="T73" s="178"/>
      <c r="U73" s="178"/>
      <c r="V73" s="178"/>
      <c r="W73" s="178"/>
      <c r="X73" s="178"/>
      <c r="Y73" s="178"/>
      <c r="Z73" s="178"/>
      <c r="AA73" s="178"/>
      <c r="AB73" s="178"/>
      <c r="AC73" s="178"/>
      <c r="AD73" s="178"/>
      <c r="AE73" s="178"/>
      <c r="AF73" s="166" t="s">
        <v>995</v>
      </c>
      <c r="AG73" s="614" t="s">
        <v>840</v>
      </c>
      <c r="AH73" s="615"/>
      <c r="AI73" s="616"/>
      <c r="AJ73" s="167">
        <f>SUMIFS(J74:J85,AC74:AC85,"Instructional",E74:E85,"No")</f>
        <v>0</v>
      </c>
      <c r="AK73" s="178" t="s">
        <v>832</v>
      </c>
      <c r="AL73" s="154"/>
      <c r="AM73" t="s">
        <v>996</v>
      </c>
      <c r="AN73" t="s">
        <v>838</v>
      </c>
      <c r="AO73">
        <f t="array" ref="AO73">SUM(IF(AC74:AC85&amp;E74:E85="InstructionalNo",AB74:AB85,0))</f>
        <v>0</v>
      </c>
      <c r="AP73" t="s">
        <v>832</v>
      </c>
    </row>
    <row r="74" spans="1:42" ht="27" customHeight="1" thickBot="1" x14ac:dyDescent="0.35">
      <c r="A74" s="1"/>
      <c r="B74" s="7"/>
      <c r="C74" s="601"/>
      <c r="D74" s="602"/>
      <c r="E74" s="141"/>
      <c r="F74" s="116"/>
      <c r="G74" s="85"/>
      <c r="H74" s="46"/>
      <c r="I74" s="85"/>
      <c r="J74" s="294" t="str">
        <f>IF(ISERROR(IF(E74="Yes",H74/F74,((I74*G74)/60)*H74)/F74),"",(IF(E74="Yes",H74/F74,((I74*G74)/60)*H74/F74)))</f>
        <v/>
      </c>
      <c r="K74" s="7"/>
      <c r="L74" s="1"/>
      <c r="M74" s="178"/>
      <c r="N74" s="178"/>
      <c r="O74" s="178"/>
      <c r="P74" s="178"/>
      <c r="Q74" s="178"/>
      <c r="R74" s="178"/>
      <c r="S74" s="178"/>
      <c r="T74" s="178"/>
      <c r="U74" s="178"/>
      <c r="V74" s="178"/>
      <c r="W74" s="178"/>
      <c r="X74" s="178"/>
      <c r="Y74" s="178"/>
      <c r="Z74" s="178"/>
      <c r="AA74" s="178"/>
      <c r="AB74" s="178">
        <f>(G74*I74)/60</f>
        <v>0</v>
      </c>
      <c r="AC74" s="178" t="str">
        <f>IF(LEFT(C74,1)="I","Instructional",IF(LEFT(C74,1)="S","Support",""))</f>
        <v/>
      </c>
      <c r="AD74" s="178"/>
      <c r="AE74" s="610" t="s">
        <v>780</v>
      </c>
      <c r="AF74" s="611"/>
      <c r="AG74" s="611"/>
      <c r="AH74" s="611"/>
      <c r="AI74" s="611"/>
      <c r="AJ74" s="611"/>
      <c r="AK74" s="611"/>
      <c r="AL74" s="188"/>
    </row>
    <row r="75" spans="1:42" ht="27" customHeight="1" thickBot="1" x14ac:dyDescent="0.35">
      <c r="A75" s="1"/>
      <c r="B75" s="7"/>
      <c r="C75" s="542"/>
      <c r="D75" s="543"/>
      <c r="E75" s="141"/>
      <c r="F75" s="117"/>
      <c r="G75" s="86"/>
      <c r="H75" s="47"/>
      <c r="I75" s="85"/>
      <c r="J75" s="294" t="str">
        <f t="shared" ref="J75:J85" si="1">IF(ISERROR(IF(E75="Yes",H75/F75,((I75*G75)/60)*H75)/F75),"",(IF(E75="Yes",H75/F75,((I75*G75)/60)*H75/F75)))</f>
        <v/>
      </c>
      <c r="K75" s="7"/>
      <c r="L75" s="1"/>
      <c r="M75" s="178"/>
      <c r="N75" s="178"/>
      <c r="O75" s="178"/>
      <c r="P75" s="178"/>
      <c r="Q75" s="178"/>
      <c r="R75" s="178"/>
      <c r="S75" s="178"/>
      <c r="T75" s="178"/>
      <c r="U75" s="178"/>
      <c r="V75" s="178"/>
      <c r="W75" s="178"/>
      <c r="X75" s="178"/>
      <c r="Y75" s="178"/>
      <c r="Z75" s="178"/>
      <c r="AA75" s="178"/>
      <c r="AB75" s="178">
        <f t="shared" ref="AB75:AB85" si="2">(G75*I75)/60</f>
        <v>0</v>
      </c>
      <c r="AC75" s="178" t="str">
        <f t="shared" ref="AC75:AC85" si="3">IF(LEFT(C75,1)="I","Instructional",IF(LEFT(C75,1)="S","Support",""))</f>
        <v/>
      </c>
      <c r="AD75" s="178"/>
      <c r="AE75" s="166" t="s">
        <v>998</v>
      </c>
      <c r="AF75" s="589" t="s">
        <v>841</v>
      </c>
      <c r="AG75" s="589"/>
      <c r="AH75" s="589"/>
      <c r="AI75" s="590"/>
      <c r="AJ75" s="167">
        <f>SUMIFS(J74:J85,AC74:AC85,"Support",E74:E85,"No")</f>
        <v>0</v>
      </c>
      <c r="AK75" s="154" t="s">
        <v>832</v>
      </c>
      <c r="AL75" s="179"/>
      <c r="AM75" t="s">
        <v>999</v>
      </c>
      <c r="AN75" t="s">
        <v>839</v>
      </c>
      <c r="AO75">
        <f t="array" ref="AO75">SUM(IF(AC74:AC85&amp;E74:E85="SupportNo",AB74:AB85,0))</f>
        <v>0</v>
      </c>
      <c r="AP75" t="s">
        <v>832</v>
      </c>
    </row>
    <row r="76" spans="1:42" ht="27" customHeight="1" x14ac:dyDescent="0.3">
      <c r="A76" s="1"/>
      <c r="B76" s="7"/>
      <c r="C76" s="542"/>
      <c r="D76" s="543"/>
      <c r="E76" s="141"/>
      <c r="F76" s="117"/>
      <c r="G76" s="86"/>
      <c r="H76" s="47"/>
      <c r="I76" s="85"/>
      <c r="J76" s="294" t="str">
        <f t="shared" si="1"/>
        <v/>
      </c>
      <c r="K76" s="7"/>
      <c r="L76" s="1"/>
      <c r="M76" s="178"/>
      <c r="N76" s="178"/>
      <c r="O76" s="178"/>
      <c r="P76" s="178"/>
      <c r="Q76" s="178"/>
      <c r="R76" s="178"/>
      <c r="S76" s="178"/>
      <c r="T76" s="178"/>
      <c r="U76" s="178"/>
      <c r="V76" s="178"/>
      <c r="W76" s="178"/>
      <c r="X76" s="178"/>
      <c r="Y76" s="178"/>
      <c r="Z76" s="178"/>
      <c r="AA76" s="178"/>
      <c r="AB76" s="178">
        <f t="shared" si="2"/>
        <v>0</v>
      </c>
      <c r="AC76" s="178" t="str">
        <f t="shared" si="3"/>
        <v/>
      </c>
      <c r="AD76" s="178"/>
      <c r="AE76" s="178"/>
      <c r="AF76" s="178"/>
      <c r="AG76" s="166"/>
      <c r="AH76" s="159"/>
      <c r="AI76" s="164"/>
      <c r="AJ76" s="179"/>
      <c r="AK76" s="179"/>
      <c r="AL76" s="179"/>
    </row>
    <row r="77" spans="1:42" ht="27" customHeight="1" x14ac:dyDescent="0.3">
      <c r="A77" s="1"/>
      <c r="B77" s="7"/>
      <c r="C77" s="542"/>
      <c r="D77" s="543"/>
      <c r="E77" s="141"/>
      <c r="F77" s="117"/>
      <c r="G77" s="86"/>
      <c r="H77" s="47"/>
      <c r="I77" s="85"/>
      <c r="J77" s="294" t="str">
        <f t="shared" si="1"/>
        <v/>
      </c>
      <c r="K77" s="7"/>
      <c r="L77" s="1"/>
      <c r="M77" s="178"/>
      <c r="N77" s="178"/>
      <c r="O77" s="178"/>
      <c r="P77" s="178"/>
      <c r="Q77" s="178"/>
      <c r="R77" s="178"/>
      <c r="S77" s="178"/>
      <c r="T77" s="178"/>
      <c r="U77" s="178"/>
      <c r="V77" s="178"/>
      <c r="W77" s="178"/>
      <c r="X77" s="178"/>
      <c r="Y77" s="178"/>
      <c r="Z77" s="178"/>
      <c r="AA77" s="178"/>
      <c r="AB77" s="178">
        <f t="shared" si="2"/>
        <v>0</v>
      </c>
      <c r="AC77" s="178" t="str">
        <f t="shared" si="3"/>
        <v/>
      </c>
      <c r="AD77" s="178"/>
      <c r="AE77" s="178"/>
      <c r="AF77" s="178"/>
      <c r="AG77" s="178"/>
      <c r="AH77" s="159"/>
      <c r="AI77" s="164"/>
      <c r="AJ77" s="179"/>
      <c r="AK77" s="179"/>
      <c r="AL77" s="179"/>
    </row>
    <row r="78" spans="1:42" ht="27" customHeight="1" x14ac:dyDescent="0.3">
      <c r="A78" s="1"/>
      <c r="B78" s="7"/>
      <c r="C78" s="542"/>
      <c r="D78" s="543"/>
      <c r="E78" s="141"/>
      <c r="F78" s="117"/>
      <c r="G78" s="86"/>
      <c r="H78" s="47"/>
      <c r="I78" s="85"/>
      <c r="J78" s="294" t="str">
        <f t="shared" si="1"/>
        <v/>
      </c>
      <c r="K78" s="7"/>
      <c r="L78" s="1"/>
      <c r="M78" s="178"/>
      <c r="N78" s="178"/>
      <c r="O78" s="178"/>
      <c r="P78" s="178"/>
      <c r="Q78" s="178"/>
      <c r="R78" s="178"/>
      <c r="S78" s="178"/>
      <c r="T78" s="178"/>
      <c r="U78" s="178"/>
      <c r="V78" s="178"/>
      <c r="W78" s="178"/>
      <c r="X78" s="178"/>
      <c r="Y78" s="178"/>
      <c r="Z78" s="178"/>
      <c r="AA78" s="178"/>
      <c r="AB78" s="178">
        <f t="shared" si="2"/>
        <v>0</v>
      </c>
      <c r="AC78" s="178" t="str">
        <f t="shared" si="3"/>
        <v/>
      </c>
      <c r="AD78" s="178"/>
      <c r="AE78" s="178"/>
      <c r="AF78" s="178"/>
      <c r="AG78" s="178"/>
      <c r="AH78" s="159"/>
      <c r="AI78" s="164"/>
      <c r="AJ78" s="179"/>
      <c r="AK78" s="179"/>
      <c r="AL78" s="179"/>
    </row>
    <row r="79" spans="1:42" ht="27" customHeight="1" thickBot="1" x14ac:dyDescent="0.35">
      <c r="A79" s="1"/>
      <c r="B79" s="7"/>
      <c r="C79" s="542"/>
      <c r="D79" s="543"/>
      <c r="E79" s="141"/>
      <c r="F79" s="117"/>
      <c r="G79" s="86"/>
      <c r="H79" s="47"/>
      <c r="I79" s="85"/>
      <c r="J79" s="294" t="str">
        <f t="shared" si="1"/>
        <v/>
      </c>
      <c r="K79" s="7"/>
      <c r="L79" s="1"/>
      <c r="M79" s="178"/>
      <c r="N79" s="178"/>
      <c r="O79" s="178"/>
      <c r="P79" s="178"/>
      <c r="Q79" s="178"/>
      <c r="R79" s="178"/>
      <c r="S79" s="178"/>
      <c r="T79" s="178"/>
      <c r="U79" s="178"/>
      <c r="V79" s="178"/>
      <c r="W79" s="178"/>
      <c r="X79" s="178"/>
      <c r="Y79" s="178"/>
      <c r="Z79" s="178"/>
      <c r="AA79" s="178"/>
      <c r="AB79" s="178">
        <f t="shared" si="2"/>
        <v>0</v>
      </c>
      <c r="AC79" s="178" t="str">
        <f t="shared" si="3"/>
        <v/>
      </c>
      <c r="AD79" s="178"/>
      <c r="AE79" s="610" t="s">
        <v>779</v>
      </c>
      <c r="AF79" s="611"/>
      <c r="AG79" s="611"/>
      <c r="AH79" s="611"/>
      <c r="AI79" s="611"/>
      <c r="AJ79" s="611"/>
      <c r="AK79" s="611"/>
      <c r="AL79" s="188"/>
      <c r="AN79" t="s">
        <v>778</v>
      </c>
    </row>
    <row r="80" spans="1:42" ht="27" customHeight="1" thickBot="1" x14ac:dyDescent="0.35">
      <c r="A80" s="1"/>
      <c r="B80" s="7"/>
      <c r="C80" s="542"/>
      <c r="D80" s="543"/>
      <c r="E80" s="141"/>
      <c r="F80" s="117"/>
      <c r="G80" s="86"/>
      <c r="H80" s="47"/>
      <c r="I80" s="85"/>
      <c r="J80" s="294" t="str">
        <f t="shared" si="1"/>
        <v/>
      </c>
      <c r="K80" s="7"/>
      <c r="L80" s="1"/>
      <c r="M80" s="178"/>
      <c r="N80" s="178"/>
      <c r="O80" s="178"/>
      <c r="P80" s="178"/>
      <c r="Q80" s="178"/>
      <c r="R80" s="178"/>
      <c r="S80" s="178"/>
      <c r="T80" s="178"/>
      <c r="U80" s="178"/>
      <c r="V80" s="178"/>
      <c r="W80" s="178"/>
      <c r="X80" s="178"/>
      <c r="Y80" s="178"/>
      <c r="Z80" s="178"/>
      <c r="AA80" s="178"/>
      <c r="AB80" s="178">
        <f t="shared" si="2"/>
        <v>0</v>
      </c>
      <c r="AC80" s="178" t="str">
        <f t="shared" si="3"/>
        <v/>
      </c>
      <c r="AD80" s="166" t="s">
        <v>997</v>
      </c>
      <c r="AE80" s="589" t="s">
        <v>842</v>
      </c>
      <c r="AF80" s="589"/>
      <c r="AG80" s="589"/>
      <c r="AH80" s="589"/>
      <c r="AI80" s="590"/>
      <c r="AJ80" s="153">
        <f>SUMIFS(J74:J85,AC74:AC85,"Instructional",E74:E85,"Yes")</f>
        <v>0</v>
      </c>
      <c r="AK80" s="154" t="s">
        <v>832</v>
      </c>
      <c r="AL80" s="166" t="s">
        <v>1000</v>
      </c>
      <c r="AM80" t="s">
        <v>833</v>
      </c>
      <c r="AO80">
        <f t="array" ref="AO80">SUM(IF(AC74:AC85&amp;E74:E85="SupportYes",J74:J85,0))</f>
        <v>0</v>
      </c>
      <c r="AP80" t="s">
        <v>832</v>
      </c>
    </row>
    <row r="81" spans="1:38" ht="27" customHeight="1" x14ac:dyDescent="0.3">
      <c r="A81" s="1"/>
      <c r="B81" s="7"/>
      <c r="C81" s="542"/>
      <c r="D81" s="543"/>
      <c r="E81" s="141"/>
      <c r="F81" s="117"/>
      <c r="G81" s="86"/>
      <c r="H81" s="47"/>
      <c r="I81" s="85"/>
      <c r="J81" s="294" t="str">
        <f t="shared" si="1"/>
        <v/>
      </c>
      <c r="K81" s="7"/>
      <c r="L81" s="1"/>
      <c r="M81" s="178"/>
      <c r="N81" s="178"/>
      <c r="O81" s="178"/>
      <c r="P81" s="178"/>
      <c r="Q81" s="178"/>
      <c r="R81" s="178"/>
      <c r="S81" s="178"/>
      <c r="T81" s="178"/>
      <c r="U81" s="178"/>
      <c r="V81" s="178"/>
      <c r="W81" s="178"/>
      <c r="X81" s="178"/>
      <c r="Y81" s="178"/>
      <c r="Z81" s="178"/>
      <c r="AA81" s="178"/>
      <c r="AB81" s="178">
        <f t="shared" si="2"/>
        <v>0</v>
      </c>
      <c r="AC81" s="178" t="str">
        <f t="shared" si="3"/>
        <v/>
      </c>
      <c r="AD81" s="178"/>
      <c r="AE81" s="178"/>
      <c r="AF81" s="178"/>
      <c r="AG81" s="178"/>
      <c r="AH81" s="178"/>
      <c r="AI81" s="178"/>
      <c r="AJ81" s="178"/>
      <c r="AK81" s="178"/>
      <c r="AL81" s="178"/>
    </row>
    <row r="82" spans="1:38" ht="27" customHeight="1" x14ac:dyDescent="0.3">
      <c r="A82" s="1"/>
      <c r="B82" s="7"/>
      <c r="C82" s="542"/>
      <c r="D82" s="543"/>
      <c r="E82" s="141"/>
      <c r="F82" s="117"/>
      <c r="G82" s="86"/>
      <c r="H82" s="47"/>
      <c r="I82" s="85"/>
      <c r="J82" s="294" t="str">
        <f t="shared" si="1"/>
        <v/>
      </c>
      <c r="K82" s="7"/>
      <c r="L82" s="1"/>
      <c r="M82" s="178"/>
      <c r="N82" s="178"/>
      <c r="O82" s="178"/>
      <c r="P82" s="178"/>
      <c r="Q82" s="178"/>
      <c r="R82" s="178"/>
      <c r="S82" s="178"/>
      <c r="T82" s="178"/>
      <c r="U82" s="178"/>
      <c r="V82" s="178"/>
      <c r="W82" s="178"/>
      <c r="X82" s="178"/>
      <c r="Y82" s="178"/>
      <c r="Z82" s="178"/>
      <c r="AA82" s="178"/>
      <c r="AB82" s="178">
        <f t="shared" si="2"/>
        <v>0</v>
      </c>
      <c r="AC82" s="178" t="str">
        <f t="shared" si="3"/>
        <v/>
      </c>
      <c r="AD82" s="178"/>
      <c r="AE82" s="178"/>
      <c r="AF82" s="178"/>
      <c r="AG82" s="178"/>
      <c r="AH82" s="178"/>
      <c r="AI82" s="178"/>
      <c r="AJ82" s="178"/>
      <c r="AK82" s="178"/>
      <c r="AL82" s="178"/>
    </row>
    <row r="83" spans="1:38" ht="27" customHeight="1" x14ac:dyDescent="0.3">
      <c r="A83" s="1"/>
      <c r="B83" s="7"/>
      <c r="C83" s="542"/>
      <c r="D83" s="543"/>
      <c r="E83" s="141"/>
      <c r="F83" s="117"/>
      <c r="G83" s="86"/>
      <c r="H83" s="47"/>
      <c r="I83" s="85"/>
      <c r="J83" s="294" t="str">
        <f t="shared" si="1"/>
        <v/>
      </c>
      <c r="K83" s="7"/>
      <c r="L83" s="1"/>
      <c r="M83" s="178"/>
      <c r="N83" s="178"/>
      <c r="O83" s="178"/>
      <c r="P83" s="178"/>
      <c r="Q83" s="178"/>
      <c r="R83" s="178"/>
      <c r="S83" s="178"/>
      <c r="T83" s="178"/>
      <c r="U83" s="178"/>
      <c r="V83" s="178"/>
      <c r="W83" s="178"/>
      <c r="X83" s="178"/>
      <c r="Y83" s="178"/>
      <c r="Z83" s="178"/>
      <c r="AA83" s="178"/>
      <c r="AB83" s="178">
        <f t="shared" si="2"/>
        <v>0</v>
      </c>
      <c r="AC83" s="178" t="str">
        <f t="shared" si="3"/>
        <v/>
      </c>
      <c r="AD83" s="178"/>
      <c r="AE83" s="178"/>
      <c r="AF83" s="178"/>
      <c r="AG83" s="178"/>
      <c r="AH83" s="178"/>
      <c r="AI83" s="178"/>
      <c r="AJ83" s="178"/>
      <c r="AK83" s="178"/>
      <c r="AL83" s="178"/>
    </row>
    <row r="84" spans="1:38" ht="27" customHeight="1" x14ac:dyDescent="0.3">
      <c r="A84" s="1"/>
      <c r="B84" s="7"/>
      <c r="C84" s="542"/>
      <c r="D84" s="543"/>
      <c r="E84" s="141"/>
      <c r="F84" s="117"/>
      <c r="G84" s="86"/>
      <c r="H84" s="47"/>
      <c r="I84" s="85"/>
      <c r="J84" s="294" t="str">
        <f t="shared" si="1"/>
        <v/>
      </c>
      <c r="K84" s="7"/>
      <c r="L84" s="1"/>
      <c r="M84" s="178"/>
      <c r="N84" s="178"/>
      <c r="O84" s="178"/>
      <c r="P84" s="178"/>
      <c r="Q84" s="178"/>
      <c r="R84" s="178"/>
      <c r="S84" s="178"/>
      <c r="T84" s="178"/>
      <c r="U84" s="178"/>
      <c r="V84" s="178"/>
      <c r="W84" s="178"/>
      <c r="X84" s="178"/>
      <c r="Y84" s="178"/>
      <c r="Z84" s="178"/>
      <c r="AA84" s="178"/>
      <c r="AB84" s="178">
        <f t="shared" si="2"/>
        <v>0</v>
      </c>
      <c r="AC84" s="178" t="str">
        <f t="shared" si="3"/>
        <v/>
      </c>
      <c r="AD84" s="178"/>
      <c r="AE84" s="178"/>
      <c r="AF84" s="178"/>
      <c r="AG84" s="178"/>
      <c r="AH84" s="178"/>
      <c r="AI84" s="178"/>
      <c r="AJ84" s="178"/>
      <c r="AK84" s="178"/>
      <c r="AL84" s="178"/>
    </row>
    <row r="85" spans="1:38" ht="27" customHeight="1" thickBot="1" x14ac:dyDescent="0.35">
      <c r="A85" s="1"/>
      <c r="B85" s="7"/>
      <c r="C85" s="612"/>
      <c r="D85" s="613"/>
      <c r="E85" s="295"/>
      <c r="F85" s="296"/>
      <c r="G85" s="297"/>
      <c r="H85" s="298"/>
      <c r="I85" s="299"/>
      <c r="J85" s="300" t="str">
        <f t="shared" si="1"/>
        <v/>
      </c>
      <c r="K85" s="7"/>
      <c r="L85" s="1"/>
      <c r="M85" s="178"/>
      <c r="N85" s="178"/>
      <c r="O85" s="178"/>
      <c r="P85" s="178"/>
      <c r="Q85" s="178"/>
      <c r="R85" s="178"/>
      <c r="S85" s="178"/>
      <c r="T85" s="178"/>
      <c r="U85" s="178"/>
      <c r="V85" s="178"/>
      <c r="W85" s="178"/>
      <c r="X85" s="178"/>
      <c r="Y85" s="178"/>
      <c r="Z85" s="178"/>
      <c r="AA85" s="178"/>
      <c r="AB85" s="178">
        <f t="shared" si="2"/>
        <v>0</v>
      </c>
      <c r="AC85" s="178" t="str">
        <f t="shared" si="3"/>
        <v/>
      </c>
      <c r="AD85" s="178"/>
      <c r="AE85" s="178"/>
      <c r="AF85" s="178"/>
      <c r="AG85" s="178"/>
      <c r="AH85" s="178"/>
      <c r="AI85" s="178"/>
      <c r="AJ85" s="178"/>
      <c r="AK85" s="178"/>
      <c r="AL85" s="178"/>
    </row>
    <row r="86" spans="1:38" ht="6" customHeight="1" x14ac:dyDescent="0.3">
      <c r="A86" s="1"/>
      <c r="B86" s="7"/>
      <c r="C86" s="60"/>
      <c r="D86" s="60"/>
      <c r="E86" s="52"/>
      <c r="F86" s="59"/>
      <c r="G86" s="61"/>
      <c r="H86" s="62"/>
      <c r="I86" s="62"/>
      <c r="J86" s="53"/>
      <c r="K86" s="7"/>
      <c r="L86" s="1"/>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row>
    <row r="87" spans="1:38" ht="61.95" customHeight="1" x14ac:dyDescent="0.3">
      <c r="A87" s="1"/>
      <c r="B87" s="5"/>
      <c r="C87" s="572" t="s">
        <v>640</v>
      </c>
      <c r="D87" s="508"/>
      <c r="E87" s="508"/>
      <c r="F87" s="508"/>
      <c r="G87" s="508"/>
      <c r="H87" s="508"/>
      <c r="I87" s="508"/>
      <c r="J87" s="508"/>
      <c r="K87" s="7"/>
      <c r="L87" s="1"/>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row>
    <row r="88" spans="1:38" ht="18" customHeight="1" x14ac:dyDescent="0.3">
      <c r="A88" s="1"/>
      <c r="B88" s="121"/>
      <c r="C88" s="63"/>
      <c r="D88" s="63"/>
      <c r="E88" s="63"/>
      <c r="F88" s="63"/>
      <c r="G88" s="63"/>
      <c r="H88" s="63"/>
      <c r="I88" s="63"/>
      <c r="J88" s="63"/>
      <c r="K88" s="7"/>
      <c r="L88" s="1"/>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row>
    <row r="89" spans="1:38" ht="17.7" customHeight="1" x14ac:dyDescent="0.3">
      <c r="A89" s="1"/>
      <c r="B89" s="121"/>
      <c r="C89" s="558" t="s">
        <v>1264</v>
      </c>
      <c r="D89" s="558"/>
      <c r="E89" s="558"/>
      <c r="F89" s="558"/>
      <c r="G89" s="558"/>
      <c r="H89" s="558"/>
      <c r="I89" s="558"/>
      <c r="J89" s="559"/>
      <c r="K89" s="7"/>
      <c r="L89" s="1"/>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row>
    <row r="90" spans="1:38" ht="108" customHeight="1" x14ac:dyDescent="0.3">
      <c r="A90" s="1"/>
      <c r="B90" s="5"/>
      <c r="C90" s="599" t="s">
        <v>1275</v>
      </c>
      <c r="D90" s="600"/>
      <c r="E90" s="600"/>
      <c r="F90" s="600"/>
      <c r="G90" s="600"/>
      <c r="H90" s="600"/>
      <c r="I90" s="600"/>
      <c r="J90" s="600"/>
      <c r="K90" s="7"/>
      <c r="L90" s="1"/>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row>
    <row r="91" spans="1:38" ht="6" customHeight="1" thickBot="1" x14ac:dyDescent="0.35">
      <c r="A91" s="1"/>
      <c r="B91" s="121"/>
      <c r="C91" s="124"/>
      <c r="D91" s="124"/>
      <c r="E91" s="124"/>
      <c r="F91" s="124"/>
      <c r="G91" s="124"/>
      <c r="H91" s="124"/>
      <c r="I91" s="124"/>
      <c r="J91" s="124"/>
      <c r="K91" s="7"/>
      <c r="L91" s="1"/>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row>
    <row r="92" spans="1:38" ht="302.25" customHeight="1" thickBot="1" x14ac:dyDescent="0.35">
      <c r="A92" s="1"/>
      <c r="B92" s="121"/>
      <c r="C92" s="767"/>
      <c r="D92" s="768"/>
      <c r="E92" s="768"/>
      <c r="F92" s="768"/>
      <c r="G92" s="768"/>
      <c r="H92" s="768"/>
      <c r="I92" s="768"/>
      <c r="J92" s="769"/>
      <c r="K92" s="7"/>
      <c r="L92" s="1"/>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row>
    <row r="93" spans="1:38" ht="15" customHeight="1" x14ac:dyDescent="0.3">
      <c r="A93" s="1"/>
      <c r="B93" s="121"/>
      <c r="C93" s="74"/>
      <c r="D93" s="75"/>
      <c r="E93" s="75"/>
      <c r="F93" s="75"/>
      <c r="G93" s="75"/>
      <c r="H93" s="75"/>
      <c r="I93" s="75"/>
      <c r="J93" s="75"/>
      <c r="K93" s="7"/>
      <c r="L93" s="1"/>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row>
    <row r="94" spans="1:38" ht="45.75" customHeight="1" x14ac:dyDescent="0.3">
      <c r="A94" s="1"/>
      <c r="B94" s="5"/>
      <c r="C94" s="583" t="s">
        <v>169</v>
      </c>
      <c r="D94" s="583"/>
      <c r="E94" s="583"/>
      <c r="F94" s="583"/>
      <c r="G94" s="583"/>
      <c r="H94" s="583"/>
      <c r="I94" s="583"/>
      <c r="J94" s="583"/>
      <c r="K94" s="5"/>
      <c r="L94" s="1"/>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row>
    <row r="95" spans="1:38" ht="17.25" customHeight="1" x14ac:dyDescent="0.3">
      <c r="A95" s="1"/>
      <c r="B95" s="5"/>
      <c r="C95" s="563" t="s">
        <v>173</v>
      </c>
      <c r="D95" s="564"/>
      <c r="E95" s="565">
        <f>Summary_Contact_Page!F5</f>
        <v>0</v>
      </c>
      <c r="F95" s="565"/>
      <c r="G95" s="565"/>
      <c r="H95" s="565"/>
      <c r="I95" s="123" t="s">
        <v>654</v>
      </c>
      <c r="J95" s="79">
        <f>J18</f>
        <v>0</v>
      </c>
      <c r="K95" s="5"/>
      <c r="L95" s="1"/>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row>
    <row r="96" spans="1:38" ht="5.25" customHeight="1" thickBot="1" x14ac:dyDescent="0.3">
      <c r="A96" s="24"/>
      <c r="B96" s="25"/>
      <c r="C96" s="617"/>
      <c r="D96" s="618"/>
      <c r="E96" s="618"/>
      <c r="F96" s="618"/>
      <c r="G96" s="618"/>
      <c r="H96" s="618"/>
      <c r="I96" s="618"/>
      <c r="J96" s="618"/>
      <c r="K96" s="25"/>
      <c r="L96" s="24"/>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row>
    <row r="97" spans="1:38" ht="27" customHeight="1" thickBot="1" x14ac:dyDescent="0.35">
      <c r="A97" s="1"/>
      <c r="B97" s="5"/>
      <c r="C97" s="573" t="s">
        <v>177</v>
      </c>
      <c r="D97" s="574"/>
      <c r="E97" s="626" t="s">
        <v>178</v>
      </c>
      <c r="F97" s="633"/>
      <c r="G97" s="574"/>
      <c r="H97" s="626"/>
      <c r="I97" s="627"/>
      <c r="J97" s="628"/>
      <c r="K97" s="5"/>
      <c r="L97" s="1"/>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row>
    <row r="98" spans="1:38" ht="17.25" customHeight="1" thickBot="1" x14ac:dyDescent="0.35">
      <c r="A98" s="1"/>
      <c r="B98" s="5"/>
      <c r="C98" s="619" t="s">
        <v>1094</v>
      </c>
      <c r="D98" s="620"/>
      <c r="E98" s="620"/>
      <c r="F98" s="620"/>
      <c r="G98" s="620"/>
      <c r="H98" s="620"/>
      <c r="I98" s="620"/>
      <c r="J98" s="621"/>
      <c r="K98" s="5"/>
      <c r="L98" s="1"/>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row>
    <row r="99" spans="1:38" ht="33" customHeight="1" thickBot="1" x14ac:dyDescent="0.35">
      <c r="A99" s="1"/>
      <c r="B99" s="5"/>
      <c r="C99" s="622" t="s">
        <v>1271</v>
      </c>
      <c r="D99" s="623"/>
      <c r="E99" s="624">
        <f>AJ73</f>
        <v>0</v>
      </c>
      <c r="F99" s="625"/>
      <c r="G99" s="625"/>
      <c r="H99" s="530" t="s">
        <v>1114</v>
      </c>
      <c r="I99" s="531"/>
      <c r="J99" s="532"/>
      <c r="K99" s="6"/>
      <c r="L99" s="1"/>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row>
    <row r="100" spans="1:38" ht="41.25" hidden="1" customHeight="1" thickBot="1" x14ac:dyDescent="0.35">
      <c r="A100" s="1"/>
      <c r="B100" s="5"/>
      <c r="C100" s="286" t="s">
        <v>993</v>
      </c>
      <c r="D100" s="287"/>
      <c r="E100" s="288">
        <f>AO73</f>
        <v>0</v>
      </c>
      <c r="F100" s="289"/>
      <c r="G100" s="289"/>
      <c r="H100" s="533"/>
      <c r="I100" s="534"/>
      <c r="J100" s="535"/>
      <c r="K100" s="6"/>
      <c r="L100" s="1"/>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row>
    <row r="101" spans="1:38" ht="17.25" hidden="1" customHeight="1" thickBot="1" x14ac:dyDescent="0.35">
      <c r="A101" s="1"/>
      <c r="B101" s="5"/>
      <c r="C101" s="290" t="s">
        <v>830</v>
      </c>
      <c r="D101" s="291"/>
      <c r="E101" s="291"/>
      <c r="F101" s="291"/>
      <c r="G101" s="291"/>
      <c r="H101" s="533"/>
      <c r="I101" s="534"/>
      <c r="J101" s="535"/>
      <c r="K101" s="5"/>
      <c r="L101" s="1"/>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row>
    <row r="102" spans="1:38" ht="42" customHeight="1" thickBot="1" x14ac:dyDescent="0.35">
      <c r="A102" s="1"/>
      <c r="B102" s="5"/>
      <c r="C102" s="553" t="s">
        <v>1265</v>
      </c>
      <c r="D102" s="554"/>
      <c r="E102" s="624">
        <f>AJ80</f>
        <v>0</v>
      </c>
      <c r="F102" s="625"/>
      <c r="G102" s="649"/>
      <c r="H102" s="533"/>
      <c r="I102" s="534"/>
      <c r="J102" s="535"/>
      <c r="K102" s="6"/>
      <c r="L102" s="1"/>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row>
    <row r="103" spans="1:38" ht="33" customHeight="1" thickBot="1" x14ac:dyDescent="0.35">
      <c r="A103" s="1"/>
      <c r="B103" s="5"/>
      <c r="C103" s="553" t="s">
        <v>1099</v>
      </c>
      <c r="D103" s="554"/>
      <c r="E103" s="759"/>
      <c r="F103" s="760"/>
      <c r="G103" s="761"/>
      <c r="H103" s="533"/>
      <c r="I103" s="534"/>
      <c r="J103" s="535"/>
      <c r="K103" s="6"/>
      <c r="L103" s="1"/>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row>
    <row r="104" spans="1:38" ht="33" customHeight="1" thickBot="1" x14ac:dyDescent="0.35">
      <c r="A104" s="1"/>
      <c r="B104" s="5"/>
      <c r="C104" s="553" t="s">
        <v>1482</v>
      </c>
      <c r="D104" s="554"/>
      <c r="E104" s="759"/>
      <c r="F104" s="760"/>
      <c r="G104" s="761"/>
      <c r="H104" s="533"/>
      <c r="I104" s="534"/>
      <c r="J104" s="535"/>
      <c r="K104" s="6"/>
      <c r="L104" s="1"/>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row>
    <row r="105" spans="1:38" ht="33" customHeight="1" thickBot="1" x14ac:dyDescent="0.35">
      <c r="A105" s="1"/>
      <c r="B105" s="5"/>
      <c r="C105" s="553" t="s">
        <v>1101</v>
      </c>
      <c r="D105" s="554"/>
      <c r="E105" s="759"/>
      <c r="F105" s="760"/>
      <c r="G105" s="761"/>
      <c r="H105" s="533"/>
      <c r="I105" s="534"/>
      <c r="J105" s="535"/>
      <c r="K105" s="6"/>
      <c r="L105" s="1"/>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row>
    <row r="106" spans="1:38" ht="33" customHeight="1" thickBot="1" x14ac:dyDescent="0.35">
      <c r="A106" s="1"/>
      <c r="B106" s="5"/>
      <c r="C106" s="553" t="s">
        <v>1001</v>
      </c>
      <c r="D106" s="554"/>
      <c r="E106" s="759"/>
      <c r="F106" s="760"/>
      <c r="G106" s="761"/>
      <c r="H106" s="533"/>
      <c r="I106" s="534"/>
      <c r="J106" s="535"/>
      <c r="K106" s="6"/>
      <c r="L106" s="1"/>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row>
    <row r="107" spans="1:38" ht="33" customHeight="1" thickBot="1" x14ac:dyDescent="0.35">
      <c r="A107" s="1"/>
      <c r="B107" s="5"/>
      <c r="C107" s="553" t="s">
        <v>620</v>
      </c>
      <c r="D107" s="554"/>
      <c r="E107" s="759"/>
      <c r="F107" s="760"/>
      <c r="G107" s="761"/>
      <c r="H107" s="536"/>
      <c r="I107" s="537"/>
      <c r="J107" s="538"/>
      <c r="K107" s="6"/>
      <c r="L107" s="1"/>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row>
    <row r="108" spans="1:38" ht="26.25" hidden="1" customHeight="1" thickBot="1" x14ac:dyDescent="0.35">
      <c r="A108" s="1"/>
      <c r="B108" s="5"/>
      <c r="C108" s="631" t="s">
        <v>989</v>
      </c>
      <c r="D108" s="632"/>
      <c r="E108" s="641">
        <f>SUM(E107+E106+E105+E104+E103+E102+E99)</f>
        <v>0</v>
      </c>
      <c r="F108" s="642"/>
      <c r="G108" s="642"/>
      <c r="H108" s="283"/>
      <c r="I108" s="284"/>
      <c r="J108" s="285"/>
      <c r="K108" s="6"/>
      <c r="L108" s="1"/>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row>
    <row r="109" spans="1:38" ht="16.5" hidden="1" customHeight="1" thickBot="1" x14ac:dyDescent="0.35">
      <c r="A109" s="1"/>
      <c r="B109" s="5"/>
      <c r="C109" s="643" t="s">
        <v>987</v>
      </c>
      <c r="D109" s="644"/>
      <c r="E109" s="644"/>
      <c r="F109" s="644"/>
      <c r="G109" s="644"/>
      <c r="H109" s="620"/>
      <c r="I109" s="620"/>
      <c r="J109" s="621"/>
      <c r="K109" s="6"/>
      <c r="L109" s="1"/>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row>
    <row r="110" spans="1:38" ht="14.25" customHeight="1" x14ac:dyDescent="0.25">
      <c r="A110" s="2"/>
      <c r="B110" s="65"/>
      <c r="C110" s="728" t="s">
        <v>1096</v>
      </c>
      <c r="D110" s="729"/>
      <c r="E110" s="292"/>
      <c r="F110" s="277"/>
      <c r="G110" s="278"/>
      <c r="H110" s="645" t="s">
        <v>1098</v>
      </c>
      <c r="I110" s="647" t="s">
        <v>1097</v>
      </c>
      <c r="J110" s="645"/>
      <c r="K110" s="118"/>
      <c r="L110" s="2"/>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row>
    <row r="111" spans="1:38" ht="29.25" customHeight="1" thickBot="1" x14ac:dyDescent="0.3">
      <c r="A111" s="2"/>
      <c r="B111" s="65"/>
      <c r="C111" s="730" t="str">
        <f>IF((ISBLANK(E14)),"NA",E14)</f>
        <v>NA</v>
      </c>
      <c r="D111" s="731"/>
      <c r="E111" s="293"/>
      <c r="F111" s="97"/>
      <c r="G111" s="279"/>
      <c r="H111" s="646"/>
      <c r="I111" s="648"/>
      <c r="J111" s="646"/>
      <c r="K111" s="118"/>
      <c r="L111" s="2"/>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row>
    <row r="112" spans="1:38" ht="42.75" customHeight="1" thickBot="1" x14ac:dyDescent="0.35">
      <c r="A112" s="1"/>
      <c r="B112" s="5"/>
      <c r="C112" s="551" t="s">
        <v>1002</v>
      </c>
      <c r="D112" s="552"/>
      <c r="E112" s="634">
        <f>IF(ISERROR(H112*I112),"$0.00",(H112*I112))</f>
        <v>0</v>
      </c>
      <c r="F112" s="635"/>
      <c r="G112" s="636"/>
      <c r="H112" s="276"/>
      <c r="I112" s="629" t="str">
        <f>IF(ISERROR(VLOOKUP(E14,DropDownMenuLists!$J$3:$U$37,3,FALSE)),"$0.00",VLOOKUP(E14,DropDownMenuLists!$J$3:$U$37,3,FALSE))</f>
        <v>$0.00</v>
      </c>
      <c r="J112" s="630"/>
      <c r="K112" s="6"/>
      <c r="L112" s="1"/>
      <c r="M112" s="178"/>
      <c r="N112" s="172"/>
      <c r="O112" s="178"/>
      <c r="P112" s="178"/>
      <c r="Q112" s="149"/>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row>
    <row r="113" spans="1:38" ht="71.25" customHeight="1" thickBot="1" x14ac:dyDescent="0.35">
      <c r="A113" s="1"/>
      <c r="B113" s="5"/>
      <c r="C113" s="639" t="s">
        <v>1102</v>
      </c>
      <c r="D113" s="640"/>
      <c r="E113" s="637">
        <f>IF(ISERROR(H113*I113),"$0.00",(H113*I113))</f>
        <v>0</v>
      </c>
      <c r="F113" s="638"/>
      <c r="G113" s="638"/>
      <c r="H113" s="48"/>
      <c r="I113" s="629" t="str">
        <f>IF(ISERROR(VLOOKUP(E14,DropDownMenuLists!$J$3:$U$37,2,FALSE)),"$0.00",VLOOKUP(E14,DropDownMenuLists!$J$3:$U$37,2,FALSE))</f>
        <v>$0.00</v>
      </c>
      <c r="J113" s="630"/>
      <c r="K113" s="6"/>
      <c r="L113" s="1"/>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row>
    <row r="114" spans="1:38" ht="59.25" customHeight="1" thickBot="1" x14ac:dyDescent="0.35">
      <c r="A114" s="1"/>
      <c r="B114" s="5"/>
      <c r="C114" s="553" t="s">
        <v>633</v>
      </c>
      <c r="D114" s="554"/>
      <c r="E114" s="624">
        <f>SUM(H114*I114)</f>
        <v>0</v>
      </c>
      <c r="F114" s="625"/>
      <c r="G114" s="649"/>
      <c r="H114" s="48"/>
      <c r="I114" s="765"/>
      <c r="J114" s="766"/>
      <c r="K114" s="6"/>
      <c r="L114" s="1"/>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row>
    <row r="115" spans="1:38" ht="31.5" hidden="1" customHeight="1" thickBot="1" x14ac:dyDescent="0.35">
      <c r="A115" s="1"/>
      <c r="B115" s="5"/>
      <c r="C115" s="652"/>
      <c r="D115" s="653"/>
      <c r="E115" s="653"/>
      <c r="F115" s="653"/>
      <c r="G115" s="654"/>
      <c r="H115" s="274" t="s">
        <v>1024</v>
      </c>
      <c r="I115" s="664" t="s">
        <v>1023</v>
      </c>
      <c r="J115" s="665"/>
      <c r="K115" s="6"/>
      <c r="L115" s="1"/>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row>
    <row r="116" spans="1:38" ht="33" customHeight="1" thickBot="1" x14ac:dyDescent="0.35">
      <c r="A116" s="1"/>
      <c r="B116" s="5"/>
      <c r="C116" s="553" t="s">
        <v>1104</v>
      </c>
      <c r="D116" s="554"/>
      <c r="E116" s="624">
        <f>SUM(H116*I116)</f>
        <v>0</v>
      </c>
      <c r="F116" s="625"/>
      <c r="G116" s="625"/>
      <c r="H116" s="282"/>
      <c r="I116" s="764"/>
      <c r="J116" s="763"/>
      <c r="K116" s="6"/>
      <c r="L116" s="1"/>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row>
    <row r="117" spans="1:38" ht="16.5" hidden="1" customHeight="1" thickBot="1" x14ac:dyDescent="0.35">
      <c r="A117" s="1"/>
      <c r="B117" s="5"/>
      <c r="C117" s="672"/>
      <c r="D117" s="673"/>
      <c r="E117" s="668"/>
      <c r="F117" s="669"/>
      <c r="G117" s="669"/>
      <c r="H117" s="281"/>
      <c r="I117" s="662"/>
      <c r="J117" s="663"/>
      <c r="K117" s="6"/>
      <c r="L117" s="1"/>
      <c r="M117" s="275" t="s">
        <v>1095</v>
      </c>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row>
    <row r="118" spans="1:38" ht="29.25" hidden="1" customHeight="1" thickBot="1" x14ac:dyDescent="0.35">
      <c r="A118" s="1"/>
      <c r="B118" s="5"/>
      <c r="C118" s="670" t="s">
        <v>992</v>
      </c>
      <c r="D118" s="671"/>
      <c r="E118" s="674">
        <f>SUM(E112+E113+E114+E116+E117)</f>
        <v>0</v>
      </c>
      <c r="F118" s="675"/>
      <c r="G118" s="675"/>
      <c r="H118" s="676"/>
      <c r="I118" s="677"/>
      <c r="J118" s="678"/>
      <c r="K118" s="6"/>
      <c r="L118" s="1"/>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row>
    <row r="119" spans="1:38" ht="33" customHeight="1" thickBot="1" x14ac:dyDescent="0.35">
      <c r="A119" s="1"/>
      <c r="B119" s="5"/>
      <c r="C119" s="660" t="s">
        <v>634</v>
      </c>
      <c r="D119" s="661"/>
      <c r="E119" s="659">
        <f>E99+E102+E103+E104+E105+E106+E107+E112+E113+E114+E116</f>
        <v>0</v>
      </c>
      <c r="F119" s="658"/>
      <c r="G119" s="658"/>
      <c r="H119" s="679"/>
      <c r="I119" s="680"/>
      <c r="J119" s="681"/>
      <c r="K119" s="6"/>
      <c r="L119" s="1"/>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row>
    <row r="120" spans="1:38" ht="29.25" hidden="1" customHeight="1" thickBot="1" x14ac:dyDescent="0.35">
      <c r="A120" s="1"/>
      <c r="B120" s="5"/>
      <c r="C120" s="655" t="s">
        <v>988</v>
      </c>
      <c r="D120" s="656"/>
      <c r="E120" s="657">
        <f>SUM(E119+E118)</f>
        <v>0</v>
      </c>
      <c r="F120" s="658"/>
      <c r="G120" s="658"/>
      <c r="H120" s="679"/>
      <c r="I120" s="680"/>
      <c r="J120" s="681"/>
      <c r="K120" s="6"/>
      <c r="L120" s="1"/>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row>
    <row r="121" spans="1:38" ht="3" customHeight="1" thickBot="1" x14ac:dyDescent="0.35">
      <c r="A121" s="4"/>
      <c r="B121" s="8"/>
      <c r="C121" s="560"/>
      <c r="D121" s="561"/>
      <c r="E121" s="561"/>
      <c r="F121" s="561"/>
      <c r="G121" s="562"/>
      <c r="H121" s="68"/>
      <c r="I121" s="69"/>
      <c r="J121" s="69"/>
      <c r="K121" s="9"/>
      <c r="L121" s="4"/>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row>
    <row r="122" spans="1:38" ht="16.5" customHeight="1" thickBot="1" x14ac:dyDescent="0.35">
      <c r="A122" s="1"/>
      <c r="B122" s="5"/>
      <c r="C122" s="619" t="s">
        <v>1105</v>
      </c>
      <c r="D122" s="620"/>
      <c r="E122" s="620"/>
      <c r="F122" s="620"/>
      <c r="G122" s="620"/>
      <c r="H122" s="620"/>
      <c r="I122" s="620"/>
      <c r="J122" s="621"/>
      <c r="K122" s="5"/>
      <c r="L122" s="1"/>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row>
    <row r="123" spans="1:38" ht="33" customHeight="1" thickBot="1" x14ac:dyDescent="0.35">
      <c r="A123" s="1"/>
      <c r="B123" s="5"/>
      <c r="C123" s="622" t="s">
        <v>1106</v>
      </c>
      <c r="D123" s="623"/>
      <c r="E123" s="624">
        <f>AJ75</f>
        <v>0</v>
      </c>
      <c r="F123" s="625"/>
      <c r="G123" s="649"/>
      <c r="H123" s="686"/>
      <c r="I123" s="677"/>
      <c r="J123" s="678"/>
      <c r="K123" s="6"/>
      <c r="L123" s="1"/>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row>
    <row r="124" spans="1:38" ht="33" customHeight="1" thickBot="1" x14ac:dyDescent="0.35">
      <c r="A124" s="1"/>
      <c r="B124" s="5"/>
      <c r="C124" s="622" t="s">
        <v>1107</v>
      </c>
      <c r="D124" s="623"/>
      <c r="E124" s="682">
        <f>AO80</f>
        <v>0</v>
      </c>
      <c r="F124" s="682"/>
      <c r="G124" s="683"/>
      <c r="H124" s="679"/>
      <c r="I124" s="680"/>
      <c r="J124" s="681"/>
      <c r="K124" s="6"/>
      <c r="L124" s="1"/>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row>
    <row r="125" spans="1:38" ht="33" hidden="1" customHeight="1" thickBot="1" x14ac:dyDescent="0.35">
      <c r="A125" s="1"/>
      <c r="B125" s="5"/>
      <c r="C125" s="643" t="s">
        <v>990</v>
      </c>
      <c r="D125" s="644"/>
      <c r="E125" s="644"/>
      <c r="F125" s="644"/>
      <c r="G125" s="644"/>
      <c r="H125" s="644"/>
      <c r="I125" s="644"/>
      <c r="J125" s="692"/>
      <c r="K125" s="5"/>
      <c r="L125" s="1"/>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row>
    <row r="126" spans="1:38" ht="33" customHeight="1" thickBot="1" x14ac:dyDescent="0.35">
      <c r="A126" s="1"/>
      <c r="B126" s="5"/>
      <c r="C126" s="553" t="s">
        <v>1014</v>
      </c>
      <c r="D126" s="623"/>
      <c r="E126" s="682">
        <f>H126*I126</f>
        <v>0</v>
      </c>
      <c r="F126" s="682"/>
      <c r="G126" s="683"/>
      <c r="H126" s="48"/>
      <c r="I126" s="762"/>
      <c r="J126" s="763"/>
      <c r="K126" s="6"/>
      <c r="L126" s="1"/>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row>
    <row r="127" spans="1:38" ht="33" customHeight="1" thickBot="1" x14ac:dyDescent="0.35">
      <c r="A127" s="1"/>
      <c r="B127" s="5"/>
      <c r="C127" s="553" t="s">
        <v>1108</v>
      </c>
      <c r="D127" s="554"/>
      <c r="E127" s="757"/>
      <c r="F127" s="757"/>
      <c r="G127" s="758"/>
      <c r="H127" s="524" t="s">
        <v>1113</v>
      </c>
      <c r="I127" s="525"/>
      <c r="J127" s="526"/>
      <c r="K127" s="6"/>
      <c r="L127" s="1"/>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row>
    <row r="128" spans="1:38" ht="33" customHeight="1" thickBot="1" x14ac:dyDescent="0.35">
      <c r="A128" s="1"/>
      <c r="B128" s="5"/>
      <c r="C128" s="553" t="s">
        <v>1483</v>
      </c>
      <c r="D128" s="554"/>
      <c r="E128" s="759"/>
      <c r="F128" s="760"/>
      <c r="G128" s="761"/>
      <c r="H128" s="524"/>
      <c r="I128" s="525"/>
      <c r="J128" s="526"/>
      <c r="K128" s="6"/>
      <c r="L128" s="1"/>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row>
    <row r="129" spans="1:38" ht="33" customHeight="1" thickBot="1" x14ac:dyDescent="0.35">
      <c r="A129" s="1"/>
      <c r="B129" s="5"/>
      <c r="C129" s="553" t="s">
        <v>1109</v>
      </c>
      <c r="D129" s="554"/>
      <c r="E129" s="759"/>
      <c r="F129" s="760"/>
      <c r="G129" s="761"/>
      <c r="H129" s="524"/>
      <c r="I129" s="525"/>
      <c r="J129" s="526"/>
      <c r="K129" s="6"/>
      <c r="L129" s="1"/>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row>
    <row r="130" spans="1:38" ht="33" customHeight="1" thickBot="1" x14ac:dyDescent="0.3">
      <c r="A130" s="4"/>
      <c r="B130" s="8"/>
      <c r="C130" s="622" t="s">
        <v>1110</v>
      </c>
      <c r="D130" s="623"/>
      <c r="E130" s="715">
        <f>J50+J66</f>
        <v>0</v>
      </c>
      <c r="F130" s="625"/>
      <c r="G130" s="649"/>
      <c r="H130" s="524"/>
      <c r="I130" s="525"/>
      <c r="J130" s="526"/>
      <c r="K130" s="9"/>
      <c r="L130" s="4"/>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row>
    <row r="131" spans="1:38" ht="33" customHeight="1" thickBot="1" x14ac:dyDescent="0.3">
      <c r="A131" s="4"/>
      <c r="B131" s="8"/>
      <c r="C131" s="660" t="s">
        <v>1111</v>
      </c>
      <c r="D131" s="733"/>
      <c r="E131" s="734">
        <f>E123+E124+E126+E127+E128+E129+E130</f>
        <v>0</v>
      </c>
      <c r="F131" s="735"/>
      <c r="G131" s="735"/>
      <c r="H131" s="524"/>
      <c r="I131" s="525"/>
      <c r="J131" s="526"/>
      <c r="K131" s="9"/>
      <c r="L131" s="4"/>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row>
    <row r="132" spans="1:38" ht="3" customHeight="1" thickBot="1" x14ac:dyDescent="0.3">
      <c r="A132" s="4"/>
      <c r="B132" s="8"/>
      <c r="C132" s="522"/>
      <c r="D132" s="523"/>
      <c r="E132" s="523"/>
      <c r="F132" s="523"/>
      <c r="G132" s="523"/>
      <c r="H132" s="524"/>
      <c r="I132" s="525"/>
      <c r="J132" s="526"/>
      <c r="K132" s="9"/>
      <c r="L132" s="4"/>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row>
    <row r="133" spans="1:38" ht="16.5" hidden="1" customHeight="1" thickBot="1" x14ac:dyDescent="0.35">
      <c r="A133" s="1"/>
      <c r="B133" s="5"/>
      <c r="C133" s="716" t="s">
        <v>1112</v>
      </c>
      <c r="D133" s="717"/>
      <c r="E133" s="718">
        <f>E119</f>
        <v>0</v>
      </c>
      <c r="F133" s="719"/>
      <c r="G133" s="720"/>
      <c r="H133" s="524"/>
      <c r="I133" s="525"/>
      <c r="J133" s="526"/>
      <c r="K133" s="6"/>
      <c r="L133" s="1"/>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row>
    <row r="134" spans="1:38" ht="57.75" customHeight="1" thickBot="1" x14ac:dyDescent="0.35">
      <c r="A134" s="1"/>
      <c r="B134" s="5"/>
      <c r="C134" s="707" t="str">
        <f>Student_1!C134</f>
        <v>Less: "Other Educational Cost" this is a calculated overhead cost for approved facility schools and  is not reimbursable
under the High Cost program.</v>
      </c>
      <c r="D134" s="708"/>
      <c r="E134" s="693">
        <f>E112</f>
        <v>0</v>
      </c>
      <c r="F134" s="694"/>
      <c r="G134" s="695"/>
      <c r="H134" s="524"/>
      <c r="I134" s="525"/>
      <c r="J134" s="526"/>
      <c r="K134" s="6"/>
      <c r="L134" s="1"/>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row>
    <row r="135" spans="1:38" ht="33" customHeight="1" thickBot="1" x14ac:dyDescent="0.35">
      <c r="A135" s="1"/>
      <c r="B135" s="5"/>
      <c r="C135" s="660" t="s">
        <v>991</v>
      </c>
      <c r="D135" s="698"/>
      <c r="E135" s="699">
        <f>E131+E133-E134</f>
        <v>0</v>
      </c>
      <c r="F135" s="700"/>
      <c r="G135" s="701"/>
      <c r="H135" s="527"/>
      <c r="I135" s="528"/>
      <c r="J135" s="529"/>
      <c r="K135" s="5"/>
      <c r="L135" s="1"/>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row>
    <row r="136" spans="1:38" ht="5.7" customHeight="1" x14ac:dyDescent="0.3">
      <c r="A136" s="1"/>
      <c r="B136" s="5"/>
      <c r="C136" s="123"/>
      <c r="D136" s="123"/>
      <c r="E136" s="66"/>
      <c r="F136" s="67"/>
      <c r="G136" s="67"/>
      <c r="H136" s="142"/>
      <c r="I136" s="142"/>
      <c r="J136" s="142"/>
      <c r="K136" s="5"/>
      <c r="L136" s="1"/>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row>
    <row r="137" spans="1:38" ht="63.75" customHeight="1" x14ac:dyDescent="0.3">
      <c r="A137" s="1"/>
      <c r="B137" s="5"/>
      <c r="C137" s="583" t="s">
        <v>621</v>
      </c>
      <c r="D137" s="703"/>
      <c r="E137" s="703"/>
      <c r="F137" s="703"/>
      <c r="G137" s="703"/>
      <c r="H137" s="703"/>
      <c r="I137" s="703"/>
      <c r="J137" s="703"/>
      <c r="K137" s="5"/>
      <c r="L137" s="1"/>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row>
    <row r="138" spans="1:38" ht="30.6" customHeight="1" x14ac:dyDescent="0.3">
      <c r="A138" s="1"/>
      <c r="B138" s="7"/>
      <c r="C138" s="497" t="str">
        <f>Student_1!C138</f>
        <v>Application for Special Education High Cost Reimbursement under the Exceptional Children's Educational Act
Fiscal Year 2021 - 2022 Audited Expenditures Per Student Costs must be greater than $40,000</v>
      </c>
      <c r="D138" s="702"/>
      <c r="E138" s="702"/>
      <c r="F138" s="702"/>
      <c r="G138" s="702"/>
      <c r="H138" s="702"/>
      <c r="I138" s="702"/>
      <c r="J138" s="702"/>
      <c r="K138" s="5"/>
      <c r="L138" s="1"/>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row>
    <row r="139" spans="1:38" ht="5.7" customHeight="1" thickBot="1" x14ac:dyDescent="0.35">
      <c r="A139" s="1"/>
      <c r="B139" s="7"/>
      <c r="C139" s="50"/>
      <c r="D139" s="7"/>
      <c r="E139" s="7"/>
      <c r="F139" s="7"/>
      <c r="G139" s="7"/>
      <c r="H139" s="7"/>
      <c r="I139" s="7"/>
      <c r="J139" s="7"/>
      <c r="K139" s="5"/>
      <c r="L139" s="1"/>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row>
    <row r="140" spans="1:38" ht="16.2" customHeight="1" thickBot="1" x14ac:dyDescent="0.35">
      <c r="A140" s="1"/>
      <c r="B140" s="7"/>
      <c r="C140" s="7"/>
      <c r="D140" s="44"/>
      <c r="E140" s="704" t="str">
        <f>Student_1!E140</f>
        <v>Due: Wednesday, March 1, 2023; 5:00 PM</v>
      </c>
      <c r="F140" s="705"/>
      <c r="G140" s="706"/>
      <c r="H140" s="44"/>
      <c r="I140" s="44"/>
      <c r="J140" s="44"/>
      <c r="K140" s="5"/>
      <c r="L140" s="1"/>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row>
    <row r="141" spans="1:38" ht="5.7" customHeight="1" x14ac:dyDescent="0.3">
      <c r="A141" s="1"/>
      <c r="B141" s="7"/>
      <c r="C141" s="7"/>
      <c r="D141" s="44"/>
      <c r="E141" s="44"/>
      <c r="F141" s="128"/>
      <c r="G141" s="128"/>
      <c r="H141" s="44"/>
      <c r="I141" s="44"/>
      <c r="J141" s="44"/>
      <c r="K141" s="5"/>
      <c r="L141" s="1"/>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row>
    <row r="142" spans="1:38" ht="22.2" customHeight="1" x14ac:dyDescent="0.3">
      <c r="A142" s="1"/>
      <c r="B142" s="7"/>
      <c r="C142" s="127" t="s">
        <v>171</v>
      </c>
      <c r="D142" s="691">
        <f>Summary_Contact_Page!F5</f>
        <v>0</v>
      </c>
      <c r="E142" s="691"/>
      <c r="F142" s="691"/>
      <c r="G142" s="691"/>
      <c r="H142" s="488"/>
      <c r="I142" s="70" t="str">
        <f>Summary_Contact_Page!M5</f>
        <v>0</v>
      </c>
      <c r="J142" s="58"/>
      <c r="K142" s="5"/>
      <c r="L142" s="1"/>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row>
    <row r="143" spans="1:38" ht="12" customHeight="1" x14ac:dyDescent="0.3">
      <c r="A143" s="1"/>
      <c r="B143" s="7"/>
      <c r="C143" s="43"/>
      <c r="D143" s="51"/>
      <c r="E143" s="51"/>
      <c r="F143" s="51"/>
      <c r="G143" s="51"/>
      <c r="H143" s="58"/>
      <c r="I143" s="44"/>
      <c r="J143" s="44"/>
      <c r="K143" s="5"/>
      <c r="L143" s="1"/>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row>
    <row r="144" spans="1:38" ht="22.2" customHeight="1" x14ac:dyDescent="0.3">
      <c r="A144" s="1"/>
      <c r="B144" s="7"/>
      <c r="C144" s="127" t="s">
        <v>653</v>
      </c>
      <c r="D144" s="79">
        <f>J18</f>
        <v>0</v>
      </c>
      <c r="E144" s="127" t="s">
        <v>651</v>
      </c>
      <c r="F144" s="689">
        <f>D18</f>
        <v>0</v>
      </c>
      <c r="G144" s="488"/>
      <c r="H144" s="127" t="s">
        <v>655</v>
      </c>
      <c r="I144" s="77">
        <f>G18</f>
        <v>0</v>
      </c>
      <c r="J144" s="5"/>
      <c r="K144" s="5"/>
      <c r="L144" s="1"/>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row>
    <row r="145" spans="1:38" ht="12" customHeight="1" x14ac:dyDescent="0.3">
      <c r="A145" s="1"/>
      <c r="B145" s="7"/>
      <c r="C145" s="43"/>
      <c r="D145" s="51"/>
      <c r="E145" s="51"/>
      <c r="F145" s="51"/>
      <c r="G145" s="51"/>
      <c r="H145" s="58"/>
      <c r="I145" s="44"/>
      <c r="J145" s="44"/>
      <c r="K145" s="5"/>
      <c r="L145" s="1"/>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row>
    <row r="146" spans="1:38" ht="22.2" customHeight="1" x14ac:dyDescent="0.3">
      <c r="A146" s="1"/>
      <c r="B146" s="7"/>
      <c r="C146" s="684" t="s">
        <v>650</v>
      </c>
      <c r="D146" s="685"/>
      <c r="E146" s="565">
        <f>E16</f>
        <v>0</v>
      </c>
      <c r="F146" s="493"/>
      <c r="G146" s="493"/>
      <c r="H146" s="493"/>
      <c r="I146" s="493"/>
      <c r="J146" s="76"/>
      <c r="K146" s="5"/>
      <c r="L146" s="1"/>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row>
    <row r="147" spans="1:38" ht="12" customHeight="1" x14ac:dyDescent="0.3">
      <c r="A147" s="1"/>
      <c r="B147" s="7"/>
      <c r="C147" s="43"/>
      <c r="D147" s="51"/>
      <c r="E147" s="51"/>
      <c r="F147" s="51"/>
      <c r="G147" s="51"/>
      <c r="H147" s="58"/>
      <c r="I147" s="44"/>
      <c r="J147" s="44"/>
      <c r="K147" s="5"/>
      <c r="L147" s="1"/>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row>
    <row r="148" spans="1:38" ht="22.2" customHeight="1" x14ac:dyDescent="0.3">
      <c r="A148" s="1"/>
      <c r="B148" s="7"/>
      <c r="C148" s="684" t="s">
        <v>193</v>
      </c>
      <c r="D148" s="685"/>
      <c r="E148" s="565">
        <f>D8</f>
        <v>0</v>
      </c>
      <c r="F148" s="488"/>
      <c r="G148" s="488"/>
      <c r="H148" s="488"/>
      <c r="I148" s="44">
        <f>G8</f>
        <v>0</v>
      </c>
      <c r="J148" s="5"/>
      <c r="K148" s="5"/>
      <c r="L148" s="1"/>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row>
    <row r="149" spans="1:38" ht="12" customHeight="1" x14ac:dyDescent="0.3">
      <c r="A149" s="1"/>
      <c r="B149" s="7"/>
      <c r="C149" s="44"/>
      <c r="D149" s="122"/>
      <c r="E149" s="35"/>
      <c r="F149" s="29"/>
      <c r="G149" s="29"/>
      <c r="H149" s="29"/>
      <c r="I149" s="44"/>
      <c r="J149" s="5"/>
      <c r="K149" s="5"/>
      <c r="L149" s="1"/>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38" ht="22.2" customHeight="1" x14ac:dyDescent="0.3">
      <c r="A150" s="1"/>
      <c r="B150" s="7"/>
      <c r="C150" s="684" t="s">
        <v>648</v>
      </c>
      <c r="D150" s="685"/>
      <c r="E150" s="611"/>
      <c r="F150" s="565">
        <f>F10</f>
        <v>0</v>
      </c>
      <c r="G150" s="488"/>
      <c r="H150" s="488"/>
      <c r="I150" s="44" t="str">
        <f>J10</f>
        <v>0</v>
      </c>
      <c r="J150" s="5"/>
      <c r="K150" s="5"/>
      <c r="L150" s="1"/>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row>
    <row r="151" spans="1:38" ht="12" customHeight="1" x14ac:dyDescent="0.3">
      <c r="A151" s="1"/>
      <c r="B151" s="7"/>
      <c r="C151" s="44"/>
      <c r="D151" s="122"/>
      <c r="E151" s="35"/>
      <c r="F151" s="29"/>
      <c r="G151" s="29"/>
      <c r="H151" s="29"/>
      <c r="I151" s="44"/>
      <c r="J151" s="5"/>
      <c r="K151" s="5"/>
      <c r="L151" s="1"/>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row>
    <row r="152" spans="1:38" ht="22.2" customHeight="1" x14ac:dyDescent="0.3">
      <c r="A152" s="1"/>
      <c r="B152" s="7"/>
      <c r="C152" s="684" t="s">
        <v>649</v>
      </c>
      <c r="D152" s="685"/>
      <c r="E152" s="565">
        <f>F12</f>
        <v>0</v>
      </c>
      <c r="F152" s="488"/>
      <c r="G152" s="488"/>
      <c r="H152" s="488"/>
      <c r="I152" s="44"/>
      <c r="J152" s="5"/>
      <c r="K152" s="5"/>
      <c r="L152" s="1"/>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row>
    <row r="153" spans="1:38" ht="12" customHeight="1" x14ac:dyDescent="0.3">
      <c r="A153" s="1"/>
      <c r="B153" s="7"/>
      <c r="C153" s="44"/>
      <c r="D153" s="122"/>
      <c r="E153" s="35"/>
      <c r="F153" s="29"/>
      <c r="G153" s="29"/>
      <c r="H153" s="29"/>
      <c r="I153" s="44"/>
      <c r="J153" s="5"/>
      <c r="K153" s="5"/>
      <c r="L153" s="1"/>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row>
    <row r="154" spans="1:38" ht="22.2" customHeight="1" x14ac:dyDescent="0.3">
      <c r="A154" s="1"/>
      <c r="B154" s="7"/>
      <c r="C154" s="684" t="s">
        <v>776</v>
      </c>
      <c r="D154" s="685"/>
      <c r="E154" s="565">
        <f>E14</f>
        <v>0</v>
      </c>
      <c r="F154" s="488"/>
      <c r="G154" s="488"/>
      <c r="H154" s="488"/>
      <c r="I154" s="364" t="e">
        <f>I14</f>
        <v>#N/A</v>
      </c>
      <c r="J154" s="87" t="str">
        <f>J14</f>
        <v>$0.00</v>
      </c>
      <c r="K154" s="5"/>
      <c r="L154" s="1"/>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row>
    <row r="155" spans="1:38" ht="8.25" customHeight="1" thickBot="1" x14ac:dyDescent="0.35">
      <c r="A155" s="1"/>
      <c r="B155" s="7"/>
      <c r="C155" s="43"/>
      <c r="D155" s="51"/>
      <c r="E155" s="51"/>
      <c r="F155" s="51"/>
      <c r="G155" s="51"/>
      <c r="H155" s="58"/>
      <c r="I155" s="44"/>
      <c r="J155" s="44"/>
      <c r="K155" s="5"/>
      <c r="L155" s="1"/>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row>
    <row r="156" spans="1:38" ht="39.6" customHeight="1" thickBot="1" x14ac:dyDescent="0.35">
      <c r="A156" s="1"/>
      <c r="B156" s="7"/>
      <c r="C156" s="43"/>
      <c r="D156" s="721" t="s">
        <v>641</v>
      </c>
      <c r="E156" s="722"/>
      <c r="F156" s="725">
        <f>E135</f>
        <v>0</v>
      </c>
      <c r="G156" s="726"/>
      <c r="H156" s="727"/>
      <c r="I156" s="44"/>
      <c r="J156" s="44"/>
      <c r="K156" s="5"/>
      <c r="L156" s="1"/>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row>
    <row r="157" spans="1:38" ht="9" customHeight="1" x14ac:dyDescent="0.3">
      <c r="A157" s="1"/>
      <c r="B157" s="7"/>
      <c r="C157" s="43"/>
      <c r="D157" s="51"/>
      <c r="E157" s="51"/>
      <c r="F157" s="51"/>
      <c r="G157" s="51"/>
      <c r="H157" s="58"/>
      <c r="I157" s="44"/>
      <c r="J157" s="44"/>
      <c r="K157" s="5"/>
      <c r="L157" s="1"/>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row>
    <row r="158" spans="1:38" ht="34.950000000000003" customHeight="1" x14ac:dyDescent="0.35">
      <c r="A158" s="1"/>
      <c r="B158" s="7"/>
      <c r="C158" s="684" t="s">
        <v>635</v>
      </c>
      <c r="D158" s="690"/>
      <c r="E158" s="714" t="e">
        <f>VLOOKUP(Summary_Contact_Page!BC9,Summary_Contact_Page!BB11:BE13,2,FALSE)</f>
        <v>#N/A</v>
      </c>
      <c r="F158" s="493"/>
      <c r="G158" s="127" t="s">
        <v>657</v>
      </c>
      <c r="H158" s="723" t="e">
        <f>VLOOKUP(Summary_Contact_Page!BC9,Summary_Contact_Page!BB11:BE13,3,FALSE)</f>
        <v>#N/A</v>
      </c>
      <c r="I158" s="724"/>
      <c r="J158" s="724"/>
      <c r="K158" s="5"/>
      <c r="L158" s="1"/>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row>
    <row r="159" spans="1:38" ht="7.2" customHeight="1" x14ac:dyDescent="0.3">
      <c r="A159" s="1"/>
      <c r="B159" s="7"/>
      <c r="C159" s="43"/>
      <c r="D159" s="51"/>
      <c r="E159" s="51"/>
      <c r="F159" s="51"/>
      <c r="G159" s="51"/>
      <c r="H159" s="58"/>
      <c r="I159" s="44"/>
      <c r="J159" s="44"/>
      <c r="K159" s="5"/>
      <c r="L159" s="1"/>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row>
    <row r="160" spans="1:38" ht="30" customHeight="1" x14ac:dyDescent="0.35">
      <c r="A160" s="1"/>
      <c r="B160" s="7"/>
      <c r="C160" s="127" t="s">
        <v>656</v>
      </c>
      <c r="D160" s="714">
        <f>IF((LEFT(Summary_Contact_Page!F7,5))="Other",Summary_Contact_Page!F20,Summary_Contact_Page!F7)</f>
        <v>0</v>
      </c>
      <c r="E160" s="493"/>
      <c r="F160" s="493"/>
      <c r="G160" s="127" t="s">
        <v>658</v>
      </c>
      <c r="H160" s="714" t="e">
        <f>VLOOKUP(Summary_Contact_Page!BC9,Summary_Contact_Page!BB11:BE13,4,FALSE)</f>
        <v>#N/A</v>
      </c>
      <c r="I160" s="493"/>
      <c r="J160" s="493"/>
      <c r="K160" s="5"/>
      <c r="L160" s="1"/>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row>
    <row r="161" spans="1:38" ht="168" customHeight="1" x14ac:dyDescent="0.3">
      <c r="A161" s="1"/>
      <c r="B161" s="7"/>
      <c r="C161" s="687" t="str">
        <f>Student_1!C161</f>
        <v xml:space="preserve">
IMPORTANT* Attach all applicable supporting documentation, i.e., transportation contracts, IEP, and addendums for each Student Application Worksheet.  Please put the last 4 digits of the Student SASID in the upper right hand corner of all documents.  You need the appropriate signature authority to sign the Student Summary Contact Page.  Audited funds are determined from objective third party examinations of the school district financial reporting process completed by a CPA firm, State or Federal auditors. Note: Due process &amp; administrative costs are NOT reimbursable under this program.  Staff development &amp; in-service for teachers are NOT allowable costs.  SEFAC Policy: If the Administrative Unit, BOCES or member district has not completed their CDE Data Pipeline Financial Data Submission (for the Public School Finance Department) by Wednesday, March 1, 2023 that administrative unit, BOCES or member district will not be eligible for high cost funding.</v>
      </c>
      <c r="D161" s="688"/>
      <c r="E161" s="688"/>
      <c r="F161" s="688"/>
      <c r="G161" s="688"/>
      <c r="H161" s="688"/>
      <c r="I161" s="688"/>
      <c r="J161" s="688"/>
      <c r="K161" s="5"/>
      <c r="L161" s="1"/>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row>
    <row r="162" spans="1:38" ht="14.4" x14ac:dyDescent="0.3">
      <c r="A162" s="1"/>
      <c r="B162" s="3"/>
      <c r="C162" s="3"/>
      <c r="D162" s="3"/>
      <c r="E162" s="3"/>
      <c r="F162" s="3"/>
      <c r="G162" s="3"/>
      <c r="H162" s="3"/>
      <c r="I162" s="3"/>
      <c r="J162" s="3"/>
      <c r="K162" s="1"/>
      <c r="L162" s="1"/>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row>
  </sheetData>
  <sheetProtection algorithmName="SHA-512" hashValue="ffM0eMGLuY/LZP/wpM9wg6aGdvTKDZaqAAT70t1bK4btE5xHlb//BXq2G3mgUi4sNdI8yC2n7skCblW/rbxQxQ==" saltValue="oBa+JoM7nYoXtWZCmLIKmQ==" spinCount="100000" sheet="1" selectLockedCells="1"/>
  <dataConsolidate/>
  <mergeCells count="189">
    <mergeCell ref="D8:F8"/>
    <mergeCell ref="D9:F9"/>
    <mergeCell ref="C10:E10"/>
    <mergeCell ref="F10:I10"/>
    <mergeCell ref="F11:J11"/>
    <mergeCell ref="C12:E12"/>
    <mergeCell ref="F12:I12"/>
    <mergeCell ref="C1:J1"/>
    <mergeCell ref="C2:J2"/>
    <mergeCell ref="C3:J3"/>
    <mergeCell ref="B4:K4"/>
    <mergeCell ref="C6:D6"/>
    <mergeCell ref="E6:I6"/>
    <mergeCell ref="E17:I17"/>
    <mergeCell ref="E18:F18"/>
    <mergeCell ref="H18:I18"/>
    <mergeCell ref="H19:J19"/>
    <mergeCell ref="C21:J21"/>
    <mergeCell ref="C22:J22"/>
    <mergeCell ref="F13:J13"/>
    <mergeCell ref="C14:D14"/>
    <mergeCell ref="E14:H14"/>
    <mergeCell ref="E15:H15"/>
    <mergeCell ref="C16:D16"/>
    <mergeCell ref="E16:I16"/>
    <mergeCell ref="C34:J35"/>
    <mergeCell ref="C37:J37"/>
    <mergeCell ref="G38:J38"/>
    <mergeCell ref="C39:E39"/>
    <mergeCell ref="C40:E40"/>
    <mergeCell ref="F40:I40"/>
    <mergeCell ref="C24:J25"/>
    <mergeCell ref="C28:J28"/>
    <mergeCell ref="C29:D29"/>
    <mergeCell ref="E29:H29"/>
    <mergeCell ref="C31:J31"/>
    <mergeCell ref="C32:J32"/>
    <mergeCell ref="G54:J54"/>
    <mergeCell ref="C55:E55"/>
    <mergeCell ref="H55:J55"/>
    <mergeCell ref="C56:E56"/>
    <mergeCell ref="C41:E41"/>
    <mergeCell ref="C42:E42"/>
    <mergeCell ref="F42:I42"/>
    <mergeCell ref="C50:I50"/>
    <mergeCell ref="C52:J52"/>
    <mergeCell ref="C53:J53"/>
    <mergeCell ref="C44:J44"/>
    <mergeCell ref="G56:I56"/>
    <mergeCell ref="C66:I66"/>
    <mergeCell ref="C68:J69"/>
    <mergeCell ref="C71:D71"/>
    <mergeCell ref="E71:H71"/>
    <mergeCell ref="AB72:AL72"/>
    <mergeCell ref="C57:E57"/>
    <mergeCell ref="H57:J57"/>
    <mergeCell ref="C58:E58"/>
    <mergeCell ref="C59:E59"/>
    <mergeCell ref="G59:I59"/>
    <mergeCell ref="G58:I58"/>
    <mergeCell ref="C60:J60"/>
    <mergeCell ref="C76:D76"/>
    <mergeCell ref="C77:D77"/>
    <mergeCell ref="C78:D78"/>
    <mergeCell ref="C79:D79"/>
    <mergeCell ref="AE79:AK79"/>
    <mergeCell ref="C73:D73"/>
    <mergeCell ref="AG73:AI73"/>
    <mergeCell ref="C74:D74"/>
    <mergeCell ref="AE74:AK74"/>
    <mergeCell ref="C75:D75"/>
    <mergeCell ref="AF75:AI75"/>
    <mergeCell ref="C84:D84"/>
    <mergeCell ref="C85:D85"/>
    <mergeCell ref="C87:J87"/>
    <mergeCell ref="C89:J89"/>
    <mergeCell ref="C90:J90"/>
    <mergeCell ref="C92:J92"/>
    <mergeCell ref="C80:D80"/>
    <mergeCell ref="AE80:AI80"/>
    <mergeCell ref="C81:D81"/>
    <mergeCell ref="C82:D82"/>
    <mergeCell ref="C83:D83"/>
    <mergeCell ref="C98:J98"/>
    <mergeCell ref="C99:D99"/>
    <mergeCell ref="E99:G99"/>
    <mergeCell ref="C94:J94"/>
    <mergeCell ref="C95:D95"/>
    <mergeCell ref="E95:H95"/>
    <mergeCell ref="C96:J96"/>
    <mergeCell ref="C97:D97"/>
    <mergeCell ref="E97:G97"/>
    <mergeCell ref="H97:J97"/>
    <mergeCell ref="C109:J109"/>
    <mergeCell ref="H110:H111"/>
    <mergeCell ref="I110:J111"/>
    <mergeCell ref="C112:D112"/>
    <mergeCell ref="E112:G112"/>
    <mergeCell ref="I112:J112"/>
    <mergeCell ref="C106:D106"/>
    <mergeCell ref="E106:G106"/>
    <mergeCell ref="C107:D107"/>
    <mergeCell ref="E107:G107"/>
    <mergeCell ref="C108:D108"/>
    <mergeCell ref="E108:G108"/>
    <mergeCell ref="H99:J107"/>
    <mergeCell ref="C110:D110"/>
    <mergeCell ref="C111:D111"/>
    <mergeCell ref="C102:D102"/>
    <mergeCell ref="E102:G102"/>
    <mergeCell ref="C103:D103"/>
    <mergeCell ref="E103:G103"/>
    <mergeCell ref="C104:D104"/>
    <mergeCell ref="E104:G104"/>
    <mergeCell ref="C105:D105"/>
    <mergeCell ref="E105:G105"/>
    <mergeCell ref="C115:G115"/>
    <mergeCell ref="I115:J115"/>
    <mergeCell ref="C116:D116"/>
    <mergeCell ref="E116:G116"/>
    <mergeCell ref="I116:J116"/>
    <mergeCell ref="C117:D117"/>
    <mergeCell ref="E117:G117"/>
    <mergeCell ref="I117:J117"/>
    <mergeCell ref="C113:D113"/>
    <mergeCell ref="E113:G113"/>
    <mergeCell ref="I113:J113"/>
    <mergeCell ref="C114:D114"/>
    <mergeCell ref="E114:G114"/>
    <mergeCell ref="I114:J114"/>
    <mergeCell ref="C121:G121"/>
    <mergeCell ref="C122:J122"/>
    <mergeCell ref="C123:D123"/>
    <mergeCell ref="E123:G123"/>
    <mergeCell ref="H123:J124"/>
    <mergeCell ref="C124:D124"/>
    <mergeCell ref="E124:G124"/>
    <mergeCell ref="C118:D118"/>
    <mergeCell ref="E118:G118"/>
    <mergeCell ref="H118:J120"/>
    <mergeCell ref="C119:D119"/>
    <mergeCell ref="E119:G119"/>
    <mergeCell ref="C120:D120"/>
    <mergeCell ref="E120:G120"/>
    <mergeCell ref="C125:J125"/>
    <mergeCell ref="C126:D126"/>
    <mergeCell ref="E126:G126"/>
    <mergeCell ref="C127:D127"/>
    <mergeCell ref="E127:G127"/>
    <mergeCell ref="C128:D128"/>
    <mergeCell ref="E128:G128"/>
    <mergeCell ref="C129:D129"/>
    <mergeCell ref="E129:G129"/>
    <mergeCell ref="I126:J126"/>
    <mergeCell ref="F144:G144"/>
    <mergeCell ref="C146:D146"/>
    <mergeCell ref="E146:I146"/>
    <mergeCell ref="C148:D148"/>
    <mergeCell ref="E148:H148"/>
    <mergeCell ref="C150:E150"/>
    <mergeCell ref="F150:H150"/>
    <mergeCell ref="C135:D135"/>
    <mergeCell ref="E135:G135"/>
    <mergeCell ref="C137:J137"/>
    <mergeCell ref="C138:J138"/>
    <mergeCell ref="E140:G140"/>
    <mergeCell ref="D142:H142"/>
    <mergeCell ref="H127:J135"/>
    <mergeCell ref="C131:D131"/>
    <mergeCell ref="E131:G131"/>
    <mergeCell ref="C132:G132"/>
    <mergeCell ref="C130:D130"/>
    <mergeCell ref="E130:G130"/>
    <mergeCell ref="C133:D133"/>
    <mergeCell ref="E133:G133"/>
    <mergeCell ref="C134:D134"/>
    <mergeCell ref="E134:G134"/>
    <mergeCell ref="C158:D158"/>
    <mergeCell ref="E158:F158"/>
    <mergeCell ref="H158:J158"/>
    <mergeCell ref="D160:F160"/>
    <mergeCell ref="H160:J160"/>
    <mergeCell ref="C161:J161"/>
    <mergeCell ref="C152:D152"/>
    <mergeCell ref="E152:H152"/>
    <mergeCell ref="C154:D154"/>
    <mergeCell ref="E154:H154"/>
    <mergeCell ref="D156:E156"/>
    <mergeCell ref="F156:H156"/>
  </mergeCells>
  <conditionalFormatting sqref="I94:J94">
    <cfRule type="expression" dxfId="1023" priority="63" stopIfTrue="1">
      <formula>AND(F94="Yes",ISNUMBER(I94))</formula>
    </cfRule>
    <cfRule type="expression" dxfId="1022" priority="64" stopIfTrue="1">
      <formula>F94="Yes"</formula>
    </cfRule>
  </conditionalFormatting>
  <conditionalFormatting sqref="I86:J86">
    <cfRule type="expression" dxfId="1021" priority="61" stopIfTrue="1">
      <formula>AND(F86="Yes",ISNUMBER(I86))</formula>
    </cfRule>
    <cfRule type="expression" dxfId="1020" priority="62" stopIfTrue="1">
      <formula>F86="Yes"</formula>
    </cfRule>
  </conditionalFormatting>
  <conditionalFormatting sqref="I79">
    <cfRule type="expression" dxfId="1019" priority="55" stopIfTrue="1">
      <formula>AND(E79="Yes",ISNUMBER(I79))</formula>
    </cfRule>
    <cfRule type="expression" dxfId="1018" priority="56" stopIfTrue="1">
      <formula>E79="Yes"</formula>
    </cfRule>
  </conditionalFormatting>
  <conditionalFormatting sqref="I78">
    <cfRule type="expression" dxfId="1017" priority="57" stopIfTrue="1">
      <formula>AND(E78="Yes",ISNUMBER(I78))</formula>
    </cfRule>
    <cfRule type="expression" dxfId="1016" priority="58" stopIfTrue="1">
      <formula>E78="Yes"</formula>
    </cfRule>
  </conditionalFormatting>
  <conditionalFormatting sqref="I80">
    <cfRule type="expression" dxfId="1015" priority="53" stopIfTrue="1">
      <formula>AND(E80="Yes",ISNUMBER(I80))</formula>
    </cfRule>
    <cfRule type="expression" dxfId="1014" priority="54" stopIfTrue="1">
      <formula>E80="Yes"</formula>
    </cfRule>
  </conditionalFormatting>
  <conditionalFormatting sqref="I81">
    <cfRule type="expression" dxfId="1013" priority="51" stopIfTrue="1">
      <formula>AND(E81="Yes",ISNUMBER(I81))</formula>
    </cfRule>
    <cfRule type="expression" dxfId="1012" priority="52" stopIfTrue="1">
      <formula>E81="Yes"</formula>
    </cfRule>
  </conditionalFormatting>
  <conditionalFormatting sqref="I82">
    <cfRule type="expression" dxfId="1011" priority="49" stopIfTrue="1">
      <formula>AND(E82="Yes",ISNUMBER(I82))</formula>
    </cfRule>
    <cfRule type="expression" dxfId="1010" priority="50">
      <formula>E82="Yes"</formula>
    </cfRule>
  </conditionalFormatting>
  <conditionalFormatting sqref="I83">
    <cfRule type="expression" dxfId="1009" priority="47" stopIfTrue="1">
      <formula>AND(E83="Yes",ISNUMBER(I83))</formula>
    </cfRule>
    <cfRule type="expression" dxfId="1008" priority="48" stopIfTrue="1">
      <formula>E83="Yes"</formula>
    </cfRule>
  </conditionalFormatting>
  <conditionalFormatting sqref="I84">
    <cfRule type="expression" dxfId="1007" priority="45" stopIfTrue="1">
      <formula>AND(E84="Yes",ISNUMBER(I84))</formula>
    </cfRule>
    <cfRule type="expression" dxfId="1006" priority="46" stopIfTrue="1">
      <formula>E84="Yes"</formula>
    </cfRule>
  </conditionalFormatting>
  <conditionalFormatting sqref="I85">
    <cfRule type="expression" dxfId="1005" priority="43" stopIfTrue="1">
      <formula>AND(E85="Yes",ISNUMBER(I85))</formula>
    </cfRule>
    <cfRule type="expression" dxfId="1004" priority="44" stopIfTrue="1">
      <formula>E85="Yes"</formula>
    </cfRule>
  </conditionalFormatting>
  <conditionalFormatting sqref="G74">
    <cfRule type="expression" dxfId="1003" priority="41" stopIfTrue="1">
      <formula>AND($E$74="Yes",ISNUMBER(G74))</formula>
    </cfRule>
    <cfRule type="expression" dxfId="1002" priority="42" stopIfTrue="1">
      <formula>$E$74="Yes"</formula>
    </cfRule>
  </conditionalFormatting>
  <conditionalFormatting sqref="G75">
    <cfRule type="expression" dxfId="1001" priority="30" stopIfTrue="1">
      <formula>AND($E$75="Yes",ISNUMBER(G75))</formula>
    </cfRule>
    <cfRule type="expression" dxfId="1000" priority="40" stopIfTrue="1">
      <formula>$E$75="Yes"</formula>
    </cfRule>
  </conditionalFormatting>
  <conditionalFormatting sqref="G76">
    <cfRule type="expression" dxfId="999" priority="29" stopIfTrue="1">
      <formula>AND($E$76="Yes",ISNUMBER(G76))</formula>
    </cfRule>
    <cfRule type="expression" dxfId="998" priority="39" stopIfTrue="1">
      <formula>$E$76="Yes"</formula>
    </cfRule>
  </conditionalFormatting>
  <conditionalFormatting sqref="G77">
    <cfRule type="expression" dxfId="997" priority="28" stopIfTrue="1">
      <formula>AND($E$77="Yes",ISNUMBER(G77))</formula>
    </cfRule>
    <cfRule type="expression" dxfId="996" priority="38" stopIfTrue="1">
      <formula>$E$77="Yes"</formula>
    </cfRule>
  </conditionalFormatting>
  <conditionalFormatting sqref="G78">
    <cfRule type="expression" dxfId="995" priority="27" stopIfTrue="1">
      <formula>AND($E$78="Yes",ISNUMBER(G78))</formula>
    </cfRule>
    <cfRule type="expression" dxfId="994" priority="37" stopIfTrue="1">
      <formula>$E$78="Yes"</formula>
    </cfRule>
  </conditionalFormatting>
  <conditionalFormatting sqref="G79">
    <cfRule type="expression" dxfId="993" priority="26" stopIfTrue="1">
      <formula>AND($E$79="Yes",ISNUMBER(G79))</formula>
    </cfRule>
    <cfRule type="expression" dxfId="992" priority="36" stopIfTrue="1">
      <formula>$E$79="Yes"</formula>
    </cfRule>
  </conditionalFormatting>
  <conditionalFormatting sqref="G80">
    <cfRule type="expression" dxfId="991" priority="25" stopIfTrue="1">
      <formula>AND($E$80="Yes",ISNUMBER(G80))</formula>
    </cfRule>
    <cfRule type="expression" dxfId="990" priority="35" stopIfTrue="1">
      <formula>$E$80="Yes"</formula>
    </cfRule>
  </conditionalFormatting>
  <conditionalFormatting sqref="G81">
    <cfRule type="expression" dxfId="989" priority="24" stopIfTrue="1">
      <formula>AND($E$81="Yes",ISNUMBER(G81))</formula>
    </cfRule>
    <cfRule type="expression" dxfId="988" priority="34" stopIfTrue="1">
      <formula>$E$81="Yes"</formula>
    </cfRule>
  </conditionalFormatting>
  <conditionalFormatting sqref="G82">
    <cfRule type="expression" dxfId="987" priority="23" stopIfTrue="1">
      <formula>AND($E$82="Yes",ISNUMBER(G82))</formula>
    </cfRule>
    <cfRule type="expression" dxfId="986" priority="33" stopIfTrue="1">
      <formula>$E$82="Yes"</formula>
    </cfRule>
  </conditionalFormatting>
  <conditionalFormatting sqref="G83">
    <cfRule type="expression" dxfId="985" priority="13" stopIfTrue="1">
      <formula>AND($E$83="Yes",ISNUMBER(G83))</formula>
    </cfRule>
    <cfRule type="expression" dxfId="984" priority="22" stopIfTrue="1">
      <formula>$E$83="Yes"</formula>
    </cfRule>
  </conditionalFormatting>
  <conditionalFormatting sqref="G84">
    <cfRule type="expression" dxfId="983" priority="21" stopIfTrue="1">
      <formula>AND($E$84="Yes",ISNUMBER(G84))</formula>
    </cfRule>
    <cfRule type="expression" dxfId="982" priority="32" stopIfTrue="1">
      <formula>$E$84="Yes"</formula>
    </cfRule>
  </conditionalFormatting>
  <conditionalFormatting sqref="G85">
    <cfRule type="expression" dxfId="981" priority="20" stopIfTrue="1">
      <formula>AND($E$85="Yes",ISNUMBER(G85))</formula>
    </cfRule>
    <cfRule type="expression" dxfId="980" priority="31" stopIfTrue="1">
      <formula>$E$85="Yes"</formula>
    </cfRule>
  </conditionalFormatting>
  <conditionalFormatting sqref="I74">
    <cfRule type="expression" dxfId="979" priority="18" stopIfTrue="1">
      <formula>AND($E$74="Yes",ISNUMBER(I74))</formula>
    </cfRule>
    <cfRule type="expression" dxfId="978" priority="19" stopIfTrue="1">
      <formula>$E$74="Yes"</formula>
    </cfRule>
  </conditionalFormatting>
  <conditionalFormatting sqref="I75">
    <cfRule type="expression" dxfId="977" priority="59" stopIfTrue="1">
      <formula>AND(E75="Yes",ISNUMBER(I75))</formula>
    </cfRule>
    <cfRule type="expression" dxfId="976" priority="60" stopIfTrue="1">
      <formula>E75="Yes"</formula>
    </cfRule>
  </conditionalFormatting>
  <conditionalFormatting sqref="I76">
    <cfRule type="expression" dxfId="975" priority="16" stopIfTrue="1">
      <formula>AND($E$76="Yes",ISNUMBER(I76))</formula>
    </cfRule>
    <cfRule type="expression" dxfId="974" priority="17" stopIfTrue="1">
      <formula>$E$76="Yes"</formula>
    </cfRule>
  </conditionalFormatting>
  <conditionalFormatting sqref="I77">
    <cfRule type="expression" dxfId="973" priority="14" stopIfTrue="1">
      <formula>AND($E$77="Yes",ISNUMBER(I77))</formula>
    </cfRule>
    <cfRule type="expression" dxfId="972" priority="15" stopIfTrue="1">
      <formula>$E$77="Yes"</formula>
    </cfRule>
  </conditionalFormatting>
  <conditionalFormatting sqref="J74">
    <cfRule type="expression" dxfId="971" priority="12">
      <formula>IF(E74="Yes",AND(OR((ISNUMBER(G74)),(ISNUMBER(I74)))))</formula>
    </cfRule>
  </conditionalFormatting>
  <conditionalFormatting sqref="J75">
    <cfRule type="expression" dxfId="970" priority="11">
      <formula>IF(E75="Yes",AND(OR((ISNUMBER(G75)),(ISNUMBER(I75)))))</formula>
    </cfRule>
  </conditionalFormatting>
  <conditionalFormatting sqref="J76">
    <cfRule type="expression" dxfId="969" priority="10">
      <formula>IF(E76="Yes",AND(OR((ISNUMBER(G76)),(ISNUMBER(I76)))))</formula>
    </cfRule>
  </conditionalFormatting>
  <conditionalFormatting sqref="J77">
    <cfRule type="expression" dxfId="968" priority="9">
      <formula>IF(E77="Yes",AND(OR((ISNUMBER(G77)),(ISNUMBER(I77)))))</formula>
    </cfRule>
  </conditionalFormatting>
  <conditionalFormatting sqref="J78">
    <cfRule type="expression" dxfId="967" priority="8">
      <formula>IF(E78="Yes",AND(OR((ISNUMBER(G78)),(ISNUMBER(I78)))))</formula>
    </cfRule>
  </conditionalFormatting>
  <conditionalFormatting sqref="J79">
    <cfRule type="expression" dxfId="966" priority="7">
      <formula>IF(E79="Yes",AND(OR((ISNUMBER(G79)),(ISNUMBER(I79)))))</formula>
    </cfRule>
  </conditionalFormatting>
  <conditionalFormatting sqref="J80">
    <cfRule type="expression" dxfId="965" priority="6">
      <formula>IF(E80="Yes",AND(OR((ISNUMBER(G80)),(ISNUMBER(I80)))))</formula>
    </cfRule>
  </conditionalFormatting>
  <conditionalFormatting sqref="J81">
    <cfRule type="expression" dxfId="964" priority="5">
      <formula>IF(E81="Yes",AND(OR((ISNUMBER(G81)),(ISNUMBER(I81)))))</formula>
    </cfRule>
  </conditionalFormatting>
  <conditionalFormatting sqref="J82">
    <cfRule type="expression" dxfId="963" priority="4">
      <formula>IF(E82="Yes",AND(OR((ISNUMBER(G82)),(ISNUMBER(I82)))))</formula>
    </cfRule>
  </conditionalFormatting>
  <conditionalFormatting sqref="J83">
    <cfRule type="expression" dxfId="962" priority="3">
      <formula>IF(E83="Yes",AND(OR((ISNUMBER(G83)),(ISNUMBER(I83)))))</formula>
    </cfRule>
  </conditionalFormatting>
  <conditionalFormatting sqref="J84">
    <cfRule type="expression" dxfId="961" priority="2">
      <formula>IF(E84="Yes",AND(OR((ISNUMBER(G84)),(ISNUMBER(I84)))))</formula>
    </cfRule>
  </conditionalFormatting>
  <conditionalFormatting sqref="J85">
    <cfRule type="expression" dxfId="960" priority="1">
      <formula>IF(E85="Yes",AND(OR((ISNUMBER(G85)),(ISNUMBER(I85)))))</formula>
    </cfRule>
  </conditionalFormatting>
  <dataValidations count="6">
    <dataValidation type="list" allowBlank="1" showInputMessage="1" showErrorMessage="1" sqref="J40 J42 E74:E85 J58 J56" xr:uid="{00000000-0002-0000-0800-000000000000}">
      <formula1>"Yes, No"</formula1>
    </dataValidation>
    <dataValidation type="whole" showInputMessage="1" showErrorMessage="1" errorTitle="Billed Days" error="Billed days cannot eequal 0 or exceed 176" promptTitle="Enter Billed Days" prompt="Enter the Number of Eligible Facility School Billed Days, not to exceed 176 days" sqref="H113" xr:uid="{00000000-0002-0000-0800-000001000000}">
      <formula1>1</formula1>
      <formula2>176</formula2>
    </dataValidation>
    <dataValidation type="list" allowBlank="1" showInputMessage="1" showErrorMessage="1" sqref="E16:I16" xr:uid="{00000000-0002-0000-0800-000002000000}">
      <formula1>DisabilityCodes</formula1>
    </dataValidation>
    <dataValidation type="list" allowBlank="1" showInputMessage="1" showErrorMessage="1" sqref="C86:D86" xr:uid="{00000000-0002-0000-0800-000004000000}">
      <formula1>InstructionalSupport</formula1>
    </dataValidation>
    <dataValidation type="list" allowBlank="1" showInputMessage="1" showErrorMessage="1" sqref="F86" xr:uid="{00000000-0002-0000-0800-000005000000}">
      <formula1>"Yes,No"</formula1>
    </dataValidation>
    <dataValidation type="list" allowBlank="1" showInputMessage="1" showErrorMessage="1" sqref="D8:F8 D11 D13" xr:uid="{00000000-0002-0000-0800-000006000000}">
      <formula1>AUSOPDistrictNameCodeMatch</formula1>
    </dataValidation>
  </dataValidations>
  <printOptions horizontalCentered="1"/>
  <pageMargins left="0.7" right="0.7" top="0.75" bottom="0.75" header="0.3" footer="0.3"/>
  <pageSetup scale="60" fitToHeight="5" orientation="portrait" r:id="rId1"/>
  <headerFooter>
    <oddFooter>&amp;LOOD - Cost Estimates&amp;C&amp;G&amp;R&amp;G</oddFooter>
  </headerFooter>
  <rowBreaks count="3" manualBreakCount="3">
    <brk id="27" max="16383" man="1"/>
    <brk id="93" max="16383" man="1"/>
    <brk id="136" min="1" max="10"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7000000}">
          <x14:formula1>
            <xm:f>DropDownMenuLists!$A$24:$A$35</xm:f>
          </x14:formula1>
          <xm:sqref>D18</xm:sqref>
        </x14:dataValidation>
        <x14:dataValidation type="list" allowBlank="1" showInputMessage="1" showErrorMessage="1" xr:uid="{00000000-0002-0000-0800-000009000000}">
          <x14:formula1>
            <xm:f>DropDownMenuLists!$H$3:$H$118</xm:f>
          </x14:formula1>
          <xm:sqref>C74:D85</xm:sqref>
        </x14:dataValidation>
        <x14:dataValidation type="list" allowBlank="1" showInputMessage="1" showErrorMessage="1" xr:uid="{00000000-0002-0000-0800-000008000000}">
          <x14:formula1>
            <xm:f>DropDownMenuLists!$C$2:$C$67</xm:f>
          </x14:formula1>
          <xm:sqref>F10:I10</xm:sqref>
        </x14:dataValidation>
        <x14:dataValidation type="list" allowBlank="1" showInputMessage="1" showErrorMessage="1" xr:uid="{4FF419C0-1A6C-458E-8142-3E09B6DC90E0}">
          <x14:formula1>
            <xm:f>DropDownMenuLists!$J$3:$J$37</xm:f>
          </x14:formula1>
          <xm:sqref>E14:H14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51</vt:i4>
      </vt:variant>
    </vt:vector>
  </HeadingPairs>
  <TitlesOfParts>
    <vt:vector size="75" baseType="lpstr">
      <vt:lpstr>CopyGhost_</vt:lpstr>
      <vt:lpstr>DropDownMenuLists</vt:lpstr>
      <vt:lpstr>Voluntary Cost Est Wksht</vt:lpstr>
      <vt:lpstr>Summary_Contact_Page</vt:lpstr>
      <vt:lpstr>Student_1</vt:lpstr>
      <vt:lpstr>Student_2</vt:lpstr>
      <vt:lpstr>Student_3</vt:lpstr>
      <vt:lpstr>Student_4</vt:lpstr>
      <vt:lpstr>Student_5</vt:lpstr>
      <vt:lpstr>Student_6</vt:lpstr>
      <vt:lpstr>Student_7</vt:lpstr>
      <vt:lpstr>Student_8</vt:lpstr>
      <vt:lpstr>Student_9</vt:lpstr>
      <vt:lpstr>Student_10</vt:lpstr>
      <vt:lpstr>Student_11</vt:lpstr>
      <vt:lpstr>Student_12</vt:lpstr>
      <vt:lpstr>Student_13</vt:lpstr>
      <vt:lpstr>Student_14</vt:lpstr>
      <vt:lpstr>Student_15</vt:lpstr>
      <vt:lpstr>Student_16</vt:lpstr>
      <vt:lpstr>Student_17</vt:lpstr>
      <vt:lpstr>Student_18</vt:lpstr>
      <vt:lpstr>Student_19</vt:lpstr>
      <vt:lpstr>Student_20</vt:lpstr>
      <vt:lpstr>AUBOCEScodes</vt:lpstr>
      <vt:lpstr>AUCode5code</vt:lpstr>
      <vt:lpstr>AUDistrict4code</vt:lpstr>
      <vt:lpstr>AUPriAUname</vt:lpstr>
      <vt:lpstr>AUSOP4digitCodeMatch</vt:lpstr>
      <vt:lpstr>AUSOP5digitCodeMatch</vt:lpstr>
      <vt:lpstr>AUSOPall</vt:lpstr>
      <vt:lpstr>AUSOPDistrictNameCodeMatch</vt:lpstr>
      <vt:lpstr>DisabilityCodes</vt:lpstr>
      <vt:lpstr>DistrictName</vt:lpstr>
      <vt:lpstr>Summary_Contact_Page!EligibleFacilities</vt:lpstr>
      <vt:lpstr>EligibleFacilities</vt:lpstr>
      <vt:lpstr>EXCOEndDate</vt:lpstr>
      <vt:lpstr>EXCOFAC4digitCode</vt:lpstr>
      <vt:lpstr>EXCOFACFY1415</vt:lpstr>
      <vt:lpstr>EXCOOtherEducCost</vt:lpstr>
      <vt:lpstr>EXCOStartDate</vt:lpstr>
      <vt:lpstr>FAC5digitCode</vt:lpstr>
      <vt:lpstr>FACAUSOP4digitCode</vt:lpstr>
      <vt:lpstr>FACAUSOP5digitCode</vt:lpstr>
      <vt:lpstr>InstructionalSupport</vt:lpstr>
      <vt:lpstr>Summary_Contact_Page!Month</vt:lpstr>
      <vt:lpstr>Month</vt:lpstr>
      <vt:lpstr>PRIMARYCONTACT</vt:lpstr>
      <vt:lpstr>PrimaryContactPerson</vt:lpstr>
      <vt:lpstr>CopyGhost_!Print_Area</vt:lpstr>
      <vt:lpstr>DropDownMenuLists!Print_Area</vt:lpstr>
      <vt:lpstr>Student_1!Print_Area</vt:lpstr>
      <vt:lpstr>Student_10!Print_Area</vt:lpstr>
      <vt:lpstr>Student_11!Print_Area</vt:lpstr>
      <vt:lpstr>Student_12!Print_Area</vt:lpstr>
      <vt:lpstr>Student_13!Print_Area</vt:lpstr>
      <vt:lpstr>Student_14!Print_Area</vt:lpstr>
      <vt:lpstr>Student_15!Print_Area</vt:lpstr>
      <vt:lpstr>Student_16!Print_Area</vt:lpstr>
      <vt:lpstr>Student_17!Print_Area</vt:lpstr>
      <vt:lpstr>Student_18!Print_Area</vt:lpstr>
      <vt:lpstr>Student_19!Print_Area</vt:lpstr>
      <vt:lpstr>Student_2!Print_Area</vt:lpstr>
      <vt:lpstr>Student_20!Print_Area</vt:lpstr>
      <vt:lpstr>Student_3!Print_Area</vt:lpstr>
      <vt:lpstr>Student_4!Print_Area</vt:lpstr>
      <vt:lpstr>Student_5!Print_Area</vt:lpstr>
      <vt:lpstr>Student_6!Print_Area</vt:lpstr>
      <vt:lpstr>Student_7!Print_Area</vt:lpstr>
      <vt:lpstr>Student_8!Print_Area</vt:lpstr>
      <vt:lpstr>Student_9!Print_Area</vt:lpstr>
      <vt:lpstr>Summary_Contact_Page!Print_Area</vt:lpstr>
      <vt:lpstr>'Voluntary Cost Est Wksht'!Print_Area</vt:lpstr>
      <vt:lpstr>Summary_Contact_Page!Print_Titles</vt:lpstr>
      <vt:lpstr>PurSvc</vt:lpstr>
    </vt:vector>
  </TitlesOfParts>
  <Company>CDE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OOD High Cost Form</dc:title>
  <dc:creator>Elizabeth Macek</dc:creator>
  <cp:lastModifiedBy>Graham, Vicki</cp:lastModifiedBy>
  <cp:lastPrinted>2022-12-13T17:04:27Z</cp:lastPrinted>
  <dcterms:created xsi:type="dcterms:W3CDTF">2007-01-02T15:35:48Z</dcterms:created>
  <dcterms:modified xsi:type="dcterms:W3CDTF">2022-12-15T08:17:27Z</dcterms:modified>
</cp:coreProperties>
</file>